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795302F0-C81B-4C9C-8C08-3758716025C3}" xr6:coauthVersionLast="47" xr6:coauthVersionMax="47" xr10:uidLastSave="{00000000-0000-0000-0000-000000000000}"/>
  <bookViews>
    <workbookView xWindow="3930" yWindow="3930" windowWidth="18900" windowHeight="11055" tabRatio="952" xr2:uid="{00000000-000D-0000-FFFF-FFFF00000000}"/>
  </bookViews>
  <sheets>
    <sheet name="Līgumc. koptāme" sheetId="1" r:id="rId1"/>
    <sheet name="Būvn. koptāme" sheetId="19" r:id="rId2"/>
    <sheet name="Kopsavilkums 1" sheetId="3" r:id="rId3"/>
    <sheet name="1" sheetId="46" r:id="rId4"/>
    <sheet name="2" sheetId="47" r:id="rId5"/>
    <sheet name="3" sheetId="48" r:id="rId6"/>
    <sheet name="4" sheetId="77" r:id="rId7"/>
    <sheet name="5" sheetId="49" r:id="rId8"/>
    <sheet name="6" sheetId="50" r:id="rId9"/>
    <sheet name="7" sheetId="78" r:id="rId10"/>
    <sheet name="8" sheetId="63" r:id="rId11"/>
    <sheet name="9" sheetId="66" r:id="rId12"/>
    <sheet name="10" sheetId="79" r:id="rId13"/>
    <sheet name="11" sheetId="67" r:id="rId14"/>
  </sheets>
  <definedNames>
    <definedName name="_xlnm.Print_Area" localSheetId="3">'1'!$A$1:$P$37</definedName>
    <definedName name="_xlnm.Print_Area" localSheetId="12">'10'!$A$1:$P$30</definedName>
    <definedName name="_xlnm.Print_Area" localSheetId="13">'11'!$A$1:$P$43</definedName>
    <definedName name="_xlnm.Print_Area" localSheetId="4">'2'!$A$1:$P$40</definedName>
    <definedName name="_xlnm.Print_Area" localSheetId="5">'3'!$A$1:$P$307</definedName>
    <definedName name="_xlnm.Print_Area" localSheetId="6">'4'!$A$1:$P$214</definedName>
    <definedName name="_xlnm.Print_Area" localSheetId="7">'5'!$A$1:$P$40</definedName>
    <definedName name="_xlnm.Print_Area" localSheetId="8">'6'!$A$1:$P$42</definedName>
    <definedName name="_xlnm.Print_Area" localSheetId="9">'7'!$A$1:$P$42</definedName>
    <definedName name="_xlnm.Print_Area" localSheetId="10">'8'!$A$1:$P$38</definedName>
    <definedName name="_xlnm.Print_Area" localSheetId="11">'9'!$A$1:$P$36</definedName>
    <definedName name="_xlnm.Print_Area" localSheetId="2">'Kopsavilkums 1'!$A$1:$H$41</definedName>
    <definedName name="_xlnm.Print_Titles" localSheetId="3">'1'!$12:$13</definedName>
    <definedName name="_xlnm.Print_Titles" localSheetId="12">'10'!$12:$13</definedName>
    <definedName name="_xlnm.Print_Titles" localSheetId="13">'11'!$12:$13</definedName>
    <definedName name="_xlnm.Print_Titles" localSheetId="4">'2'!$12:$13</definedName>
    <definedName name="_xlnm.Print_Titles" localSheetId="5">'3'!$12:$13</definedName>
    <definedName name="_xlnm.Print_Titles" localSheetId="6">'4'!$12:$13</definedName>
    <definedName name="_xlnm.Print_Titles" localSheetId="7">'5'!$12:$13</definedName>
    <definedName name="_xlnm.Print_Titles" localSheetId="8">'6'!$12:$13</definedName>
    <definedName name="_xlnm.Print_Titles" localSheetId="9">'7'!$12:$13</definedName>
    <definedName name="_xlnm.Print_Titles" localSheetId="10">'8'!$12:$13</definedName>
    <definedName name="_xlnm.Print_Titles" localSheetId="11">'9'!$12:$13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9" l="1"/>
  <c r="O19" i="79" l="1"/>
  <c r="N19" i="79"/>
  <c r="L19" i="79"/>
  <c r="M19" i="79"/>
  <c r="N17" i="79"/>
  <c r="B28" i="79"/>
  <c r="O20" i="79"/>
  <c r="N20" i="79"/>
  <c r="L20" i="79"/>
  <c r="M20" i="79"/>
  <c r="O18" i="79"/>
  <c r="N18" i="79"/>
  <c r="L18" i="79"/>
  <c r="M18" i="79"/>
  <c r="O17" i="79"/>
  <c r="L17" i="79"/>
  <c r="M17" i="79"/>
  <c r="L11" i="79"/>
  <c r="O23" i="66"/>
  <c r="N23" i="66"/>
  <c r="L23" i="66"/>
  <c r="M23" i="66"/>
  <c r="O19" i="66"/>
  <c r="N19" i="66"/>
  <c r="L19" i="66"/>
  <c r="M19" i="66"/>
  <c r="O21" i="63"/>
  <c r="N21" i="63"/>
  <c r="L21" i="63"/>
  <c r="M21" i="63"/>
  <c r="P21" i="63" s="1"/>
  <c r="N19" i="63"/>
  <c r="O19" i="63"/>
  <c r="L19" i="63"/>
  <c r="M19" i="63"/>
  <c r="O17" i="63"/>
  <c r="L17" i="63"/>
  <c r="N17" i="63"/>
  <c r="M17" i="63"/>
  <c r="B40" i="78"/>
  <c r="O30" i="78"/>
  <c r="N30" i="78"/>
  <c r="L30" i="78"/>
  <c r="K30" i="78"/>
  <c r="M30" i="78"/>
  <c r="O27" i="78"/>
  <c r="N27" i="78"/>
  <c r="L27" i="78"/>
  <c r="M27" i="78"/>
  <c r="O24" i="78"/>
  <c r="N24" i="78"/>
  <c r="L24" i="78"/>
  <c r="M24" i="78"/>
  <c r="O21" i="78"/>
  <c r="N21" i="78"/>
  <c r="L21" i="78"/>
  <c r="M21" i="78"/>
  <c r="O18" i="78"/>
  <c r="L18" i="78"/>
  <c r="M18" i="78"/>
  <c r="L11" i="78"/>
  <c r="O30" i="50"/>
  <c r="N30" i="50"/>
  <c r="L30" i="50"/>
  <c r="M30" i="50"/>
  <c r="O27" i="50"/>
  <c r="N27" i="50"/>
  <c r="L27" i="50"/>
  <c r="M27" i="50"/>
  <c r="O24" i="50"/>
  <c r="N24" i="50"/>
  <c r="L24" i="50"/>
  <c r="M24" i="50"/>
  <c r="O21" i="50"/>
  <c r="L21" i="50"/>
  <c r="N21" i="50"/>
  <c r="M21" i="50"/>
  <c r="O29" i="49"/>
  <c r="N29" i="49"/>
  <c r="L29" i="49"/>
  <c r="M29" i="49"/>
  <c r="O28" i="49"/>
  <c r="N28" i="49"/>
  <c r="L28" i="49"/>
  <c r="M28" i="49"/>
  <c r="O23" i="49"/>
  <c r="N23" i="49"/>
  <c r="L23" i="49"/>
  <c r="M23" i="49"/>
  <c r="O203" i="77"/>
  <c r="N203" i="77"/>
  <c r="L203" i="77"/>
  <c r="M203" i="77"/>
  <c r="O202" i="77"/>
  <c r="N202" i="77"/>
  <c r="L202" i="77"/>
  <c r="M202" i="77"/>
  <c r="O201" i="77"/>
  <c r="N201" i="77"/>
  <c r="L201" i="77"/>
  <c r="M201" i="77"/>
  <c r="O200" i="77"/>
  <c r="N200" i="77"/>
  <c r="L200" i="77"/>
  <c r="M200" i="77"/>
  <c r="E193" i="77"/>
  <c r="E192" i="77"/>
  <c r="O190" i="77"/>
  <c r="L190" i="77"/>
  <c r="N190" i="77"/>
  <c r="M190" i="77"/>
  <c r="O189" i="77"/>
  <c r="N189" i="77"/>
  <c r="L189" i="77"/>
  <c r="M189" i="77"/>
  <c r="P20" i="79" l="1"/>
  <c r="O33" i="78"/>
  <c r="G23" i="3" s="1"/>
  <c r="P30" i="78"/>
  <c r="L33" i="78"/>
  <c r="H23" i="3" s="1"/>
  <c r="K24" i="78"/>
  <c r="P21" i="78"/>
  <c r="O22" i="79"/>
  <c r="G27" i="3" s="1"/>
  <c r="P19" i="79"/>
  <c r="K19" i="79"/>
  <c r="L22" i="79"/>
  <c r="H27" i="3" s="1"/>
  <c r="K18" i="79"/>
  <c r="N22" i="79"/>
  <c r="F27" i="3" s="1"/>
  <c r="P18" i="79"/>
  <c r="P17" i="79"/>
  <c r="M22" i="79"/>
  <c r="E27" i="3" s="1"/>
  <c r="K17" i="79"/>
  <c r="K20" i="79"/>
  <c r="P23" i="66"/>
  <c r="K23" i="66"/>
  <c r="P19" i="66"/>
  <c r="K19" i="66"/>
  <c r="K21" i="63"/>
  <c r="P19" i="63"/>
  <c r="K19" i="63"/>
  <c r="P17" i="63"/>
  <c r="K17" i="63"/>
  <c r="P27" i="78"/>
  <c r="P24" i="78"/>
  <c r="M33" i="78"/>
  <c r="E23" i="3" s="1"/>
  <c r="N18" i="78"/>
  <c r="N33" i="78" s="1"/>
  <c r="F23" i="3" s="1"/>
  <c r="K21" i="78"/>
  <c r="K27" i="78"/>
  <c r="P27" i="50"/>
  <c r="P30" i="50"/>
  <c r="K30" i="50"/>
  <c r="K27" i="50"/>
  <c r="P24" i="50"/>
  <c r="K24" i="50"/>
  <c r="P21" i="50"/>
  <c r="K21" i="50"/>
  <c r="K202" i="77"/>
  <c r="P29" i="49"/>
  <c r="K29" i="49"/>
  <c r="P28" i="49"/>
  <c r="K28" i="49"/>
  <c r="P23" i="49"/>
  <c r="K23" i="49"/>
  <c r="P201" i="77"/>
  <c r="K201" i="77"/>
  <c r="P203" i="77"/>
  <c r="P202" i="77"/>
  <c r="K203" i="77"/>
  <c r="P200" i="77"/>
  <c r="K200" i="77"/>
  <c r="P189" i="77"/>
  <c r="P190" i="77"/>
  <c r="K189" i="77"/>
  <c r="K190" i="77"/>
  <c r="E182" i="77"/>
  <c r="L182" i="77" s="1"/>
  <c r="E181" i="77"/>
  <c r="L181" i="77" s="1"/>
  <c r="K181" i="77"/>
  <c r="M182" i="77"/>
  <c r="O179" i="77"/>
  <c r="N179" i="77"/>
  <c r="L179" i="77"/>
  <c r="M179" i="77"/>
  <c r="M178" i="77"/>
  <c r="N178" i="77"/>
  <c r="N177" i="77"/>
  <c r="L177" i="77"/>
  <c r="M177" i="77"/>
  <c r="O177" i="77"/>
  <c r="N176" i="77"/>
  <c r="L176" i="77"/>
  <c r="M176" i="77"/>
  <c r="O176" i="77"/>
  <c r="O139" i="77"/>
  <c r="L139" i="77"/>
  <c r="N139" i="77"/>
  <c r="M139" i="77"/>
  <c r="O138" i="77"/>
  <c r="L138" i="77"/>
  <c r="N138" i="77"/>
  <c r="M138" i="77"/>
  <c r="O226" i="48"/>
  <c r="L226" i="48"/>
  <c r="N226" i="48"/>
  <c r="M226" i="48"/>
  <c r="O123" i="77"/>
  <c r="N123" i="77"/>
  <c r="L123" i="77"/>
  <c r="M123" i="77"/>
  <c r="O112" i="77"/>
  <c r="N112" i="77"/>
  <c r="L112" i="77"/>
  <c r="M112" i="77"/>
  <c r="O82" i="77"/>
  <c r="N82" i="77"/>
  <c r="L82" i="77"/>
  <c r="M82" i="77"/>
  <c r="O80" i="77"/>
  <c r="N80" i="77"/>
  <c r="L80" i="77"/>
  <c r="M80" i="77"/>
  <c r="O81" i="77"/>
  <c r="N81" i="77"/>
  <c r="L81" i="77"/>
  <c r="M81" i="77"/>
  <c r="O84" i="77"/>
  <c r="N84" i="77"/>
  <c r="L84" i="77"/>
  <c r="M84" i="77"/>
  <c r="E74" i="77"/>
  <c r="O74" i="77" s="1"/>
  <c r="E73" i="77"/>
  <c r="O73" i="77" s="1"/>
  <c r="E75" i="77"/>
  <c r="O75" i="77" s="1"/>
  <c r="E72" i="77"/>
  <c r="O72" i="77" s="1"/>
  <c r="N73" i="77"/>
  <c r="N72" i="77"/>
  <c r="O41" i="77"/>
  <c r="N41" i="77"/>
  <c r="L41" i="77"/>
  <c r="M41" i="77"/>
  <c r="O40" i="77"/>
  <c r="N40" i="77"/>
  <c r="L40" i="77"/>
  <c r="M40" i="77"/>
  <c r="O39" i="77"/>
  <c r="N39" i="77"/>
  <c r="L39" i="77"/>
  <c r="M39" i="77"/>
  <c r="O28" i="77"/>
  <c r="N28" i="77"/>
  <c r="L28" i="77"/>
  <c r="M28" i="77"/>
  <c r="E28" i="47"/>
  <c r="O181" i="77" l="1"/>
  <c r="O182" i="77"/>
  <c r="P22" i="79"/>
  <c r="G10" i="79" s="1"/>
  <c r="P33" i="78"/>
  <c r="G10" i="78" s="1"/>
  <c r="K18" i="78"/>
  <c r="P18" i="78"/>
  <c r="K182" i="77"/>
  <c r="N182" i="77"/>
  <c r="P182" i="77" s="1"/>
  <c r="M181" i="77"/>
  <c r="N181" i="77"/>
  <c r="P179" i="77"/>
  <c r="K179" i="77"/>
  <c r="P176" i="77"/>
  <c r="P177" i="77"/>
  <c r="K176" i="77"/>
  <c r="K177" i="77"/>
  <c r="K178" i="77"/>
  <c r="O178" i="77"/>
  <c r="P178" i="77" s="1"/>
  <c r="L178" i="77"/>
  <c r="P138" i="77"/>
  <c r="P139" i="77"/>
  <c r="K138" i="77"/>
  <c r="K139" i="77"/>
  <c r="P226" i="48"/>
  <c r="K123" i="77"/>
  <c r="M72" i="77"/>
  <c r="P72" i="77" s="1"/>
  <c r="M73" i="77"/>
  <c r="P73" i="77" s="1"/>
  <c r="P112" i="77"/>
  <c r="P123" i="77"/>
  <c r="K112" i="77"/>
  <c r="M74" i="77"/>
  <c r="L72" i="77"/>
  <c r="L73" i="77"/>
  <c r="P84" i="77"/>
  <c r="P82" i="77"/>
  <c r="K82" i="77"/>
  <c r="P80" i="77"/>
  <c r="K80" i="77"/>
  <c r="P81" i="77"/>
  <c r="K81" i="77"/>
  <c r="N74" i="77"/>
  <c r="L74" i="77"/>
  <c r="K84" i="77"/>
  <c r="K74" i="77"/>
  <c r="K72" i="77"/>
  <c r="N75" i="77"/>
  <c r="M75" i="77"/>
  <c r="L75" i="77"/>
  <c r="K73" i="77"/>
  <c r="K75" i="77"/>
  <c r="P41" i="77"/>
  <c r="K41" i="77"/>
  <c r="P40" i="77"/>
  <c r="K40" i="77"/>
  <c r="P39" i="77"/>
  <c r="K39" i="77"/>
  <c r="P28" i="77"/>
  <c r="K28" i="77"/>
  <c r="P74" i="77" l="1"/>
  <c r="P181" i="77"/>
  <c r="P75" i="77"/>
  <c r="O30" i="47"/>
  <c r="N30" i="47"/>
  <c r="L30" i="47"/>
  <c r="K30" i="47"/>
  <c r="O29" i="47"/>
  <c r="N29" i="47"/>
  <c r="L29" i="47"/>
  <c r="M29" i="47"/>
  <c r="O28" i="47"/>
  <c r="N28" i="47"/>
  <c r="L28" i="47"/>
  <c r="M28" i="47"/>
  <c r="O27" i="47"/>
  <c r="N27" i="47"/>
  <c r="L27" i="47"/>
  <c r="M27" i="47"/>
  <c r="O26" i="47"/>
  <c r="N26" i="47"/>
  <c r="L26" i="47"/>
  <c r="K26" i="47"/>
  <c r="B212" i="77"/>
  <c r="O205" i="77"/>
  <c r="N205" i="77"/>
  <c r="L205" i="77"/>
  <c r="K205" i="77"/>
  <c r="O204" i="77"/>
  <c r="N204" i="77"/>
  <c r="L204" i="77"/>
  <c r="K204" i="77"/>
  <c r="O199" i="77"/>
  <c r="N199" i="77"/>
  <c r="L199" i="77"/>
  <c r="M199" i="77"/>
  <c r="O198" i="77"/>
  <c r="N198" i="77"/>
  <c r="L198" i="77"/>
  <c r="O197" i="77"/>
  <c r="N197" i="77"/>
  <c r="L197" i="77"/>
  <c r="M197" i="77"/>
  <c r="O194" i="77"/>
  <c r="N194" i="77"/>
  <c r="L194" i="77"/>
  <c r="M194" i="77"/>
  <c r="O193" i="77"/>
  <c r="N193" i="77"/>
  <c r="L193" i="77"/>
  <c r="M193" i="77"/>
  <c r="O192" i="77"/>
  <c r="N192" i="77"/>
  <c r="L192" i="77"/>
  <c r="M192" i="77"/>
  <c r="K191" i="77"/>
  <c r="O188" i="77"/>
  <c r="N188" i="77"/>
  <c r="L188" i="77"/>
  <c r="O187" i="77"/>
  <c r="N187" i="77"/>
  <c r="L187" i="77"/>
  <c r="O186" i="77"/>
  <c r="N186" i="77"/>
  <c r="L186" i="77"/>
  <c r="O184" i="77"/>
  <c r="L184" i="77"/>
  <c r="M184" i="77"/>
  <c r="O183" i="77"/>
  <c r="N183" i="77"/>
  <c r="L183" i="77"/>
  <c r="M183" i="77"/>
  <c r="O174" i="77"/>
  <c r="N174" i="77"/>
  <c r="L174" i="77"/>
  <c r="K174" i="77"/>
  <c r="A174" i="77"/>
  <c r="A183" i="77" s="1"/>
  <c r="A184" i="77" s="1"/>
  <c r="O173" i="77"/>
  <c r="N173" i="77"/>
  <c r="L173" i="77"/>
  <c r="K173" i="77"/>
  <c r="O169" i="77"/>
  <c r="N169" i="77"/>
  <c r="L169" i="77"/>
  <c r="K169" i="77"/>
  <c r="O166" i="77"/>
  <c r="N166" i="77"/>
  <c r="L166" i="77"/>
  <c r="M166" i="77"/>
  <c r="O165" i="77"/>
  <c r="N165" i="77"/>
  <c r="L165" i="77"/>
  <c r="O164" i="77"/>
  <c r="N164" i="77"/>
  <c r="L164" i="77"/>
  <c r="M164" i="77"/>
  <c r="O163" i="77"/>
  <c r="N163" i="77"/>
  <c r="L163" i="77"/>
  <c r="K163" i="77"/>
  <c r="O162" i="77"/>
  <c r="N162" i="77"/>
  <c r="L162" i="77"/>
  <c r="M162" i="77"/>
  <c r="O161" i="77"/>
  <c r="N161" i="77"/>
  <c r="L161" i="77"/>
  <c r="O160" i="77"/>
  <c r="N160" i="77"/>
  <c r="L160" i="77"/>
  <c r="M160" i="77"/>
  <c r="O159" i="77"/>
  <c r="N159" i="77"/>
  <c r="L159" i="77"/>
  <c r="K159" i="77"/>
  <c r="O155" i="77"/>
  <c r="N155" i="77"/>
  <c r="L155" i="77"/>
  <c r="K155" i="77"/>
  <c r="O154" i="77"/>
  <c r="N154" i="77"/>
  <c r="L154" i="77"/>
  <c r="M154" i="77"/>
  <c r="O153" i="77"/>
  <c r="N153" i="77"/>
  <c r="L153" i="77"/>
  <c r="O152" i="77"/>
  <c r="N152" i="77"/>
  <c r="L152" i="77"/>
  <c r="M152" i="77"/>
  <c r="O150" i="77"/>
  <c r="N150" i="77"/>
  <c r="L150" i="77"/>
  <c r="M150" i="77"/>
  <c r="O148" i="77"/>
  <c r="N148" i="77"/>
  <c r="L148" i="77"/>
  <c r="M148" i="77"/>
  <c r="O147" i="77"/>
  <c r="N147" i="77"/>
  <c r="L147" i="77"/>
  <c r="K147" i="77"/>
  <c r="O145" i="77"/>
  <c r="N145" i="77"/>
  <c r="L145" i="77"/>
  <c r="K145" i="77"/>
  <c r="O144" i="77"/>
  <c r="N144" i="77"/>
  <c r="M144" i="77"/>
  <c r="L144" i="77"/>
  <c r="K144" i="77"/>
  <c r="O143" i="77"/>
  <c r="N143" i="77"/>
  <c r="M143" i="77"/>
  <c r="L143" i="77"/>
  <c r="K143" i="77"/>
  <c r="O142" i="77"/>
  <c r="N142" i="77"/>
  <c r="L142" i="77"/>
  <c r="K142" i="77"/>
  <c r="O141" i="77"/>
  <c r="N141" i="77"/>
  <c r="L141" i="77"/>
  <c r="M141" i="77"/>
  <c r="O140" i="77"/>
  <c r="N140" i="77"/>
  <c r="L140" i="77"/>
  <c r="O137" i="77"/>
  <c r="N137" i="77"/>
  <c r="L137" i="77"/>
  <c r="M137" i="77"/>
  <c r="O136" i="77"/>
  <c r="N136" i="77"/>
  <c r="L136" i="77"/>
  <c r="K136" i="77"/>
  <c r="O135" i="77"/>
  <c r="N135" i="77"/>
  <c r="L135" i="77"/>
  <c r="M135" i="77"/>
  <c r="O134" i="77"/>
  <c r="L134" i="77"/>
  <c r="N134" i="77"/>
  <c r="M134" i="77"/>
  <c r="O131" i="77"/>
  <c r="N131" i="77"/>
  <c r="L131" i="77"/>
  <c r="M131" i="77"/>
  <c r="O130" i="77"/>
  <c r="N130" i="77"/>
  <c r="L130" i="77"/>
  <c r="O129" i="77"/>
  <c r="N129" i="77"/>
  <c r="L129" i="77"/>
  <c r="M129" i="77"/>
  <c r="O128" i="77"/>
  <c r="N128" i="77"/>
  <c r="L128" i="77"/>
  <c r="O118" i="77"/>
  <c r="N118" i="77"/>
  <c r="L118" i="77"/>
  <c r="O104" i="77"/>
  <c r="N104" i="77"/>
  <c r="L104" i="77"/>
  <c r="O96" i="77"/>
  <c r="N96" i="77"/>
  <c r="L96" i="77"/>
  <c r="O87" i="77"/>
  <c r="N87" i="77"/>
  <c r="L87" i="77"/>
  <c r="M87" i="77"/>
  <c r="O85" i="77"/>
  <c r="N85" i="77"/>
  <c r="L85" i="77"/>
  <c r="M85" i="77"/>
  <c r="O83" i="77"/>
  <c r="N83" i="77"/>
  <c r="L83" i="77"/>
  <c r="O79" i="77"/>
  <c r="N79" i="77"/>
  <c r="L79" i="77"/>
  <c r="M79" i="77"/>
  <c r="O70" i="77"/>
  <c r="N70" i="77"/>
  <c r="L70" i="77"/>
  <c r="K68" i="77"/>
  <c r="E68" i="77"/>
  <c r="O67" i="77"/>
  <c r="N67" i="77"/>
  <c r="L67" i="77"/>
  <c r="K67" i="77"/>
  <c r="O66" i="77"/>
  <c r="N66" i="77"/>
  <c r="L66" i="77"/>
  <c r="M66" i="77"/>
  <c r="O62" i="77"/>
  <c r="N62" i="77"/>
  <c r="L62" i="77"/>
  <c r="M62" i="77"/>
  <c r="O61" i="77"/>
  <c r="N61" i="77"/>
  <c r="L61" i="77"/>
  <c r="O60" i="77"/>
  <c r="N60" i="77"/>
  <c r="L60" i="77"/>
  <c r="M60" i="77"/>
  <c r="O59" i="77"/>
  <c r="N59" i="77"/>
  <c r="L59" i="77"/>
  <c r="K59" i="77"/>
  <c r="O58" i="77"/>
  <c r="N58" i="77"/>
  <c r="L58" i="77"/>
  <c r="M58" i="77"/>
  <c r="O57" i="77"/>
  <c r="N57" i="77"/>
  <c r="L57" i="77"/>
  <c r="O56" i="77"/>
  <c r="N56" i="77"/>
  <c r="L56" i="77"/>
  <c r="M56" i="77"/>
  <c r="O55" i="77"/>
  <c r="N55" i="77"/>
  <c r="L55" i="77"/>
  <c r="K55" i="77"/>
  <c r="O54" i="77"/>
  <c r="N54" i="77"/>
  <c r="L54" i="77"/>
  <c r="M54" i="77"/>
  <c r="K53" i="77"/>
  <c r="N53" i="77"/>
  <c r="O52" i="77"/>
  <c r="N52" i="77"/>
  <c r="L52" i="77"/>
  <c r="O51" i="77"/>
  <c r="N51" i="77"/>
  <c r="L51" i="77"/>
  <c r="M51" i="77"/>
  <c r="O50" i="77"/>
  <c r="N50" i="77"/>
  <c r="L50" i="77"/>
  <c r="K50" i="77"/>
  <c r="O49" i="77"/>
  <c r="N49" i="77"/>
  <c r="L49" i="77"/>
  <c r="M49" i="77"/>
  <c r="O45" i="77"/>
  <c r="N45" i="77"/>
  <c r="M45" i="77"/>
  <c r="L45" i="77"/>
  <c r="K45" i="77"/>
  <c r="O44" i="77"/>
  <c r="N44" i="77"/>
  <c r="L44" i="77"/>
  <c r="K44" i="77"/>
  <c r="O43" i="77"/>
  <c r="N43" i="77"/>
  <c r="L43" i="77"/>
  <c r="O42" i="77"/>
  <c r="N42" i="77"/>
  <c r="L42" i="77"/>
  <c r="K42" i="77"/>
  <c r="O38" i="77"/>
  <c r="N38" i="77"/>
  <c r="L38" i="77"/>
  <c r="O35" i="77"/>
  <c r="N35" i="77"/>
  <c r="M35" i="77"/>
  <c r="L35" i="77"/>
  <c r="K35" i="77"/>
  <c r="O34" i="77"/>
  <c r="N34" i="77"/>
  <c r="L34" i="77"/>
  <c r="O31" i="77"/>
  <c r="N31" i="77"/>
  <c r="M31" i="77"/>
  <c r="L31" i="77"/>
  <c r="K31" i="77"/>
  <c r="O30" i="77"/>
  <c r="N30" i="77"/>
  <c r="L30" i="77"/>
  <c r="O29" i="77"/>
  <c r="N29" i="77"/>
  <c r="L29" i="77"/>
  <c r="O27" i="77"/>
  <c r="N27" i="77"/>
  <c r="L27" i="77"/>
  <c r="M27" i="77"/>
  <c r="O26" i="77"/>
  <c r="N26" i="77"/>
  <c r="L26" i="77"/>
  <c r="K26" i="77"/>
  <c r="O23" i="77"/>
  <c r="L23" i="77"/>
  <c r="N23" i="77"/>
  <c r="O22" i="77"/>
  <c r="L22" i="77"/>
  <c r="N22" i="77"/>
  <c r="O21" i="77"/>
  <c r="N21" i="77"/>
  <c r="L21" i="77"/>
  <c r="K21" i="77"/>
  <c r="O20" i="77"/>
  <c r="N20" i="77"/>
  <c r="L20" i="77"/>
  <c r="M20" i="77"/>
  <c r="O19" i="77"/>
  <c r="N19" i="77"/>
  <c r="L19" i="77"/>
  <c r="M19" i="77"/>
  <c r="N18" i="77"/>
  <c r="L18" i="77"/>
  <c r="O18" i="77"/>
  <c r="N17" i="77"/>
  <c r="L17" i="77"/>
  <c r="O17" i="77"/>
  <c r="L11" i="77"/>
  <c r="O245" i="48"/>
  <c r="N245" i="48"/>
  <c r="L245" i="48"/>
  <c r="O244" i="48"/>
  <c r="N244" i="48"/>
  <c r="L244" i="48"/>
  <c r="O242" i="48"/>
  <c r="N242" i="48"/>
  <c r="L242" i="48"/>
  <c r="O243" i="48"/>
  <c r="N243" i="48"/>
  <c r="L243" i="48"/>
  <c r="O240" i="48"/>
  <c r="N240" i="48"/>
  <c r="L240" i="48"/>
  <c r="O298" i="48"/>
  <c r="N298" i="48"/>
  <c r="L298" i="48"/>
  <c r="M298" i="48"/>
  <c r="O295" i="48"/>
  <c r="N295" i="48"/>
  <c r="L295" i="48"/>
  <c r="O294" i="48"/>
  <c r="N294" i="48"/>
  <c r="L294" i="48"/>
  <c r="O293" i="48"/>
  <c r="N293" i="48"/>
  <c r="L293" i="48"/>
  <c r="O296" i="48"/>
  <c r="N296" i="48"/>
  <c r="L296" i="48"/>
  <c r="M296" i="48"/>
  <c r="O297" i="48"/>
  <c r="N297" i="48"/>
  <c r="L297" i="48"/>
  <c r="A267" i="48"/>
  <c r="A269" i="48" s="1"/>
  <c r="A270" i="48" s="1"/>
  <c r="A271" i="48" s="1"/>
  <c r="A272" i="48" s="1"/>
  <c r="O285" i="48"/>
  <c r="N285" i="48"/>
  <c r="L285" i="48"/>
  <c r="M285" i="48"/>
  <c r="O290" i="48"/>
  <c r="N290" i="48"/>
  <c r="L290" i="48"/>
  <c r="M290" i="48"/>
  <c r="O289" i="48"/>
  <c r="N289" i="48"/>
  <c r="L289" i="48"/>
  <c r="M289" i="48"/>
  <c r="O288" i="48"/>
  <c r="N288" i="48"/>
  <c r="L288" i="48"/>
  <c r="M288" i="48"/>
  <c r="E287" i="48"/>
  <c r="N287" i="48" s="1"/>
  <c r="O286" i="48"/>
  <c r="N286" i="48"/>
  <c r="L286" i="48"/>
  <c r="M286" i="48"/>
  <c r="O284" i="48"/>
  <c r="N284" i="48"/>
  <c r="L284" i="48"/>
  <c r="M284" i="48"/>
  <c r="O283" i="48"/>
  <c r="N283" i="48"/>
  <c r="L283" i="48"/>
  <c r="M283" i="48"/>
  <c r="O281" i="48"/>
  <c r="L281" i="48"/>
  <c r="N281" i="48"/>
  <c r="O280" i="48"/>
  <c r="N280" i="48"/>
  <c r="L280" i="48"/>
  <c r="M280" i="48"/>
  <c r="L279" i="48"/>
  <c r="O278" i="48"/>
  <c r="N278" i="48"/>
  <c r="L278" i="48"/>
  <c r="E130" i="48"/>
  <c r="E126" i="48"/>
  <c r="L126" i="48" s="1"/>
  <c r="O125" i="48"/>
  <c r="N125" i="48"/>
  <c r="L125" i="48"/>
  <c r="M125" i="48"/>
  <c r="O124" i="48"/>
  <c r="N124" i="48"/>
  <c r="L124" i="48"/>
  <c r="E122" i="48"/>
  <c r="O122" i="48" s="1"/>
  <c r="O121" i="48"/>
  <c r="N121" i="48"/>
  <c r="L121" i="48"/>
  <c r="O120" i="48"/>
  <c r="N120" i="48"/>
  <c r="L120" i="48"/>
  <c r="O129" i="48"/>
  <c r="N129" i="48"/>
  <c r="L129" i="48"/>
  <c r="M129" i="48"/>
  <c r="O128" i="48"/>
  <c r="N128" i="48"/>
  <c r="L128" i="48"/>
  <c r="O276" i="48"/>
  <c r="N276" i="48"/>
  <c r="L276" i="48"/>
  <c r="O272" i="48"/>
  <c r="N272" i="48"/>
  <c r="L272" i="48"/>
  <c r="O267" i="48"/>
  <c r="L267" i="48"/>
  <c r="N267" i="48"/>
  <c r="O271" i="48"/>
  <c r="L271" i="48"/>
  <c r="N271" i="48"/>
  <c r="O270" i="48"/>
  <c r="N270" i="48"/>
  <c r="L270" i="48"/>
  <c r="O269" i="48"/>
  <c r="N269" i="48"/>
  <c r="L269" i="48"/>
  <c r="N275" i="48"/>
  <c r="O275" i="48"/>
  <c r="L275" i="48"/>
  <c r="O274" i="48"/>
  <c r="N274" i="48"/>
  <c r="L274" i="48"/>
  <c r="M274" i="48"/>
  <c r="N85" i="48"/>
  <c r="O85" i="48"/>
  <c r="L85" i="48"/>
  <c r="O84" i="48"/>
  <c r="N84" i="48"/>
  <c r="L84" i="48"/>
  <c r="O254" i="48"/>
  <c r="O256" i="48"/>
  <c r="N256" i="48"/>
  <c r="L256" i="48"/>
  <c r="M256" i="48"/>
  <c r="O255" i="48"/>
  <c r="N255" i="48"/>
  <c r="L255" i="48"/>
  <c r="N254" i="48"/>
  <c r="L254" i="48"/>
  <c r="P27" i="47" l="1"/>
  <c r="K28" i="47"/>
  <c r="P56" i="77"/>
  <c r="P58" i="77"/>
  <c r="P60" i="77"/>
  <c r="P62" i="77"/>
  <c r="K54" i="77"/>
  <c r="K56" i="77"/>
  <c r="K58" i="77"/>
  <c r="K60" i="77"/>
  <c r="K62" i="77"/>
  <c r="P66" i="77"/>
  <c r="P85" i="77"/>
  <c r="P87" i="77"/>
  <c r="P131" i="77"/>
  <c r="P137" i="77"/>
  <c r="P192" i="77"/>
  <c r="P193" i="77"/>
  <c r="P194" i="77"/>
  <c r="P197" i="77"/>
  <c r="K17" i="77"/>
  <c r="P35" i="77"/>
  <c r="P51" i="77"/>
  <c r="P150" i="77"/>
  <c r="P149" i="77" s="1"/>
  <c r="P152" i="77"/>
  <c r="P160" i="77"/>
  <c r="P162" i="77"/>
  <c r="P164" i="77"/>
  <c r="K183" i="77"/>
  <c r="K184" i="77"/>
  <c r="M242" i="48"/>
  <c r="P242" i="48" s="1"/>
  <c r="P31" i="77"/>
  <c r="K49" i="77"/>
  <c r="K51" i="77"/>
  <c r="K66" i="77"/>
  <c r="K141" i="77"/>
  <c r="P148" i="77"/>
  <c r="K150" i="77"/>
  <c r="K152" i="77"/>
  <c r="K154" i="77"/>
  <c r="K160" i="77"/>
  <c r="K162" i="77"/>
  <c r="K164" i="77"/>
  <c r="K166" i="77"/>
  <c r="M191" i="77"/>
  <c r="K192" i="77"/>
  <c r="K193" i="77"/>
  <c r="K194" i="77"/>
  <c r="K197" i="77"/>
  <c r="K199" i="77"/>
  <c r="P20" i="77"/>
  <c r="P19" i="77"/>
  <c r="M21" i="77"/>
  <c r="P21" i="77" s="1"/>
  <c r="M29" i="77"/>
  <c r="P29" i="77" s="1"/>
  <c r="K29" i="77"/>
  <c r="M38" i="77"/>
  <c r="P38" i="77" s="1"/>
  <c r="K38" i="77"/>
  <c r="K18" i="77"/>
  <c r="K20" i="77"/>
  <c r="K22" i="77"/>
  <c r="K23" i="77"/>
  <c r="M26" i="77"/>
  <c r="P26" i="77" s="1"/>
  <c r="K27" i="77"/>
  <c r="P45" i="77"/>
  <c r="M53" i="77"/>
  <c r="L53" i="77"/>
  <c r="K79" i="77"/>
  <c r="K85" i="77"/>
  <c r="K87" i="77"/>
  <c r="K129" i="77"/>
  <c r="K131" i="77"/>
  <c r="K135" i="77"/>
  <c r="K137" i="77"/>
  <c r="P143" i="77"/>
  <c r="K148" i="77"/>
  <c r="M205" i="77"/>
  <c r="P205" i="77" s="1"/>
  <c r="M67" i="77"/>
  <c r="P67" i="77" s="1"/>
  <c r="N184" i="77"/>
  <c r="P184" i="77" s="1"/>
  <c r="K27" i="47"/>
  <c r="K29" i="47"/>
  <c r="P29" i="47"/>
  <c r="P28" i="47"/>
  <c r="M26" i="47"/>
  <c r="P26" i="47" s="1"/>
  <c r="M30" i="47"/>
  <c r="P30" i="47" s="1"/>
  <c r="M23" i="77"/>
  <c r="P23" i="77" s="1"/>
  <c r="M52" i="77"/>
  <c r="P52" i="77" s="1"/>
  <c r="K52" i="77"/>
  <c r="L68" i="77"/>
  <c r="O68" i="77"/>
  <c r="N68" i="77"/>
  <c r="M17" i="77"/>
  <c r="P17" i="77" s="1"/>
  <c r="M18" i="77"/>
  <c r="P18" i="77" s="1"/>
  <c r="M22" i="77"/>
  <c r="P22" i="77" s="1"/>
  <c r="K19" i="77"/>
  <c r="M34" i="77"/>
  <c r="P34" i="77" s="1"/>
  <c r="K34" i="77"/>
  <c r="M57" i="77"/>
  <c r="P57" i="77" s="1"/>
  <c r="K57" i="77"/>
  <c r="P27" i="77"/>
  <c r="P49" i="77"/>
  <c r="M61" i="77"/>
  <c r="P61" i="77" s="1"/>
  <c r="K61" i="77"/>
  <c r="M68" i="77"/>
  <c r="M153" i="77"/>
  <c r="P153" i="77" s="1"/>
  <c r="K153" i="77"/>
  <c r="K30" i="77"/>
  <c r="M30" i="77"/>
  <c r="P30" i="77" s="1"/>
  <c r="M43" i="77"/>
  <c r="P43" i="77" s="1"/>
  <c r="K43" i="77"/>
  <c r="P54" i="77"/>
  <c r="M42" i="77"/>
  <c r="P42" i="77" s="1"/>
  <c r="M44" i="77"/>
  <c r="P44" i="77" s="1"/>
  <c r="M50" i="77"/>
  <c r="P50" i="77" s="1"/>
  <c r="O53" i="77"/>
  <c r="M55" i="77"/>
  <c r="P55" i="77" s="1"/>
  <c r="M59" i="77"/>
  <c r="P59" i="77" s="1"/>
  <c r="M83" i="77"/>
  <c r="P83" i="77" s="1"/>
  <c r="K83" i="77"/>
  <c r="M104" i="77"/>
  <c r="P104" i="77" s="1"/>
  <c r="K104" i="77"/>
  <c r="M130" i="77"/>
  <c r="P130" i="77" s="1"/>
  <c r="K130" i="77"/>
  <c r="P141" i="77"/>
  <c r="P79" i="77"/>
  <c r="K96" i="77"/>
  <c r="M96" i="77"/>
  <c r="P96" i="77" s="1"/>
  <c r="K128" i="77"/>
  <c r="M128" i="77"/>
  <c r="P128" i="77" s="1"/>
  <c r="P129" i="77"/>
  <c r="M140" i="77"/>
  <c r="P140" i="77" s="1"/>
  <c r="K140" i="77"/>
  <c r="M161" i="77"/>
  <c r="P161" i="77" s="1"/>
  <c r="K161" i="77"/>
  <c r="P166" i="77"/>
  <c r="P199" i="77"/>
  <c r="K70" i="77"/>
  <c r="M70" i="77"/>
  <c r="P70" i="77" s="1"/>
  <c r="M118" i="77"/>
  <c r="P118" i="77" s="1"/>
  <c r="K118" i="77"/>
  <c r="P134" i="77"/>
  <c r="P135" i="77"/>
  <c r="P144" i="77"/>
  <c r="P154" i="77"/>
  <c r="M165" i="77"/>
  <c r="P165" i="77" s="1"/>
  <c r="K165" i="77"/>
  <c r="P183" i="77"/>
  <c r="M186" i="77"/>
  <c r="P186" i="77" s="1"/>
  <c r="K186" i="77"/>
  <c r="M187" i="77"/>
  <c r="P187" i="77" s="1"/>
  <c r="K187" i="77"/>
  <c r="M188" i="77"/>
  <c r="P188" i="77" s="1"/>
  <c r="K188" i="77"/>
  <c r="L191" i="77"/>
  <c r="O191" i="77"/>
  <c r="N191" i="77"/>
  <c r="N207" i="77" s="1"/>
  <c r="M198" i="77"/>
  <c r="P198" i="77" s="1"/>
  <c r="K198" i="77"/>
  <c r="K134" i="77"/>
  <c r="M136" i="77"/>
  <c r="P136" i="77" s="1"/>
  <c r="M142" i="77"/>
  <c r="P142" i="77" s="1"/>
  <c r="M145" i="77"/>
  <c r="P145" i="77" s="1"/>
  <c r="M147" i="77"/>
  <c r="P147" i="77" s="1"/>
  <c r="M155" i="77"/>
  <c r="P155" i="77" s="1"/>
  <c r="M159" i="77"/>
  <c r="P159" i="77" s="1"/>
  <c r="M163" i="77"/>
  <c r="P163" i="77" s="1"/>
  <c r="M169" i="77"/>
  <c r="P169" i="77" s="1"/>
  <c r="P168" i="77" s="1"/>
  <c r="M173" i="77"/>
  <c r="P173" i="77" s="1"/>
  <c r="M174" i="77"/>
  <c r="P174" i="77" s="1"/>
  <c r="M204" i="77"/>
  <c r="P204" i="77" s="1"/>
  <c r="M245" i="48"/>
  <c r="P245" i="48" s="1"/>
  <c r="M244" i="48"/>
  <c r="P244" i="48" s="1"/>
  <c r="M243" i="48"/>
  <c r="P243" i="48" s="1"/>
  <c r="M240" i="48"/>
  <c r="P240" i="48" s="1"/>
  <c r="P298" i="48"/>
  <c r="P296" i="48"/>
  <c r="M295" i="48"/>
  <c r="P295" i="48" s="1"/>
  <c r="M293" i="48"/>
  <c r="P293" i="48" s="1"/>
  <c r="M294" i="48"/>
  <c r="P294" i="48" s="1"/>
  <c r="M297" i="48"/>
  <c r="P297" i="48" s="1"/>
  <c r="P283" i="48"/>
  <c r="A274" i="48"/>
  <c r="A275" i="48" s="1"/>
  <c r="A276" i="48" s="1"/>
  <c r="A278" i="48" s="1"/>
  <c r="A279" i="48" s="1"/>
  <c r="A280" i="48" s="1"/>
  <c r="A281" i="48" s="1"/>
  <c r="P289" i="48"/>
  <c r="P290" i="48"/>
  <c r="P286" i="48"/>
  <c r="O287" i="48"/>
  <c r="P285" i="48"/>
  <c r="P284" i="48"/>
  <c r="M287" i="48"/>
  <c r="P287" i="48" s="1"/>
  <c r="P288" i="48"/>
  <c r="L287" i="48"/>
  <c r="L130" i="48"/>
  <c r="P280" i="48"/>
  <c r="M279" i="48"/>
  <c r="N279" i="48"/>
  <c r="M281" i="48"/>
  <c r="P281" i="48" s="1"/>
  <c r="M278" i="48"/>
  <c r="P278" i="48" s="1"/>
  <c r="O279" i="48"/>
  <c r="M124" i="48"/>
  <c r="P124" i="48" s="1"/>
  <c r="L132" i="48"/>
  <c r="O132" i="48"/>
  <c r="N132" i="48"/>
  <c r="M132" i="48"/>
  <c r="P125" i="48"/>
  <c r="N126" i="48"/>
  <c r="M126" i="48"/>
  <c r="O126" i="48"/>
  <c r="M120" i="48"/>
  <c r="P120" i="48" s="1"/>
  <c r="M121" i="48"/>
  <c r="P121" i="48" s="1"/>
  <c r="N122" i="48"/>
  <c r="M122" i="48"/>
  <c r="L122" i="48"/>
  <c r="P129" i="48"/>
  <c r="N130" i="48"/>
  <c r="M128" i="48"/>
  <c r="P128" i="48" s="1"/>
  <c r="M130" i="48"/>
  <c r="O130" i="48"/>
  <c r="M276" i="48"/>
  <c r="P276" i="48" s="1"/>
  <c r="M272" i="48"/>
  <c r="P272" i="48" s="1"/>
  <c r="M267" i="48"/>
  <c r="P267" i="48" s="1"/>
  <c r="M269" i="48"/>
  <c r="P269" i="48" s="1"/>
  <c r="M271" i="48"/>
  <c r="P271" i="48" s="1"/>
  <c r="M270" i="48"/>
  <c r="P270" i="48" s="1"/>
  <c r="P274" i="48"/>
  <c r="M275" i="48"/>
  <c r="P275" i="48" s="1"/>
  <c r="M84" i="48"/>
  <c r="P84" i="48" s="1"/>
  <c r="M85" i="48"/>
  <c r="P85" i="48" s="1"/>
  <c r="M254" i="48"/>
  <c r="P254" i="48" s="1"/>
  <c r="P256" i="48"/>
  <c r="M255" i="48"/>
  <c r="P255" i="48" s="1"/>
  <c r="P146" i="77" l="1"/>
  <c r="O207" i="77"/>
  <c r="P133" i="77"/>
  <c r="P191" i="77"/>
  <c r="P171" i="77" s="1"/>
  <c r="F19" i="3"/>
  <c r="G19" i="3"/>
  <c r="L207" i="77"/>
  <c r="H19" i="3" s="1"/>
  <c r="P25" i="77"/>
  <c r="P33" i="77"/>
  <c r="P157" i="77"/>
  <c r="P37" i="77"/>
  <c r="P68" i="77"/>
  <c r="P64" i="77" s="1"/>
  <c r="M207" i="77"/>
  <c r="P16" i="77"/>
  <c r="P53" i="77"/>
  <c r="P196" i="77"/>
  <c r="P151" i="77"/>
  <c r="P77" i="77"/>
  <c r="P292" i="48"/>
  <c r="A283" i="48"/>
  <c r="A284" i="48" s="1"/>
  <c r="A285" i="48" s="1"/>
  <c r="A286" i="48" s="1"/>
  <c r="A287" i="48" s="1"/>
  <c r="A288" i="48" s="1"/>
  <c r="A289" i="48" s="1"/>
  <c r="A290" i="48" s="1"/>
  <c r="P132" i="48"/>
  <c r="P122" i="48"/>
  <c r="P279" i="48"/>
  <c r="P126" i="48"/>
  <c r="P130" i="48"/>
  <c r="P118" i="48" l="1"/>
  <c r="P47" i="77"/>
  <c r="P207" i="77"/>
  <c r="G10" i="77" s="1"/>
  <c r="E19" i="3"/>
  <c r="O252" i="48" l="1"/>
  <c r="N252" i="48"/>
  <c r="L252" i="48"/>
  <c r="O251" i="48"/>
  <c r="N251" i="48"/>
  <c r="L251" i="48"/>
  <c r="L235" i="48"/>
  <c r="O238" i="48"/>
  <c r="N238" i="48"/>
  <c r="L238" i="48"/>
  <c r="O232" i="48"/>
  <c r="L232" i="48"/>
  <c r="N232" i="48"/>
  <c r="O94" i="48"/>
  <c r="N94" i="48"/>
  <c r="L94" i="48"/>
  <c r="M94" i="48"/>
  <c r="O93" i="48"/>
  <c r="N93" i="48"/>
  <c r="L93" i="48"/>
  <c r="O92" i="48"/>
  <c r="N92" i="48"/>
  <c r="L92" i="48"/>
  <c r="M92" i="48"/>
  <c r="O91" i="48"/>
  <c r="N91" i="48"/>
  <c r="L91" i="48"/>
  <c r="M91" i="48"/>
  <c r="O76" i="48"/>
  <c r="N76" i="48"/>
  <c r="L76" i="48"/>
  <c r="O75" i="48"/>
  <c r="N75" i="48"/>
  <c r="L75" i="48"/>
  <c r="M75" i="48"/>
  <c r="N227" i="48"/>
  <c r="O227" i="48"/>
  <c r="L227" i="48"/>
  <c r="M227" i="48"/>
  <c r="O230" i="48"/>
  <c r="N230" i="48"/>
  <c r="L230" i="48"/>
  <c r="O229" i="48"/>
  <c r="N229" i="48"/>
  <c r="L229" i="48"/>
  <c r="O234" i="48"/>
  <c r="N234" i="48"/>
  <c r="L234" i="48"/>
  <c r="O233" i="48"/>
  <c r="N233" i="48"/>
  <c r="L233" i="48"/>
  <c r="L223" i="48"/>
  <c r="L224" i="48"/>
  <c r="O225" i="48"/>
  <c r="N225" i="48"/>
  <c r="L225" i="48"/>
  <c r="N222" i="48"/>
  <c r="O224" i="48"/>
  <c r="N224" i="48"/>
  <c r="M224" i="48"/>
  <c r="O223" i="48"/>
  <c r="N223" i="48"/>
  <c r="M223" i="48"/>
  <c r="O237" i="48"/>
  <c r="N237" i="48"/>
  <c r="L237" i="48"/>
  <c r="O231" i="48"/>
  <c r="N231" i="48"/>
  <c r="L231" i="48"/>
  <c r="O228" i="48"/>
  <c r="N228" i="48"/>
  <c r="L228" i="48"/>
  <c r="O222" i="48"/>
  <c r="L222" i="48"/>
  <c r="M252" i="48" l="1"/>
  <c r="P252" i="48" s="1"/>
  <c r="M251" i="48"/>
  <c r="P251" i="48" s="1"/>
  <c r="M235" i="48"/>
  <c r="N235" i="48"/>
  <c r="O235" i="48"/>
  <c r="M238" i="48"/>
  <c r="P238" i="48" s="1"/>
  <c r="M232" i="48"/>
  <c r="P232" i="48" s="1"/>
  <c r="P94" i="48"/>
  <c r="P91" i="48"/>
  <c r="P92" i="48"/>
  <c r="M93" i="48"/>
  <c r="P93" i="48" s="1"/>
  <c r="M76" i="48"/>
  <c r="P76" i="48" s="1"/>
  <c r="P75" i="48"/>
  <c r="M230" i="48"/>
  <c r="P230" i="48" s="1"/>
  <c r="P227" i="48"/>
  <c r="M229" i="48"/>
  <c r="P229" i="48" s="1"/>
  <c r="M234" i="48"/>
  <c r="P234" i="48" s="1"/>
  <c r="M233" i="48"/>
  <c r="P233" i="48" s="1"/>
  <c r="M225" i="48"/>
  <c r="P225" i="48" s="1"/>
  <c r="P224" i="48"/>
  <c r="P223" i="48"/>
  <c r="M228" i="48"/>
  <c r="P228" i="48" s="1"/>
  <c r="M237" i="48"/>
  <c r="P237" i="48" s="1"/>
  <c r="M231" i="48"/>
  <c r="P231" i="48" s="1"/>
  <c r="M222" i="48"/>
  <c r="P222" i="48" s="1"/>
  <c r="P235" i="48" l="1"/>
  <c r="P221" i="48" s="1"/>
  <c r="O211" i="48" l="1"/>
  <c r="N211" i="48"/>
  <c r="L211" i="48"/>
  <c r="O206" i="48"/>
  <c r="N206" i="48"/>
  <c r="L206" i="48"/>
  <c r="O198" i="48"/>
  <c r="N198" i="48"/>
  <c r="L198" i="48"/>
  <c r="M198" i="48"/>
  <c r="O190" i="48"/>
  <c r="N190" i="48"/>
  <c r="L190" i="48"/>
  <c r="O182" i="48"/>
  <c r="N182" i="48"/>
  <c r="L182" i="48"/>
  <c r="O174" i="48"/>
  <c r="N174" i="48"/>
  <c r="L174" i="48"/>
  <c r="O166" i="48"/>
  <c r="N166" i="48"/>
  <c r="L166" i="48"/>
  <c r="O158" i="48"/>
  <c r="N158" i="48"/>
  <c r="L158" i="48"/>
  <c r="O146" i="48"/>
  <c r="N146" i="48"/>
  <c r="L146" i="48"/>
  <c r="O145" i="48"/>
  <c r="N145" i="48"/>
  <c r="L145" i="48"/>
  <c r="O144" i="48"/>
  <c r="N144" i="48"/>
  <c r="L144" i="48"/>
  <c r="M144" i="48"/>
  <c r="O143" i="48"/>
  <c r="N143" i="48"/>
  <c r="L143" i="48"/>
  <c r="O142" i="48"/>
  <c r="N142" i="48"/>
  <c r="L142" i="48"/>
  <c r="M142" i="48"/>
  <c r="O141" i="48"/>
  <c r="N141" i="48"/>
  <c r="L141" i="48"/>
  <c r="O140" i="48"/>
  <c r="N140" i="48"/>
  <c r="L140" i="48"/>
  <c r="M140" i="48"/>
  <c r="O139" i="48"/>
  <c r="N139" i="48"/>
  <c r="L139" i="48"/>
  <c r="M139" i="48"/>
  <c r="O138" i="48"/>
  <c r="N138" i="48"/>
  <c r="L138" i="48"/>
  <c r="M138" i="48"/>
  <c r="O137" i="48"/>
  <c r="N137" i="48"/>
  <c r="L137" i="48"/>
  <c r="O219" i="48"/>
  <c r="N219" i="48"/>
  <c r="L219" i="48"/>
  <c r="M219" i="48"/>
  <c r="O218" i="48"/>
  <c r="N218" i="48"/>
  <c r="L218" i="48"/>
  <c r="M218" i="48"/>
  <c r="O217" i="48"/>
  <c r="N217" i="48"/>
  <c r="L217" i="48"/>
  <c r="O216" i="48"/>
  <c r="N216" i="48"/>
  <c r="L216" i="48"/>
  <c r="M216" i="48"/>
  <c r="O148" i="48"/>
  <c r="N148" i="48"/>
  <c r="L148" i="48"/>
  <c r="O136" i="48"/>
  <c r="N136" i="48"/>
  <c r="L136" i="48"/>
  <c r="M136" i="48"/>
  <c r="O115" i="48"/>
  <c r="N115" i="48"/>
  <c r="L115" i="48"/>
  <c r="M115" i="48"/>
  <c r="O116" i="48"/>
  <c r="N116" i="48"/>
  <c r="L116" i="48"/>
  <c r="M116" i="48"/>
  <c r="O114" i="48"/>
  <c r="N114" i="48"/>
  <c r="L114" i="48"/>
  <c r="M114" i="48"/>
  <c r="N113" i="48"/>
  <c r="L113" i="48"/>
  <c r="M113" i="48"/>
  <c r="O113" i="48"/>
  <c r="E112" i="48"/>
  <c r="O112" i="48" s="1"/>
  <c r="E111" i="48"/>
  <c r="N111" i="48" s="1"/>
  <c r="E110" i="48"/>
  <c r="N110" i="48" s="1"/>
  <c r="O108" i="48"/>
  <c r="N108" i="48"/>
  <c r="L108" i="48"/>
  <c r="M108" i="48"/>
  <c r="O107" i="48"/>
  <c r="N107" i="48"/>
  <c r="L107" i="48"/>
  <c r="M107" i="48"/>
  <c r="O106" i="48"/>
  <c r="N106" i="48"/>
  <c r="L106" i="48"/>
  <c r="M106" i="48"/>
  <c r="O105" i="48"/>
  <c r="N105" i="48"/>
  <c r="L105" i="48"/>
  <c r="M105" i="48"/>
  <c r="O103" i="48"/>
  <c r="N103" i="48"/>
  <c r="L103" i="48"/>
  <c r="M103" i="48"/>
  <c r="O102" i="48"/>
  <c r="N102" i="48"/>
  <c r="L102" i="48"/>
  <c r="M102" i="48"/>
  <c r="O101" i="48"/>
  <c r="N101" i="48"/>
  <c r="L101" i="48"/>
  <c r="M101" i="48"/>
  <c r="O100" i="48"/>
  <c r="N100" i="48"/>
  <c r="L100" i="48"/>
  <c r="M100" i="48"/>
  <c r="O99" i="48"/>
  <c r="N99" i="48"/>
  <c r="L99" i="48"/>
  <c r="M99" i="48"/>
  <c r="O81" i="48"/>
  <c r="N81" i="48"/>
  <c r="L81" i="48"/>
  <c r="M81" i="48"/>
  <c r="O97" i="48"/>
  <c r="N97" i="48"/>
  <c r="L97" i="48"/>
  <c r="M97" i="48"/>
  <c r="O96" i="48"/>
  <c r="N96" i="48"/>
  <c r="L96" i="48"/>
  <c r="M96" i="48"/>
  <c r="O95" i="48"/>
  <c r="N95" i="48"/>
  <c r="L95" i="48"/>
  <c r="M95" i="48"/>
  <c r="O90" i="48"/>
  <c r="N90" i="48"/>
  <c r="L90" i="48"/>
  <c r="M90" i="48"/>
  <c r="O89" i="48"/>
  <c r="N89" i="48"/>
  <c r="L89" i="48"/>
  <c r="M89" i="48"/>
  <c r="O88" i="48"/>
  <c r="O87" i="48"/>
  <c r="N87" i="48"/>
  <c r="L87" i="48"/>
  <c r="M87" i="48"/>
  <c r="O86" i="48"/>
  <c r="N86" i="48"/>
  <c r="L86" i="48"/>
  <c r="M86" i="48"/>
  <c r="O83" i="48"/>
  <c r="N83" i="48"/>
  <c r="L83" i="48"/>
  <c r="M83" i="48"/>
  <c r="O82" i="48"/>
  <c r="N82" i="48"/>
  <c r="L82" i="48"/>
  <c r="M82" i="48"/>
  <c r="M211" i="48" l="1"/>
  <c r="P211" i="48" s="1"/>
  <c r="P198" i="48"/>
  <c r="M206" i="48"/>
  <c r="P206" i="48" s="1"/>
  <c r="M190" i="48"/>
  <c r="P190" i="48" s="1"/>
  <c r="M182" i="48"/>
  <c r="P182" i="48" s="1"/>
  <c r="M174" i="48"/>
  <c r="P174" i="48" s="1"/>
  <c r="M166" i="48"/>
  <c r="P166" i="48" s="1"/>
  <c r="M158" i="48"/>
  <c r="P158" i="48" s="1"/>
  <c r="O110" i="48"/>
  <c r="M111" i="48"/>
  <c r="L112" i="48"/>
  <c r="N112" i="48"/>
  <c r="M141" i="48"/>
  <c r="P141" i="48" s="1"/>
  <c r="M112" i="48"/>
  <c r="M217" i="48"/>
  <c r="P217" i="48" s="1"/>
  <c r="P90" i="48"/>
  <c r="P96" i="48"/>
  <c r="O111" i="48"/>
  <c r="P113" i="48"/>
  <c r="P219" i="48"/>
  <c r="M148" i="48"/>
  <c r="P148" i="48" s="1"/>
  <c r="M146" i="48"/>
  <c r="P146" i="48" s="1"/>
  <c r="M145" i="48"/>
  <c r="P145" i="48" s="1"/>
  <c r="M143" i="48"/>
  <c r="P143" i="48" s="1"/>
  <c r="P140" i="48"/>
  <c r="P138" i="48"/>
  <c r="M137" i="48"/>
  <c r="P137" i="48" s="1"/>
  <c r="P136" i="48"/>
  <c r="M110" i="48"/>
  <c r="P216" i="48"/>
  <c r="P139" i="48"/>
  <c r="L110" i="48"/>
  <c r="L111" i="48"/>
  <c r="P116" i="48"/>
  <c r="P218" i="48"/>
  <c r="P142" i="48"/>
  <c r="P144" i="48"/>
  <c r="P106" i="48"/>
  <c r="P108" i="48"/>
  <c r="P115" i="48"/>
  <c r="P114" i="48"/>
  <c r="P103" i="48"/>
  <c r="P105" i="48"/>
  <c r="P107" i="48"/>
  <c r="P102" i="48"/>
  <c r="P101" i="48"/>
  <c r="P100" i="48"/>
  <c r="P87" i="48"/>
  <c r="P99" i="48"/>
  <c r="P81" i="48"/>
  <c r="P82" i="48"/>
  <c r="P83" i="48"/>
  <c r="P86" i="48"/>
  <c r="P89" i="48"/>
  <c r="P95" i="48"/>
  <c r="P97" i="48"/>
  <c r="L88" i="48"/>
  <c r="N88" i="48"/>
  <c r="M88" i="48"/>
  <c r="O67" i="48"/>
  <c r="N67" i="48"/>
  <c r="L67" i="48"/>
  <c r="M67" i="48"/>
  <c r="O66" i="48"/>
  <c r="N66" i="48"/>
  <c r="L66" i="48"/>
  <c r="M66" i="48"/>
  <c r="P110" i="48" l="1"/>
  <c r="P111" i="48"/>
  <c r="P112" i="48"/>
  <c r="P134" i="48"/>
  <c r="P67" i="48"/>
  <c r="P88" i="48"/>
  <c r="P66" i="48"/>
  <c r="O61" i="48" l="1"/>
  <c r="N61" i="48"/>
  <c r="M61" i="48"/>
  <c r="L61" i="48"/>
  <c r="O60" i="48"/>
  <c r="N60" i="48"/>
  <c r="L60" i="48"/>
  <c r="M60" i="48"/>
  <c r="O59" i="48"/>
  <c r="N59" i="48"/>
  <c r="L59" i="48"/>
  <c r="M59" i="48"/>
  <c r="O56" i="48"/>
  <c r="N56" i="48"/>
  <c r="L56" i="48"/>
  <c r="M56" i="48"/>
  <c r="O58" i="48"/>
  <c r="N58" i="48"/>
  <c r="L58" i="48"/>
  <c r="M58" i="48"/>
  <c r="O57" i="48"/>
  <c r="N57" i="48"/>
  <c r="L57" i="48"/>
  <c r="M57" i="48"/>
  <c r="O54" i="48"/>
  <c r="N54" i="48"/>
  <c r="L54" i="48"/>
  <c r="M54" i="48"/>
  <c r="O55" i="48"/>
  <c r="N55" i="48"/>
  <c r="L55" i="48"/>
  <c r="M55" i="48"/>
  <c r="O53" i="48"/>
  <c r="N53" i="48"/>
  <c r="L53" i="48"/>
  <c r="M53" i="48"/>
  <c r="O52" i="48"/>
  <c r="N52" i="48"/>
  <c r="L52" i="48"/>
  <c r="M52" i="48"/>
  <c r="O47" i="48"/>
  <c r="N47" i="48"/>
  <c r="L47" i="48"/>
  <c r="M47" i="48"/>
  <c r="O46" i="48"/>
  <c r="N46" i="48"/>
  <c r="L46" i="48"/>
  <c r="M46" i="48"/>
  <c r="O45" i="48"/>
  <c r="N45" i="48"/>
  <c r="L45" i="48"/>
  <c r="M45" i="48"/>
  <c r="O44" i="48"/>
  <c r="N44" i="48"/>
  <c r="L44" i="48"/>
  <c r="M44" i="48"/>
  <c r="O43" i="48"/>
  <c r="N43" i="48"/>
  <c r="L43" i="48"/>
  <c r="M43" i="48"/>
  <c r="O42" i="48"/>
  <c r="N42" i="48"/>
  <c r="L42" i="48"/>
  <c r="M42" i="48"/>
  <c r="O41" i="48"/>
  <c r="N41" i="48"/>
  <c r="L41" i="48"/>
  <c r="M41" i="48"/>
  <c r="O49" i="48"/>
  <c r="N49" i="48"/>
  <c r="M49" i="48"/>
  <c r="L49" i="48"/>
  <c r="O40" i="48"/>
  <c r="N40" i="48"/>
  <c r="L40" i="48"/>
  <c r="M40" i="48"/>
  <c r="O34" i="48"/>
  <c r="N34" i="48"/>
  <c r="L34" i="48"/>
  <c r="M34" i="48"/>
  <c r="O33" i="48"/>
  <c r="N33" i="48"/>
  <c r="L33" i="48"/>
  <c r="M33" i="48"/>
  <c r="O32" i="48"/>
  <c r="N32" i="48"/>
  <c r="L32" i="48"/>
  <c r="M32" i="48"/>
  <c r="O31" i="48"/>
  <c r="N31" i="48"/>
  <c r="L31" i="48"/>
  <c r="M31" i="48"/>
  <c r="O30" i="48"/>
  <c r="N30" i="48"/>
  <c r="L30" i="48"/>
  <c r="M30" i="48"/>
  <c r="O29" i="48"/>
  <c r="N29" i="48"/>
  <c r="L29" i="48"/>
  <c r="M29" i="48"/>
  <c r="O28" i="48"/>
  <c r="N28" i="48"/>
  <c r="L28" i="48"/>
  <c r="M28" i="48"/>
  <c r="O27" i="48"/>
  <c r="N27" i="48"/>
  <c r="L27" i="48"/>
  <c r="M27" i="48"/>
  <c r="O36" i="48"/>
  <c r="N36" i="48"/>
  <c r="L36" i="48"/>
  <c r="M36" i="48"/>
  <c r="P42" i="48" l="1"/>
  <c r="P43" i="48"/>
  <c r="P57" i="48"/>
  <c r="P58" i="48"/>
  <c r="P61" i="48"/>
  <c r="P46" i="48"/>
  <c r="P40" i="48"/>
  <c r="P60" i="48"/>
  <c r="P59" i="48"/>
  <c r="P56" i="48"/>
  <c r="P54" i="48"/>
  <c r="P55" i="48"/>
  <c r="P53" i="48"/>
  <c r="P52" i="48"/>
  <c r="P47" i="48"/>
  <c r="P45" i="48"/>
  <c r="P44" i="48"/>
  <c r="P30" i="48"/>
  <c r="P31" i="48"/>
  <c r="P41" i="48"/>
  <c r="P49" i="48"/>
  <c r="P34" i="48"/>
  <c r="P33" i="48"/>
  <c r="P32" i="48"/>
  <c r="P29" i="48"/>
  <c r="P28" i="48"/>
  <c r="P27" i="48"/>
  <c r="P36" i="48"/>
  <c r="O79" i="48"/>
  <c r="N79" i="48"/>
  <c r="L79" i="48"/>
  <c r="M79" i="48"/>
  <c r="O78" i="48"/>
  <c r="N78" i="48"/>
  <c r="L78" i="48"/>
  <c r="M78" i="48"/>
  <c r="O77" i="48"/>
  <c r="N77" i="48"/>
  <c r="L77" i="48"/>
  <c r="M77" i="48"/>
  <c r="O72" i="48"/>
  <c r="N72" i="48"/>
  <c r="L72" i="48"/>
  <c r="M72" i="48"/>
  <c r="O73" i="48"/>
  <c r="N73" i="48"/>
  <c r="L73" i="48"/>
  <c r="M73" i="48"/>
  <c r="O74" i="48"/>
  <c r="O71" i="48"/>
  <c r="N71" i="48"/>
  <c r="L71" i="48"/>
  <c r="M71" i="48"/>
  <c r="E70" i="48"/>
  <c r="O70" i="48" s="1"/>
  <c r="O69" i="48"/>
  <c r="N69" i="48"/>
  <c r="L69" i="48"/>
  <c r="M69" i="48"/>
  <c r="O68" i="48"/>
  <c r="N68" i="48"/>
  <c r="L68" i="48"/>
  <c r="M68" i="48"/>
  <c r="O65" i="48"/>
  <c r="N65" i="48"/>
  <c r="L65" i="48"/>
  <c r="M65" i="48"/>
  <c r="O48" i="48"/>
  <c r="N48" i="48"/>
  <c r="L48" i="48"/>
  <c r="M48" i="48"/>
  <c r="O37" i="48"/>
  <c r="N37" i="48"/>
  <c r="M37" i="48"/>
  <c r="L37" i="48"/>
  <c r="O35" i="48"/>
  <c r="N35" i="48"/>
  <c r="L35" i="48"/>
  <c r="M35" i="48"/>
  <c r="P51" i="48" l="1"/>
  <c r="P71" i="48"/>
  <c r="P73" i="48"/>
  <c r="P72" i="48"/>
  <c r="P77" i="48"/>
  <c r="P78" i="48"/>
  <c r="P79" i="48"/>
  <c r="P65" i="48"/>
  <c r="L74" i="48"/>
  <c r="P37" i="48"/>
  <c r="P48" i="48"/>
  <c r="P39" i="48" s="1"/>
  <c r="P68" i="48"/>
  <c r="P69" i="48"/>
  <c r="M74" i="48"/>
  <c r="N74" i="48"/>
  <c r="P35" i="48"/>
  <c r="L70" i="48"/>
  <c r="N70" i="48"/>
  <c r="M70" i="48"/>
  <c r="P70" i="48" l="1"/>
  <c r="P26" i="48"/>
  <c r="P74" i="48"/>
  <c r="N24" i="48"/>
  <c r="O24" i="48"/>
  <c r="L24" i="48"/>
  <c r="M24" i="48"/>
  <c r="N23" i="48"/>
  <c r="O23" i="48"/>
  <c r="L23" i="48"/>
  <c r="M23" i="48"/>
  <c r="O22" i="48"/>
  <c r="N22" i="48"/>
  <c r="L22" i="48"/>
  <c r="M22" i="48"/>
  <c r="P63" i="48" l="1"/>
  <c r="P24" i="48"/>
  <c r="P23" i="48"/>
  <c r="P22" i="48"/>
  <c r="O18" i="48" l="1"/>
  <c r="N18" i="48"/>
  <c r="L18" i="48"/>
  <c r="M18" i="48"/>
  <c r="P18" i="48" l="1"/>
  <c r="O20" i="66" l="1"/>
  <c r="L20" i="66"/>
  <c r="N20" i="66"/>
  <c r="K20" i="66"/>
  <c r="O18" i="66"/>
  <c r="N18" i="66"/>
  <c r="L18" i="66"/>
  <c r="K18" i="66"/>
  <c r="N18" i="63"/>
  <c r="O20" i="63"/>
  <c r="N20" i="63"/>
  <c r="L20" i="63"/>
  <c r="M20" i="63"/>
  <c r="O18" i="63"/>
  <c r="L18" i="63"/>
  <c r="K18" i="63"/>
  <c r="O33" i="67"/>
  <c r="N33" i="67"/>
  <c r="L33" i="67"/>
  <c r="O32" i="67"/>
  <c r="N32" i="67"/>
  <c r="L32" i="67"/>
  <c r="K32" i="67"/>
  <c r="O31" i="67"/>
  <c r="N31" i="67"/>
  <c r="L31" i="67"/>
  <c r="K31" i="67"/>
  <c r="O30" i="67"/>
  <c r="N30" i="67"/>
  <c r="L30" i="67"/>
  <c r="K30" i="67"/>
  <c r="O29" i="67"/>
  <c r="N29" i="67"/>
  <c r="L29" i="67"/>
  <c r="O28" i="67"/>
  <c r="N28" i="67"/>
  <c r="L28" i="67"/>
  <c r="K28" i="67"/>
  <c r="O27" i="67"/>
  <c r="N27" i="67"/>
  <c r="L27" i="67"/>
  <c r="K27" i="67"/>
  <c r="O26" i="67"/>
  <c r="N26" i="67"/>
  <c r="L26" i="67"/>
  <c r="K26" i="67"/>
  <c r="M26" i="67"/>
  <c r="O25" i="67"/>
  <c r="N25" i="67"/>
  <c r="L25" i="67"/>
  <c r="M25" i="67"/>
  <c r="O22" i="67"/>
  <c r="N22" i="67"/>
  <c r="L22" i="67"/>
  <c r="K22" i="67"/>
  <c r="O21" i="67"/>
  <c r="N21" i="67"/>
  <c r="L21" i="67"/>
  <c r="M21" i="67"/>
  <c r="O20" i="67"/>
  <c r="N20" i="67"/>
  <c r="L20" i="67"/>
  <c r="O19" i="67"/>
  <c r="N19" i="67"/>
  <c r="L19" i="67"/>
  <c r="K19" i="67"/>
  <c r="O18" i="67"/>
  <c r="N18" i="67"/>
  <c r="L18" i="67"/>
  <c r="M18" i="67"/>
  <c r="O17" i="67"/>
  <c r="N17" i="67"/>
  <c r="L17" i="67"/>
  <c r="K17" i="67"/>
  <c r="N35" i="67" l="1"/>
  <c r="F28" i="3" s="1"/>
  <c r="O35" i="67"/>
  <c r="G28" i="3" s="1"/>
  <c r="M20" i="66"/>
  <c r="P20" i="66" s="1"/>
  <c r="M18" i="66"/>
  <c r="P18" i="66" s="1"/>
  <c r="K20" i="63"/>
  <c r="P20" i="63"/>
  <c r="M18" i="63"/>
  <c r="M19" i="67"/>
  <c r="P19" i="67" s="1"/>
  <c r="M17" i="67"/>
  <c r="P17" i="67" s="1"/>
  <c r="M20" i="67"/>
  <c r="P20" i="67" s="1"/>
  <c r="K20" i="67"/>
  <c r="M31" i="67"/>
  <c r="P31" i="67" s="1"/>
  <c r="M30" i="67"/>
  <c r="P30" i="67" s="1"/>
  <c r="P26" i="67"/>
  <c r="P18" i="67"/>
  <c r="K25" i="67"/>
  <c r="M27" i="67"/>
  <c r="P27" i="67" s="1"/>
  <c r="K21" i="67"/>
  <c r="P21" i="67"/>
  <c r="M32" i="67"/>
  <c r="P32" i="67" s="1"/>
  <c r="K18" i="67"/>
  <c r="M29" i="67"/>
  <c r="P29" i="67" s="1"/>
  <c r="K29" i="67"/>
  <c r="M22" i="67"/>
  <c r="P22" i="67" s="1"/>
  <c r="P25" i="67"/>
  <c r="M28" i="67"/>
  <c r="P28" i="67" s="1"/>
  <c r="M33" i="67"/>
  <c r="P33" i="67" s="1"/>
  <c r="K33" i="67"/>
  <c r="P18" i="63" l="1"/>
  <c r="D19" i="3"/>
  <c r="O18" i="50" l="1"/>
  <c r="L18" i="50"/>
  <c r="M18" i="50" l="1"/>
  <c r="N18" i="50"/>
  <c r="N33" i="50" s="1"/>
  <c r="F22" i="3" s="1"/>
  <c r="L33" i="50"/>
  <c r="H22" i="3" s="1"/>
  <c r="O33" i="50"/>
  <c r="G22" i="3" s="1"/>
  <c r="P18" i="50" l="1"/>
  <c r="K18" i="50"/>
  <c r="M33" i="50"/>
  <c r="E22" i="3" s="1"/>
  <c r="D22" i="3" s="1"/>
  <c r="D23" i="3"/>
  <c r="M17" i="49" l="1"/>
  <c r="L17" i="49"/>
  <c r="N17" i="49"/>
  <c r="O17" i="49"/>
  <c r="M18" i="49"/>
  <c r="L18" i="49"/>
  <c r="N18" i="49"/>
  <c r="O18" i="49"/>
  <c r="K20" i="49"/>
  <c r="L20" i="49"/>
  <c r="N20" i="49"/>
  <c r="O20" i="49"/>
  <c r="K24" i="49"/>
  <c r="L24" i="49"/>
  <c r="N24" i="49"/>
  <c r="O24" i="49"/>
  <c r="M25" i="49"/>
  <c r="L25" i="49"/>
  <c r="N25" i="49"/>
  <c r="O25" i="49"/>
  <c r="K26" i="49"/>
  <c r="L26" i="49"/>
  <c r="N26" i="49"/>
  <c r="O26" i="49"/>
  <c r="M27" i="49"/>
  <c r="L27" i="49"/>
  <c r="N27" i="49"/>
  <c r="O27" i="49"/>
  <c r="K30" i="49"/>
  <c r="L30" i="49"/>
  <c r="N30" i="49"/>
  <c r="O30" i="49"/>
  <c r="O266" i="48"/>
  <c r="N266" i="48"/>
  <c r="L266" i="48"/>
  <c r="M266" i="48"/>
  <c r="O32" i="49" l="1"/>
  <c r="N32" i="49"/>
  <c r="L32" i="49"/>
  <c r="K18" i="49"/>
  <c r="M30" i="49"/>
  <c r="P30" i="49" s="1"/>
  <c r="K27" i="49"/>
  <c r="K25" i="49"/>
  <c r="M24" i="49"/>
  <c r="P24" i="49" s="1"/>
  <c r="P18" i="49"/>
  <c r="K17" i="49"/>
  <c r="P27" i="49"/>
  <c r="P25" i="49"/>
  <c r="P17" i="49"/>
  <c r="P16" i="49" s="1"/>
  <c r="M26" i="49"/>
  <c r="P26" i="49" s="1"/>
  <c r="M20" i="49"/>
  <c r="P20" i="49" s="1"/>
  <c r="P19" i="49" s="1"/>
  <c r="P266" i="48"/>
  <c r="P21" i="49" l="1"/>
  <c r="M32" i="49"/>
  <c r="O262" i="48" l="1"/>
  <c r="N262" i="48"/>
  <c r="L262" i="48"/>
  <c r="M262" i="48"/>
  <c r="P262" i="48" l="1"/>
  <c r="O259" i="48"/>
  <c r="N259" i="48"/>
  <c r="L259" i="48"/>
  <c r="M259" i="48"/>
  <c r="O258" i="48"/>
  <c r="N258" i="48"/>
  <c r="L258" i="48"/>
  <c r="M258" i="48"/>
  <c r="O253" i="48"/>
  <c r="N253" i="48"/>
  <c r="L253" i="48"/>
  <c r="M253" i="48"/>
  <c r="O250" i="48"/>
  <c r="N250" i="48"/>
  <c r="L250" i="48"/>
  <c r="M250" i="48"/>
  <c r="O249" i="48"/>
  <c r="N249" i="48"/>
  <c r="L249" i="48"/>
  <c r="M249" i="48"/>
  <c r="P259" i="48" l="1"/>
  <c r="P258" i="48"/>
  <c r="P253" i="48"/>
  <c r="P250" i="48"/>
  <c r="P249" i="48"/>
  <c r="N19" i="48" l="1"/>
  <c r="L19" i="48"/>
  <c r="O19" i="48"/>
  <c r="M19" i="48"/>
  <c r="P247" i="48" l="1"/>
  <c r="P19" i="48"/>
  <c r="B41" i="67" l="1"/>
  <c r="L11" i="67"/>
  <c r="O26" i="66"/>
  <c r="N26" i="66"/>
  <c r="L26" i="66"/>
  <c r="K26" i="66"/>
  <c r="O25" i="66"/>
  <c r="N25" i="66"/>
  <c r="L25" i="66"/>
  <c r="K25" i="66"/>
  <c r="B34" i="66"/>
  <c r="O24" i="66"/>
  <c r="N24" i="66"/>
  <c r="L24" i="66"/>
  <c r="M24" i="66"/>
  <c r="O22" i="66"/>
  <c r="N22" i="66"/>
  <c r="L22" i="66"/>
  <c r="M22" i="66"/>
  <c r="O21" i="66"/>
  <c r="N21" i="66"/>
  <c r="L21" i="66"/>
  <c r="M21" i="66"/>
  <c r="O17" i="66"/>
  <c r="N17" i="66"/>
  <c r="L17" i="66"/>
  <c r="M17" i="66"/>
  <c r="L11" i="66"/>
  <c r="O28" i="63"/>
  <c r="N28" i="63"/>
  <c r="L28" i="63"/>
  <c r="K28" i="63"/>
  <c r="O27" i="63"/>
  <c r="N27" i="63"/>
  <c r="L27" i="63"/>
  <c r="K27" i="63"/>
  <c r="O26" i="63"/>
  <c r="N26" i="63"/>
  <c r="L26" i="63"/>
  <c r="M26" i="63"/>
  <c r="O25" i="63"/>
  <c r="N25" i="63"/>
  <c r="L25" i="63"/>
  <c r="M25" i="63"/>
  <c r="N24" i="63"/>
  <c r="B36" i="63"/>
  <c r="O24" i="63"/>
  <c r="M24" i="63"/>
  <c r="O23" i="63"/>
  <c r="N23" i="63"/>
  <c r="L23" i="63"/>
  <c r="M23" i="63"/>
  <c r="O22" i="63"/>
  <c r="N22" i="63"/>
  <c r="N30" i="63" s="1"/>
  <c r="L22" i="63"/>
  <c r="M22" i="63"/>
  <c r="L11" i="63"/>
  <c r="O30" i="63" l="1"/>
  <c r="O28" i="66"/>
  <c r="G26" i="3" s="1"/>
  <c r="L24" i="63"/>
  <c r="L30" i="63" s="1"/>
  <c r="P26" i="63"/>
  <c r="L35" i="67"/>
  <c r="H28" i="3" s="1"/>
  <c r="M26" i="66"/>
  <c r="P26" i="66" s="1"/>
  <c r="L28" i="66"/>
  <c r="H26" i="3" s="1"/>
  <c r="P24" i="66"/>
  <c r="P21" i="66"/>
  <c r="P22" i="66"/>
  <c r="N28" i="66"/>
  <c r="F26" i="3" s="1"/>
  <c r="M28" i="63"/>
  <c r="P28" i="63" s="1"/>
  <c r="K26" i="63"/>
  <c r="P25" i="63"/>
  <c r="M25" i="66"/>
  <c r="P25" i="66" s="1"/>
  <c r="P17" i="66"/>
  <c r="K17" i="66"/>
  <c r="K21" i="66"/>
  <c r="K22" i="66"/>
  <c r="K24" i="66"/>
  <c r="K25" i="63"/>
  <c r="M27" i="63"/>
  <c r="P27" i="63" s="1"/>
  <c r="P22" i="63"/>
  <c r="P23" i="63"/>
  <c r="P24" i="63"/>
  <c r="K22" i="63"/>
  <c r="K23" i="63"/>
  <c r="K24" i="63"/>
  <c r="M30" i="63" l="1"/>
  <c r="E25" i="3" s="1"/>
  <c r="H25" i="3"/>
  <c r="F25" i="3"/>
  <c r="G25" i="3"/>
  <c r="M35" i="67"/>
  <c r="E28" i="3" s="1"/>
  <c r="D28" i="3" s="1"/>
  <c r="M28" i="66"/>
  <c r="D27" i="3" l="1"/>
  <c r="E26" i="3"/>
  <c r="D26" i="3" s="1"/>
  <c r="D25" i="3"/>
  <c r="P35" i="67"/>
  <c r="G10" i="67" s="1"/>
  <c r="P28" i="66"/>
  <c r="G10" i="66" s="1"/>
  <c r="P30" i="63"/>
  <c r="G10" i="63" s="1"/>
  <c r="B40" i="50" l="1"/>
  <c r="L11" i="50"/>
  <c r="B38" i="49"/>
  <c r="L11" i="49"/>
  <c r="F20" i="3" l="1"/>
  <c r="G20" i="3"/>
  <c r="H20" i="3"/>
  <c r="E20" i="3" l="1"/>
  <c r="P33" i="50" l="1"/>
  <c r="G10" i="50" s="1"/>
  <c r="P32" i="49"/>
  <c r="D20" i="3"/>
  <c r="O21" i="48"/>
  <c r="N21" i="48"/>
  <c r="L21" i="48"/>
  <c r="M21" i="48"/>
  <c r="O20" i="48"/>
  <c r="N20" i="48"/>
  <c r="L20" i="48"/>
  <c r="M20" i="48"/>
  <c r="O17" i="48"/>
  <c r="N17" i="48"/>
  <c r="N300" i="48" s="1"/>
  <c r="L17" i="48"/>
  <c r="M17" i="48"/>
  <c r="M300" i="48" s="1"/>
  <c r="O300" i="48" l="1"/>
  <c r="L300" i="48"/>
  <c r="G10" i="49"/>
  <c r="P21" i="48"/>
  <c r="P17" i="48"/>
  <c r="P20" i="48"/>
  <c r="P16" i="48" l="1"/>
  <c r="F18" i="3"/>
  <c r="P261" i="48"/>
  <c r="P264" i="48"/>
  <c r="G18" i="3"/>
  <c r="H18" i="3"/>
  <c r="E18" i="3"/>
  <c r="D18" i="3" l="1"/>
  <c r="B305" i="48"/>
  <c r="L11" i="48"/>
  <c r="B38" i="47"/>
  <c r="O24" i="47"/>
  <c r="N24" i="47"/>
  <c r="L24" i="47"/>
  <c r="M24" i="47"/>
  <c r="O23" i="47"/>
  <c r="N23" i="47"/>
  <c r="L23" i="47"/>
  <c r="M23" i="47"/>
  <c r="N22" i="47"/>
  <c r="L22" i="47"/>
  <c r="O22" i="47"/>
  <c r="O21" i="47"/>
  <c r="N21" i="47"/>
  <c r="L21" i="47"/>
  <c r="O20" i="47"/>
  <c r="N20" i="47"/>
  <c r="L20" i="47"/>
  <c r="O18" i="47"/>
  <c r="N18" i="47"/>
  <c r="L18" i="47"/>
  <c r="L11" i="47"/>
  <c r="L32" i="47" l="1"/>
  <c r="H17" i="3" s="1"/>
  <c r="O32" i="47"/>
  <c r="G17" i="3" s="1"/>
  <c r="N32" i="47"/>
  <c r="F17" i="3" s="1"/>
  <c r="P24" i="47"/>
  <c r="P23" i="47"/>
  <c r="M18" i="47"/>
  <c r="K18" i="47"/>
  <c r="M20" i="47"/>
  <c r="P20" i="47" s="1"/>
  <c r="K20" i="47"/>
  <c r="M21" i="47"/>
  <c r="P21" i="47" s="1"/>
  <c r="K21" i="47"/>
  <c r="M22" i="47"/>
  <c r="P22" i="47" s="1"/>
  <c r="K22" i="47"/>
  <c r="K23" i="47"/>
  <c r="K24" i="47"/>
  <c r="B35" i="46"/>
  <c r="L20" i="46"/>
  <c r="N20" i="46"/>
  <c r="O20" i="46"/>
  <c r="L21" i="46"/>
  <c r="N21" i="46"/>
  <c r="O21" i="46"/>
  <c r="L22" i="46"/>
  <c r="N22" i="46"/>
  <c r="O22" i="46"/>
  <c r="L23" i="46"/>
  <c r="N23" i="46"/>
  <c r="O23" i="46"/>
  <c r="L24" i="46"/>
  <c r="N24" i="46"/>
  <c r="O24" i="46"/>
  <c r="L25" i="46"/>
  <c r="N25" i="46"/>
  <c r="O25" i="46"/>
  <c r="L26" i="46"/>
  <c r="N26" i="46"/>
  <c r="O26" i="46"/>
  <c r="L27" i="46"/>
  <c r="N27" i="46"/>
  <c r="O27" i="46"/>
  <c r="L11" i="46"/>
  <c r="O19" i="46"/>
  <c r="N19" i="46"/>
  <c r="L19" i="46"/>
  <c r="M19" i="46"/>
  <c r="O18" i="46"/>
  <c r="N18" i="46"/>
  <c r="L18" i="46"/>
  <c r="M18" i="46"/>
  <c r="M32" i="47" l="1"/>
  <c r="P300" i="48"/>
  <c r="G10" i="48" s="1"/>
  <c r="P18" i="47"/>
  <c r="L29" i="46"/>
  <c r="H16" i="3" s="1"/>
  <c r="H29" i="3" s="1"/>
  <c r="O29" i="46"/>
  <c r="G16" i="3" s="1"/>
  <c r="G29" i="3" s="1"/>
  <c r="N29" i="46"/>
  <c r="F16" i="3" s="1"/>
  <c r="F29" i="3" s="1"/>
  <c r="K27" i="46"/>
  <c r="M27" i="46"/>
  <c r="P27" i="46" s="1"/>
  <c r="K26" i="46"/>
  <c r="M26" i="46"/>
  <c r="P26" i="46" s="1"/>
  <c r="K25" i="46"/>
  <c r="M25" i="46"/>
  <c r="P25" i="46" s="1"/>
  <c r="K24" i="46"/>
  <c r="M24" i="46"/>
  <c r="P24" i="46" s="1"/>
  <c r="K23" i="46"/>
  <c r="M23" i="46"/>
  <c r="P23" i="46" s="1"/>
  <c r="K22" i="46"/>
  <c r="M22" i="46"/>
  <c r="P22" i="46" s="1"/>
  <c r="K21" i="46"/>
  <c r="M21" i="46"/>
  <c r="P21" i="46" s="1"/>
  <c r="K20" i="46"/>
  <c r="M20" i="46"/>
  <c r="P20" i="46" s="1"/>
  <c r="P19" i="46"/>
  <c r="P18" i="46"/>
  <c r="K18" i="46"/>
  <c r="K19" i="46"/>
  <c r="E17" i="3" l="1"/>
  <c r="D17" i="3" s="1"/>
  <c r="P32" i="47"/>
  <c r="G10" i="47" s="1"/>
  <c r="D10" i="3"/>
  <c r="M29" i="46"/>
  <c r="P29" i="46" l="1"/>
  <c r="G10" i="46" s="1"/>
  <c r="E16" i="3"/>
  <c r="E29" i="3" s="1"/>
  <c r="D16" i="3" l="1"/>
  <c r="D29" i="3" s="1"/>
  <c r="D30" i="3" s="1"/>
  <c r="D31" i="3" s="1"/>
  <c r="D32" i="3" l="1"/>
  <c r="C36" i="3"/>
  <c r="A11" i="19"/>
  <c r="A7" i="3" s="1"/>
  <c r="A10" i="19"/>
  <c r="A6" i="3" s="1"/>
  <c r="A5" i="3"/>
  <c r="A7" i="78" l="1"/>
  <c r="A7" i="79"/>
  <c r="A6" i="79"/>
  <c r="A6" i="78"/>
  <c r="A8" i="79"/>
  <c r="A8" i="78"/>
  <c r="C25" i="79"/>
  <c r="C37" i="78"/>
  <c r="A7" i="77"/>
  <c r="C209" i="77"/>
  <c r="A6" i="77"/>
  <c r="A8" i="77"/>
  <c r="D33" i="3"/>
  <c r="A6" i="67"/>
  <c r="A6" i="63"/>
  <c r="A6" i="66"/>
  <c r="C38" i="67"/>
  <c r="C31" i="66"/>
  <c r="C33" i="63"/>
  <c r="A8" i="63"/>
  <c r="A8" i="66"/>
  <c r="A8" i="67"/>
  <c r="A7" i="66"/>
  <c r="A7" i="67"/>
  <c r="A7" i="63"/>
  <c r="A9" i="63"/>
  <c r="A8" i="50"/>
  <c r="A8" i="49"/>
  <c r="A8" i="48"/>
  <c r="A8" i="47"/>
  <c r="A8" i="46"/>
  <c r="A9" i="50"/>
  <c r="A7" i="50"/>
  <c r="A7" i="49"/>
  <c r="A7" i="47"/>
  <c r="A7" i="48"/>
  <c r="A7" i="46"/>
  <c r="A6" i="50"/>
  <c r="A6" i="49"/>
  <c r="A6" i="47"/>
  <c r="A6" i="48"/>
  <c r="A6" i="46"/>
  <c r="C32" i="46"/>
  <c r="C37" i="50"/>
  <c r="C35" i="49"/>
  <c r="C302" i="48"/>
  <c r="C35" i="47"/>
  <c r="C17" i="19" l="1"/>
  <c r="C19" i="19" s="1"/>
  <c r="C21" i="19" s="1"/>
  <c r="D9" i="3"/>
  <c r="C17" i="1" l="1"/>
  <c r="C18" i="1" s="1"/>
  <c r="C20" i="1" s="1"/>
  <c r="C21" i="1" s="1"/>
</calcChain>
</file>

<file path=xl/sharedStrings.xml><?xml version="1.0" encoding="utf-8"?>
<sst xmlns="http://schemas.openxmlformats.org/spreadsheetml/2006/main" count="1719" uniqueCount="451">
  <si>
    <t>Objekta nosaukums</t>
  </si>
  <si>
    <t>Nr. p.k.</t>
  </si>
  <si>
    <t>Z.v.</t>
  </si>
  <si>
    <t>APSTIPRINU: _____________________________________________________</t>
  </si>
  <si>
    <t xml:space="preserve">                                                                                            (pasūtītāja paraksts un ta atšifrējums)</t>
  </si>
  <si>
    <t>PVN (21%)</t>
  </si>
  <si>
    <t>Pavisam būvniecības izmaksas:</t>
  </si>
  <si>
    <t>Kopā:</t>
  </si>
  <si>
    <t>Sastādīja:</t>
  </si>
  <si>
    <t>(paraksts un tā atšifrējums, datums)</t>
  </si>
  <si>
    <t>Sertifikāta Nr.</t>
  </si>
  <si>
    <t>Būvdarbu nosaukums</t>
  </si>
  <si>
    <t>Mērvienība</t>
  </si>
  <si>
    <t>Daudzums</t>
  </si>
  <si>
    <t>darba alga</t>
  </si>
  <si>
    <t>būvizstrādājumi</t>
  </si>
  <si>
    <t>mehānismi</t>
  </si>
  <si>
    <r>
      <t xml:space="preserve">Objekta izmaksas </t>
    </r>
    <r>
      <rPr>
        <i/>
        <sz val="10"/>
        <color theme="1"/>
        <rFont val="Arial"/>
        <family val="2"/>
        <charset val="186"/>
      </rPr>
      <t>(euro)</t>
    </r>
  </si>
  <si>
    <t>(būvdarbu veids vai konstruktīva elementa nosaukums)</t>
  </si>
  <si>
    <t>Kods, tāmes Nr.</t>
  </si>
  <si>
    <t>Būvdarbu veids vai konstruktīvā elementa nosaukums</t>
  </si>
  <si>
    <t>Tāmes izmaksas</t>
  </si>
  <si>
    <t>Darb - ietilpība (c/h)</t>
  </si>
  <si>
    <r>
      <t>Par kopējo summu, (</t>
    </r>
    <r>
      <rPr>
        <b/>
        <i/>
        <sz val="10"/>
        <color theme="1"/>
        <rFont val="Arial"/>
        <family val="2"/>
        <charset val="186"/>
      </rPr>
      <t>euro)</t>
    </r>
  </si>
  <si>
    <t>Kopējā darbietilpība (c/h)</t>
  </si>
  <si>
    <t>Pavisam kopā:</t>
  </si>
  <si>
    <t>gb.</t>
  </si>
  <si>
    <t>kpl.</t>
  </si>
  <si>
    <t>m</t>
  </si>
  <si>
    <t>Kopsavilkuma aprēķins Nr.1</t>
  </si>
  <si>
    <t>Būvniecības koptāme</t>
  </si>
  <si>
    <t>PVN (21.00 %)</t>
  </si>
  <si>
    <t>Līgumcenas koptāme</t>
  </si>
  <si>
    <t>tai skaitā</t>
  </si>
  <si>
    <t>tai skaitā darba aizsardzība</t>
  </si>
  <si>
    <t>Būvlaukuma sagatavošanas un uzturēšanas darbi</t>
  </si>
  <si>
    <t>Zemes darbi</t>
  </si>
  <si>
    <t>Teritorijas labiekārtošanas darbi</t>
  </si>
  <si>
    <t>Ārējie ūdensapgādes tīkli (U1)</t>
  </si>
  <si>
    <t>Ārējie saimnieciskās kanalizācijas tīkli (K1)</t>
  </si>
  <si>
    <t>Ārējie elektroapgādes tīkli (ELT)</t>
  </si>
  <si>
    <t>Vispārējie būvdarbi</t>
  </si>
  <si>
    <t>Specializētie darbi – iekšējie tīkli, sistēmas</t>
  </si>
  <si>
    <t>Specializētie darbi – ārējie tīkli, sistēmas</t>
  </si>
  <si>
    <t>"Būvlaukuma sagatavošanas un uzturēšanas darbi"</t>
  </si>
  <si>
    <t>Būvtāfeles uzstādīšana</t>
  </si>
  <si>
    <t>obj.</t>
  </si>
  <si>
    <t>Vietas smēķēšanai ierīkošana</t>
  </si>
  <si>
    <t>Vārtu uzstādīšana teritorijas nozogojumā</t>
  </si>
  <si>
    <t>Teritorijas apgaismojuma prožektoru uzstādīšana, iesk. stiprinājumus u.c. montāžas materiālus, pilnā komplektācijā</t>
  </si>
  <si>
    <t>Būvlaukuma teritorijas nožogojuma montāža  ("Bekaert" tipa žogs, kpl.ar betona pamatu pēdām, stiprinājumiem u.c. montāžas materiāliem)</t>
  </si>
  <si>
    <t>"Zemes darbi"</t>
  </si>
  <si>
    <t>Asu nospraušana un nostiprināšana dabā</t>
  </si>
  <si>
    <t>Gruntsūdens līmeņa pazemināšana būvbedrē ar specializētām iekārtām nulles cikla izbūves periodā</t>
  </si>
  <si>
    <t>Grunts mehanizēta izstrāde būvbedrē līdz projekta atzīmēm, iesk. aizvešanu uz atbērtni būvlaukuma teritorijā</t>
  </si>
  <si>
    <r>
      <t>m</t>
    </r>
    <r>
      <rPr>
        <vertAlign val="superscript"/>
        <sz val="10"/>
        <color theme="1"/>
        <rFont val="Arial"/>
        <family val="2"/>
        <charset val="186"/>
      </rPr>
      <t>3</t>
    </r>
  </si>
  <si>
    <r>
      <t>m</t>
    </r>
    <r>
      <rPr>
        <vertAlign val="superscript"/>
        <sz val="10"/>
        <color theme="1"/>
        <rFont val="Arial"/>
        <family val="2"/>
        <charset val="186"/>
      </rPr>
      <t>2</t>
    </r>
  </si>
  <si>
    <t>Grunts virskārtas (h=20 cm) mehanizēta noņemšana un pārvietošana uz atbērtni būvlaukuma teritorijā</t>
  </si>
  <si>
    <r>
      <t>100m</t>
    </r>
    <r>
      <rPr>
        <vertAlign val="superscript"/>
        <sz val="10"/>
        <color theme="1"/>
        <rFont val="Arial"/>
        <family val="2"/>
        <charset val="186"/>
      </rPr>
      <t>2</t>
    </r>
  </si>
  <si>
    <t>tn</t>
  </si>
  <si>
    <t>t</t>
  </si>
  <si>
    <t>gb</t>
  </si>
  <si>
    <t>IEKŠĒJIE APDARES DARBI</t>
  </si>
  <si>
    <t>Sienas</t>
  </si>
  <si>
    <t>Grīdas</t>
  </si>
  <si>
    <t>gab.</t>
  </si>
  <si>
    <t>m2</t>
  </si>
  <si>
    <t>kompl.</t>
  </si>
  <si>
    <t xml:space="preserve">Ūdensapgāde Ū1 </t>
  </si>
  <si>
    <t>Ūdensvada dezinfekcija un hidrauliskā pārbaude</t>
  </si>
  <si>
    <t>Citi neuzskaitītie darbi un materiāli, tai skaitā cauruļvadu, aku un veidgabalu piegāde un ar to saistītie darbi</t>
  </si>
  <si>
    <t>Vairogi tranšeju sienu nostiprināšanai</t>
  </si>
  <si>
    <t>Uzmērīšanas un trasu nospraušanas darbi</t>
  </si>
  <si>
    <t>Smilts pamatnes ierīkošanai zem cauruļvadiem, skatakām, iesk. noblīvēšanu</t>
  </si>
  <si>
    <t>Smilts apbēruma veidošana ap cauruļvadiem, skatakām, iesk. noblīvēšanu</t>
  </si>
  <si>
    <t>Izpilddokumentācijas sagatvošana</t>
  </si>
  <si>
    <t>m3</t>
  </si>
  <si>
    <t>euro</t>
  </si>
  <si>
    <t>Kods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</si>
  <si>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</si>
  <si>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</si>
  <si>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</si>
  <si>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theme="1"/>
        <rFont val="Arial"/>
        <family val="2"/>
        <charset val="186"/>
      </rPr>
      <t>euro</t>
    </r>
    <r>
      <rPr>
        <sz val="10"/>
        <color theme="1"/>
        <rFont val="Arial"/>
        <family val="2"/>
        <charset val="186"/>
      </rPr>
      <t>/h)</t>
    </r>
  </si>
  <si>
    <t>kopā</t>
  </si>
  <si>
    <t>darbietilpība (c/h)</t>
  </si>
  <si>
    <t>summa</t>
  </si>
  <si>
    <t>Līgumcena</t>
  </si>
  <si>
    <t>Tiešās izmaksas kopā, t.sk. darba devēja sociālais nodoklis (23.59 %)</t>
  </si>
  <si>
    <t>03-00000</t>
  </si>
  <si>
    <t xml:space="preserve"> </t>
  </si>
  <si>
    <t>* ŠIS DOKUMENTS IR ELEKTRONISKI PARAKSTĪTS AR DROŠU ELEKTRONISKO PARAKSTU UN SATUR LAIKA ZĪMOGU</t>
  </si>
  <si>
    <t>2025. gada ___.__________________</t>
  </si>
  <si>
    <t>Tāme sastādīta 2025.gada cenās, pamatojoties uz DOP, BK daļas rasējumiem. Tāmes izmaksas</t>
  </si>
  <si>
    <t>Lokālā tāme Nr. 1</t>
  </si>
  <si>
    <t>Ugunsdzēsības stenda uzstādīšana un uzturēšana būvniecības periodā (2 x 55A 233B)</t>
  </si>
  <si>
    <t>Pagaidu ceļu izbūve</t>
  </si>
  <si>
    <t xml:space="preserve">Zemes darbi </t>
  </si>
  <si>
    <t>Lokālā tāme Nr. 2</t>
  </si>
  <si>
    <t>Lokālā tāme Nr. 3</t>
  </si>
  <si>
    <t>Tāme sastādīta 2025.gada cenās, pamatojoties uz BK daļas rasējumiem. Tāmes izmaksas</t>
  </si>
  <si>
    <t>Pamatu konstrukciju armēšana, iesk. stiptinājumus u.c. darbu veikšanai nepieciešamos materiālus, palīgmateriālus un mehānismus</t>
  </si>
  <si>
    <t>05-00000</t>
  </si>
  <si>
    <t>JUMTA SEGUMS</t>
  </si>
  <si>
    <t>Logi</t>
  </si>
  <si>
    <t>Durvis</t>
  </si>
  <si>
    <t>Iekšējās logu perimetra izolācijas lentas montāža ("ISOVER" Vario Bond vai analogs)</t>
  </si>
  <si>
    <t>Ārējās logu perimetra izolācijas lentas montāža ("ISOVER" Vario Bond vai analogs)</t>
  </si>
  <si>
    <t>KĀPNES</t>
  </si>
  <si>
    <t>Tāme sastādīta 2025.gada cenās, pamatojoties uz TS, GP daļas rasējumiem. Tāmes izmaksas</t>
  </si>
  <si>
    <t>m²</t>
  </si>
  <si>
    <t>ZEMES DARBI</t>
  </si>
  <si>
    <t>Ierakuma izbūve, atkārtojami neizmantojamo grunti aizvedot uz būvuzņēmēja atbērtni</t>
  </si>
  <si>
    <t>m³</t>
  </si>
  <si>
    <t>SEGUMU IZBŪVE</t>
  </si>
  <si>
    <r>
      <rPr>
        <sz val="10"/>
        <rFont val="Arial"/>
        <family val="2"/>
        <charset val="186"/>
      </rPr>
      <t>Zaļās zonas ierīkošana, izmantojot augu zemi, h=10 cm, apsētu ar zāli, ieskaitot planēšanu, veltņošanu
un darba zonas sakārtošana zem zaļās zonas, ja iespējams izmantojot objektā iegūto grunti</t>
    </r>
  </si>
  <si>
    <r>
      <rPr>
        <sz val="10"/>
        <rFont val="Arial"/>
        <family val="2"/>
        <charset val="186"/>
      </rPr>
      <t>m³</t>
    </r>
  </si>
  <si>
    <r>
      <rPr>
        <sz val="10"/>
        <rFont val="Arial"/>
        <family val="2"/>
        <charset val="186"/>
      </rPr>
      <t>Cementbetona apmaļu 100.20.8., betona C 30/37 un šķembu pamata  izbūve, atbilstoši apmaļu izbūves
shēmai</t>
    </r>
  </si>
  <si>
    <t>31-00000</t>
  </si>
  <si>
    <t>35-00000</t>
  </si>
  <si>
    <t>APZAĻUMOŠANA</t>
  </si>
  <si>
    <t>Lokālā tāme Nr. 7</t>
  </si>
  <si>
    <t>Lokālā tāme Nr. 8</t>
  </si>
  <si>
    <t>14-00000</t>
  </si>
  <si>
    <t>Lokālā tāme Nr. 9</t>
  </si>
  <si>
    <t>Lokālā tāme Nr. 10</t>
  </si>
  <si>
    <t>Lokālā tāme Nr. 11</t>
  </si>
  <si>
    <t>vieta</t>
  </si>
  <si>
    <t>objekts</t>
  </si>
  <si>
    <t>Kabeļu aizsargcaurules guldīšana tranšejā</t>
  </si>
  <si>
    <t>Palīgmateriāli</t>
  </si>
  <si>
    <t xml:space="preserve"> Zemētājsistēma</t>
  </si>
  <si>
    <t>Kontrolmērījumu klemme(Ø8-10mm)</t>
  </si>
  <si>
    <t>Karsti cinkots tērauda plakanvads 30x3.5mm</t>
  </si>
  <si>
    <t>Savienojuma klemme plakandzelzs - apaļdzelzs - elektrods</t>
  </si>
  <si>
    <t>Savienojuma klemme plakandzelzs(30mm)-plakandzelzs(30mm)</t>
  </si>
  <si>
    <t>Pretkorozijas aizsarglenta, 10m, 100mm</t>
  </si>
  <si>
    <t>Vertikālais zemētājelektrods(Ø20mm)</t>
  </si>
  <si>
    <t xml:space="preserve">Uzgalis zemētājelektrodam </t>
  </si>
  <si>
    <t>PE 100 ūdensvada caurule, spiediena klase PN 10  OD32, iebūve būvgrāvī līdz 1.8m dziļumā</t>
  </si>
  <si>
    <t xml:space="preserve">Ārējie ūdensapgādes tīkli (U1) </t>
  </si>
  <si>
    <t>Tāme sastādīta 2025.gada cenās, pamatojoties uz UKT daļas rasējumiem. Tāmes izmaksas</t>
  </si>
  <si>
    <t>PP  kanalizācijas caurule komplektā ar uzmavu un blīvgumiju, ieguldes klase SN8 (T8) OD160</t>
  </si>
  <si>
    <t>Objekta adrese:  "Konkas" Košrags,Kolkas pagastā, Talsu novadā</t>
  </si>
  <si>
    <t>Objekta nosaukums: "Atpūtas kompleksa jaunbūve adresē "Konkas" Košrags,Kolkas pagastā, Talsu novadā"</t>
  </si>
  <si>
    <t>Būves nosaukums: "Atpūtas kompleksa jaunbūve adresē "Konkas" Košrags,Kolkas pagastā, Talsu novadā"</t>
  </si>
  <si>
    <t>Atpūtas kompleksa jaunbūve adresē "Konkas" Košrags,Kolkas pagastā, Talsu novadā</t>
  </si>
  <si>
    <t>Atpūtas kompleksa ēkas jaunbūve</t>
  </si>
  <si>
    <t>Pirts ēkas jaunbūve</t>
  </si>
  <si>
    <t>Atpūtas kompleksa ēka</t>
  </si>
  <si>
    <t>Stabveida pamatu konstrukcijas PM-1/1 izbūve no betona C25/30 XC2, ieskaitot veidņu uzstādīšanu, nojaukšanu un darbu veikšanai nepieciešamos materiālus, palīgmateriālus un mehānismus</t>
  </si>
  <si>
    <t>Lentveida pamatu LP-1/2 izbūve no betona C25/30 XC2, ieskaitot veidņu uzstādīšanu, nojaukšanu un darbu veikšanai nepieciešamos materiālus, palīgmateriālus un mehānismus</t>
  </si>
  <si>
    <t>Lentveida pamatu pēdas konstrukcijas izbūve no betona C25/30 XC2, ieskaitot veidņu uzstādīšanu, nojaukšanu un darbu veikšanai nepieciešamos materiālus, palīgmateriālus un mehānismus</t>
  </si>
  <si>
    <t>Blietēta šķembu pamatojuma (fr. 20-40mm) izbūve b=100mm, iesk. darbu veikšanai nepieciešamos materiālus un mehānismus</t>
  </si>
  <si>
    <t>Būvbedres aizbēršana ar smilti līdz proj. atzīmēm, veicot blīvēšanu pa kārtām (sablīvējuma pakāpe k=0.95)</t>
  </si>
  <si>
    <t>Grunts pamatnes izlīdzināšana un noblīvēšana (sablīvējuma pakāpe k=0.95)</t>
  </si>
  <si>
    <t>Pamatu vertikālās hidroizolācijas ierīkošana</t>
  </si>
  <si>
    <t>Pamatu horizontālās hidroizolācijas ierīkošana</t>
  </si>
  <si>
    <t>Pamatu siltināšana ar putupolistorla plāksnēm Tenapors EPS100, b=100 mm (vai ekvivalents), iesk. montāžas materiālus un palīgmateriālus</t>
  </si>
  <si>
    <t>Stiprinājumi u.c. montāžas materiāli</t>
  </si>
  <si>
    <t>PĀRSEGUMA KONSTRUKCIJA</t>
  </si>
  <si>
    <t>JUMTA KONSTRUKCIJA</t>
  </si>
  <si>
    <t>Difūzijas plēves montāža, iesk. piespiedējlatas montāžu 50x25 mm</t>
  </si>
  <si>
    <t>Antiseptēta koka šķērslatojuma 25x100 mm montāža, ar soli 200 mm, iesk. stiprinājumus u.c. montāžas materiālus</t>
  </si>
  <si>
    <t>Sniega drošības barjeru montāža (caurule ovāla RSSPIPE, stiprinājumi RSSFOOTA, RR23), iesk. montāžas materiālus un palīgmateriālus</t>
  </si>
  <si>
    <t xml:space="preserve">CLT sienas paneļu (b=100 mm) montāža </t>
  </si>
  <si>
    <t xml:space="preserve">CLT sienas paneļu (b=80 mm) montāža </t>
  </si>
  <si>
    <t>SIENU KARKASA KONSTRUKCIJAS</t>
  </si>
  <si>
    <t>Tērauda TKL-1 kolonnu TKL-1 (GL24h), montāža, iesk. stiprinājumus u.c. montāžas materiālus</t>
  </si>
  <si>
    <t>Koka kolonnu KK-3 (GL24h), montāža, iesk. stiprinājumus u.c. montāžas materiālus</t>
  </si>
  <si>
    <t>Koka kolonnu KK-1, KK-2 (C24), montāža, iesk. stiprinājumus u.c. montāžas materiālus</t>
  </si>
  <si>
    <t xml:space="preserve">Kolonnas bāzes KB-1 ("Rothoblaas" F70140 vai ekvivalents) montāža, iesk. stiprinājumus u.c. montāžas materiālus </t>
  </si>
  <si>
    <t>Ieliekamās detaļas ID-1 ("Rothoblaas" NINO15080 vai ekvivalents) montāža, isk. stiprinājumus u.c. montāžas materiālus</t>
  </si>
  <si>
    <t>Ieliekamās detaļas ID-2 (kolonnas bāze) montāža, isk. stiprinājumus u.c. montāžas materiālus</t>
  </si>
  <si>
    <t>Ieliekamās detaļas ID-3 (Leņķis 100*100*5 ) montāža, isk. stiprinājumus u.c. montāžas materiālus</t>
  </si>
  <si>
    <t>Ieliekamās detaļas ID-4 ("Rothoblaas" WBO9040 vai ekvivalents) montāža, isk. stiprinājumus u.c. montāžas materiālus</t>
  </si>
  <si>
    <t>Koka sijas KS-1 (C24), montāža, iesk. stiprinājumus u.c. montāžas materiālus</t>
  </si>
  <si>
    <t>CLT pārseguma paneļu (b=100 mm) montāža, iesk. stiprinājumus u.c. montāžas materiālus</t>
  </si>
  <si>
    <t>Bruskurpes BK-2 ("ESSVE" 380-120 U vai ekvivalents), montāža, iesk. stiprinājumus u.c. montāžas materiālus</t>
  </si>
  <si>
    <t>Bruskurpes BK-2.1 ("ESSVE" 380-120 I vai ekvivalents), montāža, iesk. stiprinājumus u.c. montāžas materiālus</t>
  </si>
  <si>
    <t>Bruskurpes BK-3 ("ESSVE" 240-65 U vai ekvivalents), montāža, iesk. stiprinājumus u.c. montāžas materiālus</t>
  </si>
  <si>
    <t>Ieliekamās detaļas ("Rothoblaas" ALUMIDI240 vai ekvivalents) montāža, isk. stiprinājumus u.c. montāžas materiālus</t>
  </si>
  <si>
    <t>Fasondaļu (S355J2H, EN 10025) montāža, isk. stiprinājumus u.c. montāžas materiālus</t>
  </si>
  <si>
    <t>kg.</t>
  </si>
  <si>
    <t>Nojumes koka siju NKS-1, NKS-2, NKS-3 un NKS-4 (GL24h), montāža, iesk. stiprinājumus u.c. montāžas materiālus</t>
  </si>
  <si>
    <t>Portālrāmja metāla konstrukciju TR-1.1 un TR-1.2 (HEB160, S235J0, EN 10034) montāža, iesk. stiprinājumus u.c. montāžas materiālus</t>
  </si>
  <si>
    <t>Jumta sijas JKHS-1 (GL24h), montāža, iesk. stiprinājumus u.c. montāžas materiālus</t>
  </si>
  <si>
    <t>Jumta siju JKS-2 (C24), montāža, iesk. stiprinājumus u.c. montāžas materiālus</t>
  </si>
  <si>
    <t>Koka spāru konstrukcijas JKS-1 (GL24h), montāža, iesk. stiprinājumus u.c. montāžas materiālus</t>
  </si>
  <si>
    <t>Bruskurpes BK-1 ("ESSVE" 51x119x1,5 vai ekvivalents), montāža, iesk. stiprinājumus u.c. montāžas materiālus</t>
  </si>
  <si>
    <t>Bruskurpes BK-2 ("ESSVE" 500-150 U vai ekvivalents), montāža, iesk. stiprinājumus u.c. montāžas materiālus</t>
  </si>
  <si>
    <t>CLT jumta paneļu (b=100 mm) montāža, iesk. stiprinājumus u.c. montāžas materiālus</t>
  </si>
  <si>
    <t>PAMATU KONSTRUKCIJA</t>
  </si>
  <si>
    <t>Spāru konstrukcijas (50 mm x h=400mm) izbūve ar soli 600 mm izbūve jumta siltumizolācijas materiāla iebūvei, iesk. stiprinājumus u.c. montāžas materiālus un palīgmateriālus</t>
  </si>
  <si>
    <t>Spāru konstrukcijas aizpildīšana ar siltumizolācijas plaķsnēm b=150+150+100 mm ("Paroc" Extra Plus vai ekvivalents)</t>
  </si>
  <si>
    <t>Vēja izolācijas plāksnes b=30 mm montāža, montējot distancerus piespiedējlatas vietā un šuvju nolīmēšanu ar speciālu līmlentu, stiprinot ar piespiedējlatu 50mm x 50mm ( vēja izolācijas plāksne "Paroc" Tento T b=30 mm, distanceri "Paroc" XFP 001 30mm, šuvju lenta "SIGA" WIGLUV vai ekvivalents)</t>
  </si>
  <si>
    <t>Valcprofila jumta seguma montāža, kpl. ar stiprinājumiem u.c. montāžas materiāliem ("Ruukki" valcprofils A SR27-543A-P 0.5, Greencoat, Pural BT Matt, RR23, tumši pelēks)</t>
  </si>
  <si>
    <t>Jumta kores montāža, iesk. apakšējās kores elementu montāžu, stiprinājumus u.c. montāžas materiālus (Ruukki Pural BT Matt, RR23, tumši pelēks)</t>
  </si>
  <si>
    <t>Karnīzes profila montāža, iesk. stiprinājumus u.c. montāžas materiālus (Ruukki Pural BT Matt, RR23, tumši pelēks)</t>
  </si>
  <si>
    <t>Vējdēļa elementa montāža, iesk. stiprinājumus u.c. montāžas materiālus (Ruukki Pural BT Matt, RR23, tumši pelēks)</t>
  </si>
  <si>
    <t>Piekļāvumu montāža jumta logiem, iesk. stiprinājumus u.c. montāžas materiālus (Ruukki Pural BT Matt, RR23, tumši pelēks)</t>
  </si>
  <si>
    <t>Slēptās jumta teknes iebūve, iesk. stiprinājumus u.c. montāžas materiālus (Ruukki Pural BT Matt, RR23, tumši pelēks)</t>
  </si>
  <si>
    <t>Slēptas vertikālas jumta notekas iebūve, iesk. stiprinājumus u.c. montāžas materiālus(Ruukki Pural BT Matt, RR23, tumši pelēks)</t>
  </si>
  <si>
    <t>Jumta konstrukcija J1</t>
  </si>
  <si>
    <t>Jumta konstrukcija J2</t>
  </si>
  <si>
    <t>Siju konstrukcijas aizpildīšana ar siltumizolācijas plaķsnēm b=150+100 mm ("Paroc" Extra Plus vai ekvivalents)</t>
  </si>
  <si>
    <t>Spāru konstrukcijas aizpildīšana ar siltumizolācijas plaķsnēm b=150 mm ("Paroc" Extra Plus vai ekvivalents)</t>
  </si>
  <si>
    <t>Jumta konstrukcija J3</t>
  </si>
  <si>
    <t>Putupolistirola siltumizolācijas plākšņu montāža ar grieztām, slīpumu veodjošām plāksnēm b=270-330 mm</t>
  </si>
  <si>
    <t>Difūzijas membrānas montāža, iesk. piespiedējlatas montāžu 50x25 mm</t>
  </si>
  <si>
    <t>Koka saplākšņa seguma b=22 mm montāža, iesk. stiprinājumus u.c. montāžas materiālus</t>
  </si>
  <si>
    <t>PVC membrānas jumta seguma ieklāšana, iesk. montāžas materiālus un palīgmateriālus</t>
  </si>
  <si>
    <t>Jumta konstrukcija J4</t>
  </si>
  <si>
    <t>Parapeta konstrukcija</t>
  </si>
  <si>
    <t>Parapeta skārda nosegcepures (b=400 mm) montāža, iesk. montāžas materiālus un palīgmateriālus</t>
  </si>
  <si>
    <t>Parapeta skārda lāseņa (b=100 mm) montāža, iesk. montāžas materiālus un palīgmateriālus</t>
  </si>
  <si>
    <t>Jumta piltuves iebūve membrānas jumta segumā, iesk. montāžas materiālus un palīgmateriālus</t>
  </si>
  <si>
    <t>LOGI UN DURVIS</t>
  </si>
  <si>
    <r>
      <t>PVC konstrukcijas loga L1-02 (2600mm x h-900mm), ar veramu vērtni, montāža. PVC konstrukcijas logs ar veramu, atgāžamu vērtni, divkameru stikla paketi ar selektīvo pārklājumu, stikla pakete ar ārējo rūdīto stiklu, Rehau Synego loga profils, siltumcaurlaidības koeficients Uw</t>
    </r>
    <r>
      <rPr>
        <sz val="10"/>
        <color theme="1"/>
        <rFont val="Times New Roman"/>
        <family val="1"/>
        <charset val="186"/>
      </rPr>
      <t>≤</t>
    </r>
    <r>
      <rPr>
        <sz val="10"/>
        <color theme="1"/>
        <rFont val="Arial"/>
        <family val="2"/>
        <charset val="186"/>
      </rPr>
      <t>0.80 W/m2K, skaņas izolācija 37db, rāmja tonis RA7016, "Anthracite Grey" matēts u.c. furnitūra saskaņā ar specifikāciju.</t>
    </r>
  </si>
  <si>
    <r>
      <t>PVC konstrukcijas loga L1-03 (2000mm x h-2400mm) montāža. Neverams PVC konstrukcijas logs, ar divkameru stikla paketi, ar selektīvo pārklājumu, stikla pakete ar ārējo rūdīto stiklu, Rehau Synego loga profils, siltumcaurlaidības koeficients Uw</t>
    </r>
    <r>
      <rPr>
        <sz val="10"/>
        <color theme="1"/>
        <rFont val="Times New Roman"/>
        <family val="1"/>
        <charset val="186"/>
      </rPr>
      <t>≤</t>
    </r>
    <r>
      <rPr>
        <sz val="10"/>
        <color theme="1"/>
        <rFont val="Arial"/>
        <family val="2"/>
        <charset val="186"/>
      </rPr>
      <t>0.80 W/m2K, skaņas izolācija 37db, rāmja tonis RA7016, "Anthracite Grey" matēts u.c. furnitūra saskaņā ar specifikāciju.</t>
    </r>
  </si>
  <si>
    <r>
      <t>PVC konstrukcijas loga L1-04 (1500mm x h-2400mm) montāža. Neverams PVC konstrukcijas logs, ar divkameru stikla paketi, ar selektīvo pārklājumu, stikla pakete ar ārējo rūdīto stiklu, Rehau Synego loga profils, siltumcaurlaidības koeficients Uw</t>
    </r>
    <r>
      <rPr>
        <sz val="10"/>
        <color theme="1"/>
        <rFont val="Times New Roman"/>
        <family val="1"/>
        <charset val="186"/>
      </rPr>
      <t>≤</t>
    </r>
    <r>
      <rPr>
        <sz val="10"/>
        <color theme="1"/>
        <rFont val="Arial"/>
        <family val="2"/>
        <charset val="186"/>
      </rPr>
      <t>0.80 W/m2K, skaņas izolācija 37db, rāmja tonis RA7016, "Anthracite Grey" matēts u.c. furnitūra saskaņā ar specifikāciju.</t>
    </r>
  </si>
  <si>
    <r>
      <t>PVC konstrukcijas loga L1-06 (750mm x h-1500mm), ar veramu vērtni, montāža. PVC konstrukcijas logs ar veramu, atgāžamu vērtni, divkameru stikla paketi ar selektīvo pārklājumu, stikla pakete ar ārējo rūdīto stiklu, Rehau Synego loga profils, siltumcaurlaidības koeficients Uw</t>
    </r>
    <r>
      <rPr>
        <sz val="10"/>
        <color theme="1"/>
        <rFont val="Times New Roman"/>
        <family val="1"/>
        <charset val="186"/>
      </rPr>
      <t>≤</t>
    </r>
    <r>
      <rPr>
        <sz val="10"/>
        <color theme="1"/>
        <rFont val="Arial"/>
        <family val="2"/>
        <charset val="186"/>
      </rPr>
      <t>0.80 W/m2K, skaņas izolācija 37db, rāmja tonis RA7016, "Anthracite Grey" matēts u.c. furnitūra saskaņā ar specifikāciju.</t>
    </r>
  </si>
  <si>
    <r>
      <t>PVC konstrukcijas loga L1-07 (1700mm x h-1500mm), ar veramu vērtni, montāža. PVC konstrukcijas logs ar veramu, atgāžamu vērtni, divkameru stikla paketi ar selektīvo pārklājumu, stikla pakete ar ārējo rūdīto stiklu, Rehau Synego loga profils, siltumcaurlaidības koeficients Uw</t>
    </r>
    <r>
      <rPr>
        <sz val="10"/>
        <color theme="1"/>
        <rFont val="Times New Roman"/>
        <family val="1"/>
        <charset val="186"/>
      </rPr>
      <t>≤</t>
    </r>
    <r>
      <rPr>
        <sz val="10"/>
        <color theme="1"/>
        <rFont val="Arial"/>
        <family val="2"/>
        <charset val="186"/>
      </rPr>
      <t>0.80 W/m2K, skaņas izolācija 37db, rāmja tonis RA7016, "Anthracite Grey" matēts u.c. furnitūra saskaņā ar specifikāciju.</t>
    </r>
  </si>
  <si>
    <r>
      <t>PVC konstrukcijas loga L1-08 (1500mm x h-1500mm) montāža. Neverams PVC konstrukcijas logs, ar divkameru stikla paketi, ar selektīvo pārklājumu, stikla pakete ar ārējo rūdīto stiklu, Rehau Synego loga profils, siltumcaurlaidības koeficients Uw</t>
    </r>
    <r>
      <rPr>
        <sz val="10"/>
        <color theme="1"/>
        <rFont val="Times New Roman"/>
        <family val="1"/>
        <charset val="186"/>
      </rPr>
      <t>≤</t>
    </r>
    <r>
      <rPr>
        <sz val="10"/>
        <color theme="1"/>
        <rFont val="Arial"/>
        <family val="2"/>
        <charset val="186"/>
      </rPr>
      <t>0.80 W/m2K, skaņas izolācija 37db, rāmja tonis RA7016, "Anthracite Grey" matēts u.c. furnitūra saskaņā ar specifikāciju.</t>
    </r>
  </si>
  <si>
    <r>
      <t>"Velux" jumta loga L1-09 (780mm x 1400mm) montāža. Jumta logs ar centrālo vēršanās asi , siltumcaurlaidības koeficients Uw</t>
    </r>
    <r>
      <rPr>
        <sz val="10"/>
        <color theme="1"/>
        <rFont val="Times New Roman"/>
        <family val="1"/>
        <charset val="186"/>
      </rPr>
      <t>≤</t>
    </r>
    <r>
      <rPr>
        <sz val="10"/>
        <color theme="1"/>
        <rFont val="Arial"/>
        <family val="2"/>
        <charset val="186"/>
      </rPr>
      <t>0.90 W/m2K, skaņas izolācija 37db, kpl. ar pieslēgumu valcprofila jumata segumam u.c. loga furnitūru saskaņā ar specifikāciju.</t>
    </r>
  </si>
  <si>
    <r>
      <t>PVC konstrukcijas stūra loga L1-05 (1700mm+1900mm x h-2400mm) montāža. Neverams PVC konstrukcijas logs ar divkameru stikla paketi ar selektīvo pārklājumu, stikla pakete ar ārējo rūdīto stiklu, Rehau Synego loga profils, siltumcaurlaidības koeficients Uw</t>
    </r>
    <r>
      <rPr>
        <sz val="10"/>
        <color theme="1"/>
        <rFont val="Times New Roman"/>
        <family val="1"/>
        <charset val="186"/>
      </rPr>
      <t>≤</t>
    </r>
    <r>
      <rPr>
        <sz val="10"/>
        <color theme="1"/>
        <rFont val="Arial"/>
        <family val="2"/>
        <charset val="186"/>
      </rPr>
      <t>0.80 W/m2K, skaņas izolācija 37db, rāmja tonis RA7016, "Anthracite Grey" matēts u.c. furnitūra saskaņā ar specifikāciju.</t>
    </r>
  </si>
  <si>
    <r>
      <t>Al. konstrukcijas fasāžu logu sistēmas ar atbīdāmām durvīm L1-10 (4300mm x h-2400mm) montāža. Komplektācijā divkameru stikla pakete ar selektīvo pārklājumu, ar ārējo rūdīto stiklu, siltumcaurlaidības koeficients Uw</t>
    </r>
    <r>
      <rPr>
        <sz val="10"/>
        <color theme="1"/>
        <rFont val="Times New Roman"/>
        <family val="1"/>
        <charset val="186"/>
      </rPr>
      <t>≤</t>
    </r>
    <r>
      <rPr>
        <sz val="10"/>
        <color theme="1"/>
        <rFont val="Arial"/>
        <family val="2"/>
        <charset val="186"/>
      </rPr>
      <t>0.80 W/m2K, skaņas izolācija 37db, rāmja tonis RA7016, "Anthracite Grey" matēts u.c. furnitūra saskaņā ar specifikāciju.</t>
    </r>
  </si>
  <si>
    <r>
      <t>Al. konstrukcijas fasāžu logu sistēmas ar atbīdāmām durvīm L1-11 (2330mm + 4615 mm x h-2400mm) montāža. Komplektācijā divkameru stikla pakete ar selektīvo pārklājumu, ar ārējo rūdīto stiklu, siltumcaurlaidības koeficients Uw</t>
    </r>
    <r>
      <rPr>
        <sz val="10"/>
        <color theme="1"/>
        <rFont val="Times New Roman"/>
        <family val="1"/>
        <charset val="186"/>
      </rPr>
      <t>≤</t>
    </r>
    <r>
      <rPr>
        <sz val="10"/>
        <color theme="1"/>
        <rFont val="Arial"/>
        <family val="2"/>
        <charset val="186"/>
      </rPr>
      <t>0.80 W/m2K, skaņas izolācija 37db, rāmja tonis RA7016, "Anthracite Grey" matēts u.c. furnitūra saskaņā ar specifikāciju.</t>
    </r>
  </si>
  <si>
    <r>
      <t>PVC konstrukcijas loga L1-01 (800mm x h-2400mm), ar veramu vērtni, montāža. PVC konstrukcijas logs ar veramu, atgāžamu vērtni, divkameru stikla paketi ar selektīvo pārklājumu, stikla pakete ar ārējo rūdīto stiklu, Rehau Synego loga profils, siltumcaurlaidības koeficients Uw</t>
    </r>
    <r>
      <rPr>
        <sz val="10"/>
        <color theme="1"/>
        <rFont val="Times New Roman"/>
        <family val="1"/>
        <charset val="186"/>
      </rPr>
      <t>≤</t>
    </r>
    <r>
      <rPr>
        <sz val="10"/>
        <color theme="1"/>
        <rFont val="Arial"/>
        <family val="2"/>
        <charset val="186"/>
      </rPr>
      <t>0.80 W/m2K, skaņas izolācija 37db, rāmja tonis RA7016, "Anthracite Grey" matēts u.c. furnitūra saskaņā ar specifikāciju.</t>
    </r>
  </si>
  <si>
    <t xml:space="preserve"> - divviru koka konstrukcijas ārduvis;</t>
  </si>
  <si>
    <t xml:space="preserve"> - stikla daļai divkameru stikla pakete ar selektīvo pārklājumu. Stiklu paketes ārējais stikls rūdīts.</t>
  </si>
  <si>
    <t xml:space="preserve"> - paredzēt blīvējumu un konstrukcijas siltināšanu.Siltumcaurlaidības koeficients Uw≤0.80 W/m2K;</t>
  </si>
  <si>
    <t xml:space="preserve"> - alumīnija slieksnis ar termisko norobežojumu, max.h=20mm;</t>
  </si>
  <si>
    <t xml:space="preserve"> - skaņas izoilācija 37 db.;</t>
  </si>
  <si>
    <t xml:space="preserve"> - durvju furnitūra pilnā komplektācijā saskaņā ar durvju specifikāciju.</t>
  </si>
  <si>
    <t xml:space="preserve"> - durvis aprīkoktas ar egulējamām enģēm (3gb.)</t>
  </si>
  <si>
    <t>PVC konstrukcijas ārdurvju DA1-02 (800mm x h-2400mm) montāža. Durvju specifikācija:</t>
  </si>
  <si>
    <t>Divviru koka konstrukcijas ārdurvju DA1-01 (1500mm x h-2400mm) montāža. Durvju specifikācija:</t>
  </si>
  <si>
    <t xml:space="preserve"> - kreisās vērtnes PVC konstrukcijas ārduvis;</t>
  </si>
  <si>
    <t xml:space="preserve"> - siltumcaurlaidības koeficients Uw≤0.80 W/m2K;</t>
  </si>
  <si>
    <t xml:space="preserve"> - durvju konstrukciju veidot ar pārflanci;</t>
  </si>
  <si>
    <t xml:space="preserve"> - durvis izgatavotas no priedes masīvkoka. Durvju konstrukciju veidot ar pārflanci;</t>
  </si>
  <si>
    <t xml:space="preserve"> - apdare: Tonis - RaL7016, "Anthracite Grey" matēts;</t>
  </si>
  <si>
    <t xml:space="preserve"> - apdare: gruntētas, krāsotas. Tonis - RaL7016, "Anthracite Grey" matēts;</t>
  </si>
  <si>
    <t xml:space="preserve"> - divviru vērtnes iekšdurvis;</t>
  </si>
  <si>
    <t xml:space="preserve"> - katra durvju vērtne aprīkokta ar egulējamām enģēm (3gb.)</t>
  </si>
  <si>
    <t xml:space="preserve"> - MDF paredzēt mitrumizturīgu, visas griezuma vietas apstrādāt ar hermētiķi;;</t>
  </si>
  <si>
    <t xml:space="preserve"> - durvju rokturis - FSB 1076;</t>
  </si>
  <si>
    <t xml:space="preserve"> - Durvju apdares tonis - precizēt AU laikā;</t>
  </si>
  <si>
    <t xml:space="preserve"> - nodrošināt telpas ventilāciju, paredzot 1 cm spraugu no grīdas līdz vērtnes apakšai;</t>
  </si>
  <si>
    <t xml:space="preserve"> - furnitūra u.c. komplektējošie materiāli saskaņā ar durvju specifikāciju.</t>
  </si>
  <si>
    <t>Divviru vērtnes iekšdurvju D1-1-D (1500mm x h-2400mm) montāža. Durvju specifikācija:</t>
  </si>
  <si>
    <t>Krāsotu MDF iekšdurvju D1-1-L (800mm x h-2400mm) montāža. Durvju specifikācija:</t>
  </si>
  <si>
    <t>Krāsotu MDF iekšdurvju D1-1-K (800mm x h-2400mm) montāža. Durvju specifikācija:</t>
  </si>
  <si>
    <t>Krāsotu MDF iekšdurvju D1-2-K (800mm x h-2400mm) montāža. Durvju specifikācija:</t>
  </si>
  <si>
    <t xml:space="preserve"> - labās vērtnes iekšdurvis;</t>
  </si>
  <si>
    <t xml:space="preserve"> - labās vērtnes iekšdurvis, krāsots MDF;</t>
  </si>
  <si>
    <t xml:space="preserve"> - kreisās vērtnes iekšdurvis, krāsots MDF;</t>
  </si>
  <si>
    <t xml:space="preserve"> - durvju vērtne aprīkokta ar regulējamām enģēm (3gb.)</t>
  </si>
  <si>
    <t>Krāsotu MDF iekšdurvju D1-2-L (800mm x h-2400mm) montāža. Durvju specifikācija:</t>
  </si>
  <si>
    <t xml:space="preserve"> - bīdāmas sistēmas durvis, krāsots MDF;</t>
  </si>
  <si>
    <t>Bīdāmas sistēmas durvju D1-1-S (1300mm x h-2415mm) montāža. Durvju specifikācija:</t>
  </si>
  <si>
    <t>Bīdāmas sistēmas durvju D1-2-S (950mm x h-2415mm) montāža. Durvju specifikācija:</t>
  </si>
  <si>
    <t>21-00000</t>
  </si>
  <si>
    <t>Fasādes siltināšana un apdare</t>
  </si>
  <si>
    <r>
      <t>m</t>
    </r>
    <r>
      <rPr>
        <vertAlign val="superscript"/>
        <sz val="9"/>
        <rFont val="Arial"/>
        <family val="2"/>
        <charset val="186"/>
      </rPr>
      <t>2</t>
    </r>
  </si>
  <si>
    <t>Karkasa konstrukcijas (38x75 mm, solis 600 mm) montāža, iesk. stiprinājumus u.c. montāžas materiālus</t>
  </si>
  <si>
    <t>Fasādes sastatņu piegāde, montāža, nojaukšana, attīrīšana un transportēšana prom no objekta, iesk. amortizācijas vai nomas izmaksas</t>
  </si>
  <si>
    <t>Horizontālā latojuma 50mm x 50mm montāža, iesk. stiprinājumus u.c. montāžas materiālus.</t>
  </si>
  <si>
    <t>Horizontālā latojuma konstrukcijas aizpildīšana ar siltumizolācijas plāksnēm b=50 mm</t>
  </si>
  <si>
    <t>Fasādes siltināšana ar minerālvates plāksnēm b=150 mm, iesk. stiprinājumus u.c. montāžas materiālus</t>
  </si>
  <si>
    <t>Vēja izolācijas plāksnes b=30 mm montāža, montējot distancerus piespiedējlatas vietā un šuvju nolīmēšanu ar speciālu līmlentu, stiprinot ar piespiedējlatu 50mm x 25mm ( vēja izolācijas plāksne "Paroc" Tento T b=30 mm, distanceri "Paroc" XFP 001 30mm, šuvju lenta "SIGA" WIGLUV vai ekvivalents)</t>
  </si>
  <si>
    <t>Fasādes skārda apdare nojumes daļā (tonis - NCS S 6500-N), iesk. apakškarkasa konstrukciju, stiprinājumus u.c. montāžas matertiālus</t>
  </si>
  <si>
    <t>Fasādes skārda elementu montāža (tonis - NCS S 6500-N), iesk. stiprinājumus u.c. montāžas matertiālus</t>
  </si>
  <si>
    <t>Ārējās alumīnija loga palodzes montāža, iesk. stiprinājumus u.c. montāžas materiālus un palīgmateriālus. Tonis - RAL7016.</t>
  </si>
  <si>
    <t>Iekšējās koka palodzes montāža, iesk. stiprinājumus u.c. montāžas materiālus un palīgmateriālus</t>
  </si>
  <si>
    <t>Pretinsektu sieta montāža, iesk. stiprinājumus u.c. montāžas matertiālus</t>
  </si>
  <si>
    <t>Pretgrauzēju režģa montāža, iesk. stiprinājumus u.c. montāžas matertiālus</t>
  </si>
  <si>
    <t>Vertikālas karkasa konstrukcijas (100x50 mm, solis 600 mm) montāža, iesk. stiprinājumus u.c. montāžas materiālus</t>
  </si>
  <si>
    <t>Skārda lāseņa montāža, iesk. stiprinājumus u.c. montāžas materiālus (Ruukki Pural BT Matt, RR23, tumši pelēks)</t>
  </si>
  <si>
    <t>Skārda pretvēja profila montāža, iesk. stiprinājumus u.c. montāžas materiālus (Ruukki Pural BT Matt, RR23, tumši pelēks)</t>
  </si>
  <si>
    <t>Griestu karkasa konstrukcijas montāža, iesk. stiprinājumus u.c. montāžas materiālus</t>
  </si>
  <si>
    <t>Gestu apdare ar krāsotiem fasādes dēļiem, iesk. stiprinājumus u.c. montāžas materiālus</t>
  </si>
  <si>
    <t xml:space="preserve">Pamatnes izlīdzināšana un noblīvēšana </t>
  </si>
  <si>
    <t>Grīdas tips G1</t>
  </si>
  <si>
    <t>Blietēta šķembu pamatojuma izbūve b=100mm</t>
  </si>
  <si>
    <t>Grīdas pabetonējuma izbūve b=25 mm</t>
  </si>
  <si>
    <t>Ekstrudēta putupolistirola situmizolācijas plākšņu XPS, b=150 mm montāža</t>
  </si>
  <si>
    <t>Polietilēna plēves ieklāšana, šuves nolīmējot ar "Vincents" Hidrotape hidroizolācijas lenti (vai ekvivalents)</t>
  </si>
  <si>
    <t>Silto grīdu apkures cauruļu montāža, iesk. stiprinājumus u.c. montāžas materiālus</t>
  </si>
  <si>
    <t xml:space="preserve">Deformācijas šuves ierīkošana </t>
  </si>
  <si>
    <t>Armēta betona grīdas seguma izbūve b=80 mm, iesk. montāžas materiālus un palīgmateriālus</t>
  </si>
  <si>
    <t>Grīdas tips G-3</t>
  </si>
  <si>
    <t>Skaņas izolācijs plākšņu montāža b=30 mm ("Paroc" SSB 2T vai ekvivalents)</t>
  </si>
  <si>
    <t>Ģipškartona plākšņu grīdas ieklāšana 2 x 12.5mm ("Knauf" Brown vai ekvivalents), iesk. darbu veikšanai nepieciešamos materiāluis un palīgmateriālus, saskaņā ar sauso grīdu ieklāšanas tehnoloģiju</t>
  </si>
  <si>
    <t>Kāpņu konsrukcijas izbūve (19 pakāpieni + kāpņu laukums), kpl. ar kāpņu margām, stiprinājumiem u.c. montāžas matriāliem un palīgmateriāliem, pilnā komplektācijā</t>
  </si>
  <si>
    <t>Koka kluču 75x45 mm distanceru montāža, iesk. stiprinājumus</t>
  </si>
  <si>
    <t>Vēdināmas gaisa šķirkārtas karkasa konstrukcijas (125x50 mm, solis 600 mm) montāža, iesk. stiprinājumus u.c. montāžas materiālus</t>
  </si>
  <si>
    <t>Griestu apdare ar dubultu ģipškartona plākšņu apšuvumu b=25 mm (2 x 12.5 mm), iesk. stiprinājumus u.c. montāžas materiālus</t>
  </si>
  <si>
    <t>Piekārto griestu karkasa konstrukcijas montāža, iesk. stiprinājumus u.c. montāžas materiālus</t>
  </si>
  <si>
    <t>Giestu latojuma 50mm x 50mm montāža, iesk. stiprinājumus u.c. montāžas materiālus.</t>
  </si>
  <si>
    <t>Ltojuma konstrukcijas aizpildīšana ar siltumizolācijas plāksnēm b=50 mm</t>
  </si>
  <si>
    <t>Griesti J1</t>
  </si>
  <si>
    <t>Griesti J2</t>
  </si>
  <si>
    <t>Griesti G3, J3</t>
  </si>
  <si>
    <t>Griestu krāsošana ar ūdens emulsijas krāsu, iesk. virsmas sagatavošanu</t>
  </si>
  <si>
    <t>Metāla profilu CW75/UW75 karkasa konstrukcijas montāža, iesk. stiprinānumus u.c. montāžas materiālus saskaņā ar montāžas tehnoloģiju</t>
  </si>
  <si>
    <t>Skaņas izolācijas materiāla b=75 mm ievietošana starpsienas karkasa konstrukcijā</t>
  </si>
  <si>
    <t>Sienu apdare ar dubultu ģipškartona plākšņu apšuvumu b=2x12.5 mm, iesk. stiprinājumus u.c. darbu veikšanai nepieciešamos materiālus un palīgmateriālus saskaņā ar montāžas tehnoloģiju</t>
  </si>
  <si>
    <t>10-00000</t>
  </si>
  <si>
    <t>METĀLA KARKASA ĢIPŠKARTONA STARPSIENAS</t>
  </si>
  <si>
    <t>Sienas S2 apšuvums</t>
  </si>
  <si>
    <t>Sienas S3 apšuvums</t>
  </si>
  <si>
    <t>Metāla profilu karkasa konstrukcijas montāža, iesk. stiprinānumus u.c. montāžas materiālus saskaņā ar montāžas tehnoloģiju</t>
  </si>
  <si>
    <t>Sienas S4 konstrukcija</t>
  </si>
  <si>
    <t>Metāla profilu CW100/UW100 karkasa konstrukcijas montāža, iesk. stiprinānumus u.c. montāžas materiālus saskaņā ar montāžas tehnoloģiju</t>
  </si>
  <si>
    <t>Sienas SA1.1, SA1.2, S1, S2 un S3 konstrukciju apšuvums montējot plāksnes pie CLT paneļa</t>
  </si>
  <si>
    <t>Sienu virsmu hidroizolācija, iesk. darbu veikšanai nepieciešamos materiālus un palīgmateriālus</t>
  </si>
  <si>
    <t>Sienu apdare ar keramikas flīzēm, iesk. darbu veikšanai nepieciešamos materiālus un plaīgmateriālus</t>
  </si>
  <si>
    <t>Sienu virsmu sagatavošana apdarei, iesk. virsmas gruntēšanu, špaktelēšaniu un slīpēšanu</t>
  </si>
  <si>
    <t>Sienu krāsošana ar tonētu, nodilumizturīgu krāsu</t>
  </si>
  <si>
    <t>Hidroizolācijas ierīkošana, iesk. darbu veikšanai nepieciešamos materiālus un palīgmateriālus, saskaņā ar pielietotās materiālus sistēmas tehnoloģiju</t>
  </si>
  <si>
    <r>
      <t>m</t>
    </r>
    <r>
      <rPr>
        <vertAlign val="superscript"/>
        <sz val="10"/>
        <color indexed="8"/>
        <rFont val="Arial"/>
        <family val="2"/>
        <charset val="186"/>
      </rPr>
      <t>2</t>
    </r>
  </si>
  <si>
    <t>Grīdu līdzināšana ar pašizlīdzinošo sastāvu, sagatavošana seguma ieklāšanai</t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</si>
  <si>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</si>
  <si>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t>Grīdlīstes montāža, iesk. stiprinājumus u.c. montāžas materiālus un palīgmateriālus</t>
  </si>
  <si>
    <t>Al. seglīstes montāža, iesk. stiprinājumus u.c. montāžas materiālus un palīgmateriālus</t>
  </si>
  <si>
    <t>Flīžu grīdas seguma ieklāšana gaitenī, vējtverī un tehniskajās telpās, iesk. šuvju aizdarīšanu un darbu veikšanai nepieciešamos materiālus un palīgmateriālus</t>
  </si>
  <si>
    <t>Flīžu grīdas seguma ieklāšana sanmezglu telpās, iesk. šuvju aizdarīšanu un darbu veikšanai nepieciešamos materiālus un palīgmateriālus</t>
  </si>
  <si>
    <t>Flīžu grīdlīstes montāža h=100 mm, iesk. montāžas materiālus un palīgmateriālus</t>
  </si>
  <si>
    <t>Vinila grīdas seguma ieklāšana, iesk. darbu veikšanai nepieciešamos materiālus un palīgmateriālus</t>
  </si>
  <si>
    <t>Betona plātņu 300x300xb=80 mm montāža</t>
  </si>
  <si>
    <t>Terases siju karkasa konstrukcijas montāža, iesk. distancerus u.c. montāžas materiālus</t>
  </si>
  <si>
    <t>Impregnēta terases dēļu klāja montāža (25x120, C24), iesk. stirpinājumus u.c. montāžas materiālus</t>
  </si>
  <si>
    <t>TERASES UN LIEVEŅA IZBŪVE</t>
  </si>
  <si>
    <t xml:space="preserve">Lieveņa konstrukcijas (1.50 m x 2.50 m) izbūve </t>
  </si>
  <si>
    <t>08-00000</t>
  </si>
  <si>
    <t>09-00000</t>
  </si>
  <si>
    <t>Nojumes griestI</t>
  </si>
  <si>
    <t>GRĪDU KONSTRUKCIJAS</t>
  </si>
  <si>
    <t>Cokola apdare</t>
  </si>
  <si>
    <t>Cokola apdare ar "Tempsi" Granito cokola apddares plāksnēm (tonis - melns 35R), iesk. montāžas karkasu, stiprinājumus u.c. montāžas materiālus, palīgmateriālus</t>
  </si>
  <si>
    <t>Ēkas aizsargapmale</t>
  </si>
  <si>
    <t>Atdalošas barjeras montāža, iesk. stiprinājumus u.c. montāžas materiālus</t>
  </si>
  <si>
    <t>Grunts piebēršana h-15 cm pa ēkas perimetru</t>
  </si>
  <si>
    <t>Gēotekstila ieklāšana uz grunts</t>
  </si>
  <si>
    <t>Ēkas aizsargapmales ierīkošana pa ēkas perimetru 60 cm platā joslā, uzberot oļu materiālu (fr.16-32 mm) ~20 cm biezā slānī</t>
  </si>
  <si>
    <t>Lokālā tāme Nr. 4</t>
  </si>
  <si>
    <t>Tāme sastādīta 2025.gada cenās, pamatojoties uz AR, BK daļas rasējumiem. Tāmes izmaksas</t>
  </si>
  <si>
    <t>Lentveida pamatu LP-1/1 izbūve no betona C25/30 XC2, ieskaitot veidņu uzstādīšanu, nojaukšanu un darbu veikšanai nepieciešamos materiālus, palīgmateriālus un mehānismus</t>
  </si>
  <si>
    <t>Ieliekamās detaļas ID-2 ("Rothoblaas" WBR09015 vai ekvivalents) montāža, isk. stiprinājumus u.c. montāžas materiālus</t>
  </si>
  <si>
    <t>Koka statņu KST-1 (100mm x 50mm, C24), montāža, iesk. stiprinājumus u.c. montāžas materiālus</t>
  </si>
  <si>
    <t>Bruskurpes BK-1 ("ESSVE" U 51x119x1,5 vai ekvivalents), montāža, iesk. stiprinājumus u.c. montāžas materiālus</t>
  </si>
  <si>
    <t>Bruskurpes BK-2.1 ("ESSVE" I 51x119x1,5 vai ekvivalents), montāža, iesk. stiprinājumus u.c. montāžas materiālus</t>
  </si>
  <si>
    <t>Jumta sijas JKS-1 (GL24h), montāža, iesk. stiprinājumus u.c. montāžas materiālus</t>
  </si>
  <si>
    <t>Jumta siju JKS-2, JKS-3 (C24), montāža, iesk. stiprinājumus u.c. montāžas materiālus</t>
  </si>
  <si>
    <t>Koka sijas KS-1 (GL24h), montāža, iesk. stiprinājumus u.c. montāžas materiālus</t>
  </si>
  <si>
    <t>Koka sijas KS-2 (C24), montāža, iesk. stiprinājumus u.c. montāžas materiālus</t>
  </si>
  <si>
    <t>Spāru konstrukcijas aizpildīšana ar siltumizolācijas plaķsnēm b=150+100 mm ("Paroc" Extra Plus vai ekvivalents)</t>
  </si>
  <si>
    <t>Sienas SA2.1, S1 un S2 konstrukciju apšuvums montējot plāksnes pie CLT paneļa</t>
  </si>
  <si>
    <t>Siltumizolācijas plāksnes b=25mm montāža pie sienas ("ISOVER" Sauna vai ekvivalents)</t>
  </si>
  <si>
    <t>Sienas SA3, S5 un S6 iekštelpu apšuvums</t>
  </si>
  <si>
    <t>Horizontāla koka karkasa konstrukcijas 50x25mm montāža, ar soli 600 mm, iesk. stiprinājumus u.c. montāžas materiālus</t>
  </si>
  <si>
    <t>Vertikāla koka karkasa konstrukcijas 50x25mm montāža, ar soli 600 mm, iesk. stiprinājumus u.c. montāžas materiālus</t>
  </si>
  <si>
    <t>Sienu apšuvums ar pirts dēļiem, iesk. stiprinājumus u.c. montāžas materiālus</t>
  </si>
  <si>
    <r>
      <t>PVC konstrukcijas loga L2-05 (1500mm x h-1500mm) montāža. Neverams PVC konstrukcijas logs, ar divkameru stikla paketi, ar selektīvo pārklājumu, stikla pakete ar ārējo rūdīto stiklu, Rehau Synego loga profils, siltumcaurlaidības koeficients Uw</t>
    </r>
    <r>
      <rPr>
        <sz val="10"/>
        <color theme="1"/>
        <rFont val="Times New Roman"/>
        <family val="1"/>
        <charset val="186"/>
      </rPr>
      <t>≤</t>
    </r>
    <r>
      <rPr>
        <sz val="10"/>
        <color theme="1"/>
        <rFont val="Arial"/>
        <family val="2"/>
        <charset val="186"/>
      </rPr>
      <t>0.80 W/m2K, skaņas izolācija 37db, rāmja tonis RA7016, "Anthracite Grey" matēts u.c. furnitūra saskaņā ar specifikāciju.</t>
    </r>
  </si>
  <si>
    <r>
      <t>"Velux" jumta loga L2-07 (780mm x 1400mm) montāža. Jumta logs ar centrālo vēršanās asi , siltumcaurlaidības koeficients Uw</t>
    </r>
    <r>
      <rPr>
        <sz val="10"/>
        <color theme="1"/>
        <rFont val="Times New Roman"/>
        <family val="1"/>
        <charset val="186"/>
      </rPr>
      <t>≤</t>
    </r>
    <r>
      <rPr>
        <sz val="10"/>
        <color theme="1"/>
        <rFont val="Arial"/>
        <family val="2"/>
        <charset val="186"/>
      </rPr>
      <t>0.90 W/m2K, skaņas izolācija 37db, kpl. ar pieslēgumu valcprofila jumata segumam u.c. loga furnitūru saskaņā ar specifikāciju.</t>
    </r>
  </si>
  <si>
    <r>
      <t>PVC konstrukcijas loga L2-01 (1500mm x h-1500mm), ar veramu vērtni, montāža. PVC konstrukcijas logs ar veramu, atgāžamu vērtni, divkameru stikla paketi ar selektīvo pārklājumu, stikla pakete ar ārējo rūdīto stiklu, Rehau Synego loga profils, siltumcaurlaidības koeficients Uw</t>
    </r>
    <r>
      <rPr>
        <sz val="10"/>
        <color theme="1"/>
        <rFont val="Times New Roman"/>
        <family val="1"/>
        <charset val="186"/>
      </rPr>
      <t>≤</t>
    </r>
    <r>
      <rPr>
        <sz val="10"/>
        <color theme="1"/>
        <rFont val="Arial"/>
        <family val="2"/>
        <charset val="186"/>
      </rPr>
      <t>0.80 W/m2K, skaņas izolācija 37db, rāmja tonis RA7016, "Anthracite Grey" matēts u.c. furnitūra saskaņā ar specifikāciju.</t>
    </r>
  </si>
  <si>
    <r>
      <t>PVC konstrukcijas loga L2-06 (1300mm x h-1500mm), ar veramu vērtni, montāža. PVC konstrukcijas logs ar veramu, atgāžamu vērtni, divkameru stikla paketi ar selektīvo pārklājumu, stikla pakete ar ārējo rūdīto stiklu, Rehau Synego loga profils, siltumcaurlaidības koeficients Uw</t>
    </r>
    <r>
      <rPr>
        <sz val="10"/>
        <color theme="1"/>
        <rFont val="Times New Roman"/>
        <family val="1"/>
        <charset val="186"/>
      </rPr>
      <t>≤</t>
    </r>
    <r>
      <rPr>
        <sz val="10"/>
        <color theme="1"/>
        <rFont val="Arial"/>
        <family val="2"/>
        <charset val="186"/>
      </rPr>
      <t>0.80 W/m2K, skaņas izolācija 37db, rāmja tonis RA7016, "Anthracite Grey" matēts u.c. furnitūra saskaņā ar specifikāciju.</t>
    </r>
  </si>
  <si>
    <r>
      <t>PVC konstrukcijas loga L2-03 (3350mm x h-2400mm), ar veramu vērtni, montāža. PVC konstrukcijas logs ar veramu, atgāžamu vērtni, divkameru stikla paketi ar selektīvo pārklājumu, stikla pakete ar ārējo rūdīto stiklu, Rehau Synego loga profils, siltumcaurlaidības koeficients Uw</t>
    </r>
    <r>
      <rPr>
        <sz val="10"/>
        <color theme="1"/>
        <rFont val="Times New Roman"/>
        <family val="1"/>
        <charset val="186"/>
      </rPr>
      <t>≤</t>
    </r>
    <r>
      <rPr>
        <sz val="10"/>
        <color theme="1"/>
        <rFont val="Arial"/>
        <family val="2"/>
        <charset val="186"/>
      </rPr>
      <t>0.80 W/m2K, skaņas izolācija 37db, rāmja tonis RA7016, "Anthracite Grey" matēts u.c. furnitūra saskaņā ar specifikāciju.</t>
    </r>
  </si>
  <si>
    <r>
      <t>PVC konstrukcijas loga L2-02 (800mm x h-900mm), ar veramu vērtni, montāža. PVC konstrukcijas logs ar veramu, atgāžamu vērtni, divkameru stikla paketi ar selektīvo pārklājumu, stikla pakete ar ārējo rūdīto stiklu, Rehau Synego loga profils, siltumcaurlaidības koeficients Uw</t>
    </r>
    <r>
      <rPr>
        <sz val="10"/>
        <color theme="1"/>
        <rFont val="Times New Roman"/>
        <family val="1"/>
        <charset val="186"/>
      </rPr>
      <t>≤</t>
    </r>
    <r>
      <rPr>
        <sz val="10"/>
        <color theme="1"/>
        <rFont val="Arial"/>
        <family val="2"/>
        <charset val="186"/>
      </rPr>
      <t>0.80 W/m2K, skaņas izolācija 37db, rāmja tonis RA7016, "Anthracite Grey" matēts u.c. furnitūra saskaņā ar specifikāciju.</t>
    </r>
  </si>
  <si>
    <r>
      <t>PVC konstrukcijas loga L2-04 (4100mm x h-2400mm) montāža. Neverams PVC konstrukcijas logs, ar divkameru stikla paketi, ar selektīvo pārklājumu, stikla pakete ar ārējo rūdīto stiklu, Rehau Synego loga profils, siltumcaurlaidības koeficients Uw</t>
    </r>
    <r>
      <rPr>
        <sz val="10"/>
        <color theme="1"/>
        <rFont val="Times New Roman"/>
        <family val="1"/>
        <charset val="186"/>
      </rPr>
      <t>≤</t>
    </r>
    <r>
      <rPr>
        <sz val="10"/>
        <color theme="1"/>
        <rFont val="Arial"/>
        <family val="2"/>
        <charset val="186"/>
      </rPr>
      <t>0.80 W/m2K, skaņas izolācija 37db, rāmja tonis RA7016, "Anthracite Grey" matēts u.c. furnitūra saskaņā ar specifikāciju.</t>
    </r>
  </si>
  <si>
    <t>Koka konstrukcijas ārdurvju DA2-01 (1050mm x h-2400mm) montāža. Durvju specifikācija:</t>
  </si>
  <si>
    <t xml:space="preserve"> - kreisās vērtnes koka konstrukcijas ārduvis;</t>
  </si>
  <si>
    <t xml:space="preserve"> - paredzēt blīvējumu un konstrukcijas siltināšanu.Siltumcaurlaidības koeficients Uw≤1.00 W/m2K;</t>
  </si>
  <si>
    <t>PVC konstrukcijas ārdurvju DA2-02 (1000mm x h-2400mm) montāža. Durvju specifikācija:</t>
  </si>
  <si>
    <t>Krāsotu MDF iekšdurvju D2-1-L (800mm x h-2400mm) montāža. Durvju specifikācija:</t>
  </si>
  <si>
    <t>Pirts durvju D2-1-K (800mm x h-2400mm) montāža. Durvju specifikācija:</t>
  </si>
  <si>
    <t xml:space="preserve"> - labās vērtnes stiklotas iekšdurvis pirtij;</t>
  </si>
  <si>
    <t xml:space="preserve"> - rokturis no koka, pogveida;</t>
  </si>
  <si>
    <t>Bīdāmas sistēmas durvju D2-1-S (900mm x h-2400mm) montāža. Durvju specifikācija:</t>
  </si>
  <si>
    <t>Bīdāmas sistēmas durvju D2-2-S (900mm x h-2415mm) montāža. Durvju specifikācija:</t>
  </si>
  <si>
    <t>Fasādes siltināšana ar minerālvates plāksnēm b=100 mm, iesk. stiprinājumus u.c. montāžas materiālus</t>
  </si>
  <si>
    <t>Vertikālas karkasa konstrukcijas (50x50 mm, solis 600 mm) montāža, iesk. stiprinājumus u.c. montāžas materiālus</t>
  </si>
  <si>
    <t>Fasādes apdare ar krāsotiem termokoksmes fasādes dēļiem, iesk. stiprinājumus u.c. montāžas materiālus</t>
  </si>
  <si>
    <t>Gestu apdare ar krāsotiem termokoksnes fasādes dēļiem, iesk. stiprinājumus u.c. montāžas materiālus</t>
  </si>
  <si>
    <t>Ģeotekstila ieklāšana uz grunts</t>
  </si>
  <si>
    <t>Grīdas tips G1, G2</t>
  </si>
  <si>
    <t>Kāpņu konsrukcijas izbūve (149 pakāpieni), kpl. ar kāpņu margām, stiprinājumiem u.c. montāžas matriāliem un palīgmateriāliem, pilnā komplektācijā</t>
  </si>
  <si>
    <t>Pirts griesti</t>
  </si>
  <si>
    <t>Koka karkasa konstrukcijas 50x50mm montāža, ar soli 600 mm, iesk. stiprinājumus u.c. montāžas materiālus</t>
  </si>
  <si>
    <t>Griestu apšuvums ar pirts dēļiem, iesk. stiprinājumus u.c. montāžas materiālus</t>
  </si>
  <si>
    <t>Griestu līstes montāža</t>
  </si>
  <si>
    <t>Flīžu grīdas seguma ieklāšana sanmezglu telpās un pirtī, iesk. šuvju aizdarīšanu un darbu veikšanai nepieciešamos materiālus un palīgmateriālus</t>
  </si>
  <si>
    <t>Betona plātņu 300x570xb=80 mm montāža</t>
  </si>
  <si>
    <t>Betona plātņu 300x1060xb=80 mm montāža</t>
  </si>
  <si>
    <t>Betona plātņu 300x695xb=80 mm montāža</t>
  </si>
  <si>
    <t>Betona plātņu 300x450xb=80 mm montāža</t>
  </si>
  <si>
    <t xml:space="preserve">Lokālā tāme Nr. 7 </t>
  </si>
  <si>
    <t>Grunts virskārtas noņemšana atkārtojami neizmantojamo grunti aizvedot uz atbērtni</t>
  </si>
  <si>
    <t>Seguma tips T-1, T-2</t>
  </si>
  <si>
    <t>Pamatnes profilēšana un noblīvēšana (45 Mpa)</t>
  </si>
  <si>
    <t>Salizturīgās kārtas izbūve fr.0-16, h=40cm (kf&gt;1m/dnn)</t>
  </si>
  <si>
    <t>Minerālmateriālu maisījuma 0/45 pamatkārtas izbūve h=25cm</t>
  </si>
  <si>
    <t>Minerālmateriālu izsijas pamatojuma izbūve b=5cm</t>
  </si>
  <si>
    <t>Betona bruģakmens seguma izbūve, h=6cm (bruģakmens Kuba8B, Granit,  100x100x80 mm vai ekvivalents)</t>
  </si>
  <si>
    <t>Betona bruģakmens seguma izbūve, h=6cm (bruģakmens Eko 8, Melns, 600x400x80 mm vai ekvivalents)</t>
  </si>
  <si>
    <t>Zāliena sēšana Eco bruģa segumā</t>
  </si>
  <si>
    <t xml:space="preserve">Moduļa tipa sadzīves un administrācijas telpu ēku uzstādīšanas un uzturēšanas izmaksas būvlaukumā uz būvniecības periodu </t>
  </si>
  <si>
    <t xml:space="preserve">Moduļa tipa instrumentu noliktavas ēkas uzstādīšanas un uzturēšanas izmaksas būvlaukumā uz būvniecības periodu </t>
  </si>
  <si>
    <t xml:space="preserve">Moduļa tipa sanitārtehnisko telpu ēku uzstādīšanas un uzturēšanas izmaksas būvlaukumā uz būvniecības periodu </t>
  </si>
  <si>
    <t>Atpūtas kompleksa ēkas iekšējie inženiertīkli</t>
  </si>
  <si>
    <t>Pirts ēkas iekšējie inženiertīkli</t>
  </si>
  <si>
    <t>Lokālā tāme Nr. 6</t>
  </si>
  <si>
    <t>Iekšējo ūdensvada tīklu izbūve</t>
  </si>
  <si>
    <t>Iekšējo kanalizācijas tīklu izbūve</t>
  </si>
  <si>
    <t>Iekšējie kanalizācijas tīkli</t>
  </si>
  <si>
    <t>Iekšējie ūdensvada tīkli</t>
  </si>
  <si>
    <t>Iekšējie elektroapgādes tīkli</t>
  </si>
  <si>
    <t>Iekšējie elektrotehniskie darbi</t>
  </si>
  <si>
    <t>Apkures tīkli</t>
  </si>
  <si>
    <t>Apkures sietēmas izbūve (siltumsūķu sistēma)</t>
  </si>
  <si>
    <t>Vēdināšanas sistēma</t>
  </si>
  <si>
    <t>Vēdināšanas sistēmas izbūve</t>
  </si>
  <si>
    <t>Tāme sastādīta 2025.gada cenās, pamatojoties uz BP rasējumiem. Tāmes izmaksas</t>
  </si>
  <si>
    <t>Apkures sietēmas izbūve</t>
  </si>
  <si>
    <t>Deramā ūdens ņemšanas vietas - spices izbūve</t>
  </si>
  <si>
    <t>PE 100 ūdensvada caurule, spiediena klase PN 10  OD25, iebūve būvgrāvī līdz 1.8m dziļumā</t>
  </si>
  <si>
    <t>Plastmasas akas d400 montāža ar ķeta lūku</t>
  </si>
  <si>
    <t>Notekūdeņu attīrīšanas iekārtas "AUGUST" AT-8, ar pamatu plātni, montāža, ieregulēšana un palaišana darbībā</t>
  </si>
  <si>
    <t>Tāme sastādīta 2025.gada cenās, pamatojoties uz BP daļas rasējumiem. Tāmes izmaksas</t>
  </si>
  <si>
    <t>Ūdensvada tīklu ievada ēkā izbūve</t>
  </si>
  <si>
    <t>Ūdensvada tīklu izvada no ēkas izbūve</t>
  </si>
  <si>
    <t>Kanalizācijas tīklu ievada ēkā izbūve</t>
  </si>
  <si>
    <t>Kanalizācijas tīklu izlaides grāvī izbūve</t>
  </si>
  <si>
    <t>Ārējie drenāžas tīkli (DR)</t>
  </si>
  <si>
    <t>Drenāžas caurules iebūve tranšejā, iesk. filtrējošā materiāla apbērumu</t>
  </si>
  <si>
    <t>Lietus ūdens uztvērēja montāža ar pieslēgumu drenāžas tīkliem</t>
  </si>
  <si>
    <t>Drenāžas tīklu izlaides grāvī izbūve</t>
  </si>
  <si>
    <t>Poj. elektroapgādes tīklu pieslēgums</t>
  </si>
  <si>
    <t>El. Kabeļa pievada izbūve no el. Sadalnes līdz ievadam ēkā</t>
  </si>
  <si>
    <t>Signāllenta montāža tranšejā</t>
  </si>
  <si>
    <t>Pieslēgums sadalnē</t>
  </si>
  <si>
    <t>El. Kabeļa ievada izbūve ēkā</t>
  </si>
  <si>
    <t>Karsti cinkots tērauda apaļvads ar PVC apvalku Ø10/13 mm montāža</t>
  </si>
  <si>
    <t>Peļņa ( 4.00 %)</t>
  </si>
  <si>
    <t>Virsizdevumi ( 6.00 %)</t>
  </si>
  <si>
    <t>16-00000</t>
  </si>
  <si>
    <t>18-00000</t>
  </si>
  <si>
    <t>17-00000</t>
  </si>
  <si>
    <t>27-00000</t>
  </si>
  <si>
    <t>9.pielikums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</si>
</sst>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0.0"/>
    <numFmt numFmtId="165" formatCode="_-* #,##0.00_-;\-* #,##0.00_-;_-* \-??_-;_-@_-"/>
    <numFmt numFmtId="166" formatCode="_(* #,##0.00_);_(* \(#,##0.00\);_(* \-??_);_(@_)"/>
    <numFmt numFmtId="167" formatCode="_-&quot;Ls &quot;* #,##0.00_-;&quot;-Ls &quot;* #,##0.00_-;_-&quot;Ls &quot;* \-??_-;_-@_-"/>
    <numFmt numFmtId="168" formatCode="_(* #,##0_);_(* \(#,##0\);_(* \-_);_(@_)"/>
    <numFmt numFmtId="169" formatCode="&quot;See Note  &quot;#"/>
    <numFmt numFmtId="170" formatCode="_(\$* #,##0_);_(\$* \(#,##0\);_(\$* \-_);_(@_)"/>
    <numFmt numFmtId="171" formatCode="_-* #,##0_-;\-* #,##0_-;_-* \-_-;_-@_-"/>
    <numFmt numFmtId="172" formatCode="_-* #,##0\$_-;\-* #,##0\$_-;_-* &quot;-$&quot;_-;_-@_-"/>
    <numFmt numFmtId="173" formatCode="_-* #,##0.00\$_-;\-* #,##0.00\$_-;_-* \-??\$_-;_-@_-"/>
  </numFmts>
  <fonts count="8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Times New Roman"/>
      <family val="1"/>
      <charset val="204"/>
    </font>
    <font>
      <sz val="11"/>
      <color theme="1"/>
      <name val="Arial"/>
      <family val="2"/>
      <charset val="186"/>
    </font>
    <font>
      <sz val="10"/>
      <name val="LT 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"/>
    </font>
    <font>
      <sz val="10"/>
      <name val="Helv"/>
    </font>
    <font>
      <sz val="10"/>
      <name val="Arial"/>
      <family val="2"/>
      <charset val="204"/>
    </font>
    <font>
      <sz val="11"/>
      <color indexed="8"/>
      <name val="Helvetica Neue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color indexed="64"/>
      <name val="Arial"/>
      <family val="2"/>
      <charset val="186"/>
    </font>
    <font>
      <sz val="10"/>
      <color indexed="64"/>
      <name val="Arial"/>
      <family val="2"/>
      <charset val="204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4"/>
      <color theme="1"/>
      <name val="Arial"/>
      <family val="2"/>
      <charset val="186"/>
    </font>
    <font>
      <sz val="10"/>
      <color theme="0"/>
      <name val="Arial"/>
      <family val="2"/>
      <charset val="186"/>
    </font>
    <font>
      <sz val="10"/>
      <color theme="1"/>
      <name val="Arial"/>
    </font>
    <font>
      <b/>
      <sz val="10"/>
      <color theme="1"/>
      <name val="Arial"/>
    </font>
    <font>
      <i/>
      <sz val="10"/>
      <color theme="1"/>
      <name val="Arial"/>
    </font>
    <font>
      <sz val="11"/>
      <color theme="1"/>
      <name val="Calibri"/>
      <family val="2"/>
      <charset val="186"/>
    </font>
    <font>
      <sz val="12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b/>
      <i/>
      <sz val="10"/>
      <name val="Arial"/>
      <family val="2"/>
      <charset val="186"/>
    </font>
    <font>
      <sz val="11"/>
      <color indexed="8"/>
      <name val="Calibri"/>
      <family val="2"/>
    </font>
    <font>
      <sz val="10"/>
      <name val="Tahoma"/>
      <family val="2"/>
      <charset val="186"/>
    </font>
    <font>
      <sz val="12"/>
      <name val="Courier New"/>
      <family val="3"/>
      <charset val="186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MS Sans Serif"/>
      <family val="2"/>
      <charset val="204"/>
    </font>
    <font>
      <b/>
      <sz val="18"/>
      <color indexed="56"/>
      <name val="Cambria"/>
      <family val="2"/>
      <charset val="186"/>
    </font>
    <font>
      <i/>
      <sz val="11"/>
      <color indexed="23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0"/>
      <name val="Arial Narrow"/>
      <family val="2"/>
      <charset val="186"/>
    </font>
    <font>
      <u/>
      <sz val="10"/>
      <color indexed="12"/>
      <name val="Arial"/>
      <family val="2"/>
    </font>
    <font>
      <sz val="11"/>
      <color indexed="8"/>
      <name val="Arial"/>
      <family val="2"/>
      <charset val="204"/>
    </font>
    <font>
      <sz val="10"/>
      <name val="MS Sans Serif"/>
      <family val="2"/>
      <charset val="186"/>
    </font>
    <font>
      <sz val="10"/>
      <name val="Helv"/>
      <charset val="186"/>
    </font>
    <font>
      <sz val="10"/>
      <color theme="1"/>
      <name val="Times New Roman"/>
      <family val="2"/>
      <charset val="186"/>
    </font>
    <font>
      <b/>
      <sz val="11"/>
      <color rgb="FFFA7D00"/>
      <name val="Calibri"/>
      <family val="2"/>
      <charset val="186"/>
    </font>
    <font>
      <b/>
      <i/>
      <sz val="10"/>
      <color theme="3"/>
      <name val="Arial"/>
      <family val="2"/>
      <charset val="186"/>
    </font>
    <font>
      <sz val="10"/>
      <name val="Baltica"/>
    </font>
    <font>
      <b/>
      <sz val="18"/>
      <name val="ITCCenturyBookT"/>
    </font>
    <font>
      <b/>
      <sz val="14"/>
      <name val="ITCCenturyBookT"/>
    </font>
    <font>
      <sz val="14"/>
      <name val="ITCCenturyBookT"/>
    </font>
    <font>
      <sz val="9"/>
      <name val="TextBook"/>
    </font>
    <font>
      <sz val="8"/>
      <name val="Arial"/>
      <family val="2"/>
    </font>
    <font>
      <sz val="10"/>
      <name val="Arial Cyr"/>
      <family val="2"/>
      <charset val="204"/>
    </font>
    <font>
      <i/>
      <sz val="10"/>
      <name val="Arial"/>
      <family val="2"/>
      <charset val="186"/>
    </font>
    <font>
      <sz val="9"/>
      <name val="Arial"/>
      <family val="2"/>
    </font>
    <font>
      <vertAlign val="superscript"/>
      <sz val="9"/>
      <name val="Arial"/>
      <family val="2"/>
      <charset val="186"/>
    </font>
    <font>
      <sz val="8"/>
      <name val="Calibri"/>
      <family val="2"/>
      <scheme val="minor"/>
    </font>
    <font>
      <vertAlign val="superscript"/>
      <sz val="10"/>
      <color indexed="8"/>
      <name val="Arial"/>
      <family val="2"/>
      <charset val="186"/>
    </font>
    <font>
      <vertAlign val="superscript"/>
      <sz val="10"/>
      <name val="Times New Roman"/>
      <family val="1"/>
      <charset val="186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65"/>
        <bgColor indexed="64"/>
      </patternFill>
    </fill>
    <fill>
      <patternFill patternType="solid">
        <fgColor indexed="55"/>
      </patternFill>
    </fill>
    <fill>
      <patternFill patternType="solid">
        <fgColor rgb="FFF2F2F2"/>
        <bgColor rgb="FFFFFFFF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42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indexed="64"/>
      </right>
      <top/>
      <bottom/>
      <diagonal/>
    </border>
  </borders>
  <cellStyleXfs count="196">
    <xf numFmtId="0" fontId="0" fillId="0" borderId="0"/>
    <xf numFmtId="0" fontId="3" fillId="0" borderId="0"/>
    <xf numFmtId="0" fontId="13" fillId="0" borderId="0"/>
    <xf numFmtId="0" fontId="14" fillId="0" borderId="0"/>
    <xf numFmtId="0" fontId="16" fillId="0" borderId="0"/>
    <xf numFmtId="0" fontId="19" fillId="0" borderId="0"/>
    <xf numFmtId="0" fontId="20" fillId="0" borderId="0"/>
    <xf numFmtId="0" fontId="21" fillId="0" borderId="0">
      <alignment vertical="top"/>
    </xf>
    <xf numFmtId="0" fontId="20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12" fillId="0" borderId="0" applyNumberFormat="0" applyFont="0" applyFill="0" applyBorder="0" applyAlignment="0" applyProtection="0">
      <alignment vertical="top"/>
    </xf>
    <xf numFmtId="0" fontId="13" fillId="0" borderId="0"/>
    <xf numFmtId="0" fontId="12" fillId="0" borderId="0"/>
    <xf numFmtId="0" fontId="12" fillId="0" borderId="0"/>
    <xf numFmtId="0" fontId="19" fillId="0" borderId="0"/>
    <xf numFmtId="0" fontId="18" fillId="0" borderId="0"/>
    <xf numFmtId="0" fontId="25" fillId="0" borderId="0"/>
    <xf numFmtId="0" fontId="20" fillId="0" borderId="0"/>
    <xf numFmtId="0" fontId="26" fillId="0" borderId="0"/>
    <xf numFmtId="0" fontId="27" fillId="0" borderId="0"/>
    <xf numFmtId="0" fontId="20" fillId="0" borderId="0"/>
    <xf numFmtId="0" fontId="13" fillId="0" borderId="0"/>
    <xf numFmtId="0" fontId="2" fillId="0" borderId="0"/>
    <xf numFmtId="0" fontId="35" fillId="0" borderId="0"/>
    <xf numFmtId="0" fontId="64" fillId="0" borderId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3" borderId="0" applyNumberFormat="0" applyBorder="0" applyAlignment="0" applyProtection="0"/>
    <xf numFmtId="0" fontId="43" fillId="20" borderId="0" applyNumberFormat="0" applyBorder="0" applyAlignment="0" applyProtection="0"/>
    <xf numFmtId="0" fontId="43" fillId="23" borderId="0" applyNumberFormat="0" applyBorder="0" applyAlignment="0" applyProtection="0"/>
    <xf numFmtId="0" fontId="43" fillId="22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3" borderId="0" applyNumberFormat="0" applyBorder="0" applyAlignment="0" applyProtection="0"/>
    <xf numFmtId="0" fontId="43" fillId="20" borderId="0" applyNumberFormat="0" applyBorder="0" applyAlignment="0" applyProtection="0"/>
    <xf numFmtId="0" fontId="43" fillId="23" borderId="0" applyNumberFormat="0" applyBorder="0" applyAlignment="0" applyProtection="0"/>
    <xf numFmtId="0" fontId="44" fillId="18" borderId="20" applyNumberFormat="0" applyAlignment="0" applyProtection="0"/>
    <xf numFmtId="0" fontId="45" fillId="0" borderId="0" applyNumberFormat="0" applyFill="0" applyBorder="0" applyAlignment="0" applyProtection="0"/>
    <xf numFmtId="165" fontId="12" fillId="0" borderId="0" applyFill="0" applyBorder="0" applyAlignment="0" applyProtection="0"/>
    <xf numFmtId="166" fontId="41" fillId="0" borderId="0" applyFill="0" applyBorder="0" applyAlignment="0" applyProtection="0"/>
    <xf numFmtId="43" fontId="12" fillId="0" borderId="0" applyFont="0" applyFill="0" applyBorder="0" applyAlignment="0" applyProtection="0"/>
    <xf numFmtId="165" fontId="20" fillId="0" borderId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ill="0" applyBorder="0" applyAlignment="0" applyProtection="0"/>
    <xf numFmtId="0" fontId="20" fillId="0" borderId="0"/>
    <xf numFmtId="0" fontId="42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46" fillId="10" borderId="20" applyNumberFormat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7" fillId="18" borderId="21" applyNumberFormat="0" applyAlignment="0" applyProtection="0"/>
    <xf numFmtId="0" fontId="48" fillId="0" borderId="22" applyNumberFormat="0" applyFill="0" applyAlignment="0" applyProtection="0"/>
    <xf numFmtId="0" fontId="49" fillId="7" borderId="0" applyNumberFormat="0" applyBorder="0" applyAlignment="0" applyProtection="0"/>
    <xf numFmtId="0" fontId="50" fillId="19" borderId="0" applyNumberFormat="0" applyBorder="0" applyAlignment="0" applyProtection="0"/>
    <xf numFmtId="0" fontId="51" fillId="0" borderId="0"/>
    <xf numFmtId="0" fontId="25" fillId="0" borderId="0"/>
    <xf numFmtId="0" fontId="20" fillId="0" borderId="0"/>
    <xf numFmtId="0" fontId="39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12" fillId="0" borderId="0"/>
    <xf numFmtId="0" fontId="40" fillId="0" borderId="0"/>
    <xf numFmtId="0" fontId="12" fillId="0" borderId="0"/>
    <xf numFmtId="0" fontId="24" fillId="0" borderId="0"/>
    <xf numFmtId="0" fontId="24" fillId="0" borderId="0"/>
    <xf numFmtId="0" fontId="20" fillId="0" borderId="0"/>
    <xf numFmtId="0" fontId="1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" fillId="0" borderId="0">
      <alignment vertical="center" wrapText="1"/>
    </xf>
    <xf numFmtId="0" fontId="39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0" fontId="12" fillId="0" borderId="0"/>
    <xf numFmtId="0" fontId="20" fillId="0" borderId="0"/>
    <xf numFmtId="0" fontId="12" fillId="0" borderId="0"/>
    <xf numFmtId="0" fontId="24" fillId="0" borderId="0"/>
    <xf numFmtId="0" fontId="26" fillId="0" borderId="0"/>
    <xf numFmtId="0" fontId="26" fillId="0" borderId="0"/>
    <xf numFmtId="0" fontId="13" fillId="0" borderId="0">
      <alignment vertical="center"/>
    </xf>
    <xf numFmtId="0" fontId="13" fillId="0" borderId="0"/>
    <xf numFmtId="0" fontId="20" fillId="0" borderId="0"/>
    <xf numFmtId="0" fontId="12" fillId="0" borderId="0"/>
    <xf numFmtId="0" fontId="20" fillId="0" borderId="0"/>
    <xf numFmtId="0" fontId="6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4" borderId="0">
      <alignment vertical="center" wrapText="1"/>
    </xf>
    <xf numFmtId="0" fontId="1" fillId="0" borderId="0"/>
    <xf numFmtId="0" fontId="52" fillId="0" borderId="0" applyNumberFormat="0" applyFill="0" applyBorder="0" applyAlignment="0" applyProtection="0"/>
    <xf numFmtId="0" fontId="20" fillId="11" borderId="23" applyNumberFormat="0" applyFont="0" applyAlignment="0" applyProtection="0"/>
    <xf numFmtId="0" fontId="20" fillId="0" borderId="0"/>
    <xf numFmtId="0" fontId="12" fillId="0" borderId="0"/>
    <xf numFmtId="0" fontId="65" fillId="0" borderId="0"/>
    <xf numFmtId="0" fontId="60" fillId="0" borderId="0"/>
    <xf numFmtId="0" fontId="63" fillId="0" borderId="0"/>
    <xf numFmtId="0" fontId="12" fillId="0" borderId="0"/>
    <xf numFmtId="0" fontId="12" fillId="0" borderId="0"/>
    <xf numFmtId="0" fontId="20" fillId="0" borderId="0"/>
    <xf numFmtId="0" fontId="1" fillId="0" borderId="0"/>
    <xf numFmtId="0" fontId="54" fillId="25" borderId="24" applyNumberFormat="0" applyAlignment="0" applyProtection="0"/>
    <xf numFmtId="0" fontId="53" fillId="0" borderId="0" applyNumberForma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2" fillId="11" borderId="23" applyNumberFormat="0" applyFont="0" applyAlignment="0" applyProtection="0"/>
    <xf numFmtId="0" fontId="12" fillId="11" borderId="23" applyNumberFormat="0" applyFont="0" applyAlignment="0" applyProtection="0"/>
    <xf numFmtId="0" fontId="55" fillId="0" borderId="25" applyNumberFormat="0" applyFill="0" applyAlignment="0" applyProtection="0"/>
    <xf numFmtId="0" fontId="55" fillId="0" borderId="25" applyNumberFormat="0" applyFill="0" applyAlignment="0" applyProtection="0"/>
    <xf numFmtId="0" fontId="56" fillId="6" borderId="0" applyNumberFormat="0" applyBorder="0" applyAlignment="0" applyProtection="0"/>
    <xf numFmtId="0" fontId="19" fillId="0" borderId="0"/>
    <xf numFmtId="0" fontId="20" fillId="0" borderId="0"/>
    <xf numFmtId="0" fontId="18" fillId="0" borderId="0"/>
    <xf numFmtId="0" fontId="12" fillId="0" borderId="0"/>
    <xf numFmtId="0" fontId="19" fillId="0" borderId="0"/>
    <xf numFmtId="0" fontId="20" fillId="0" borderId="0"/>
    <xf numFmtId="0" fontId="13" fillId="0" borderId="0"/>
    <xf numFmtId="0" fontId="19" fillId="0" borderId="0"/>
    <xf numFmtId="0" fontId="12" fillId="0" borderId="0"/>
    <xf numFmtId="0" fontId="20" fillId="0" borderId="0"/>
    <xf numFmtId="0" fontId="12" fillId="0" borderId="0"/>
    <xf numFmtId="0" fontId="66" fillId="26" borderId="19"/>
    <xf numFmtId="0" fontId="57" fillId="0" borderId="26" applyNumberFormat="0" applyFill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59" fillId="0" borderId="0" applyNumberFormat="0" applyFill="0" applyBorder="0" applyAlignment="0" applyProtection="0"/>
    <xf numFmtId="0" fontId="14" fillId="0" borderId="0"/>
    <xf numFmtId="0" fontId="24" fillId="0" borderId="0"/>
    <xf numFmtId="0" fontId="12" fillId="0" borderId="0"/>
    <xf numFmtId="0" fontId="49" fillId="7" borderId="0" applyNumberFormat="0" applyBorder="0" applyAlignment="0" applyProtection="0"/>
    <xf numFmtId="0" fontId="13" fillId="0" borderId="0"/>
    <xf numFmtId="168" fontId="13" fillId="0" borderId="0" applyFill="0" applyBorder="0" applyAlignment="0" applyProtection="0"/>
    <xf numFmtId="4" fontId="13" fillId="0" borderId="0" applyFill="0" applyBorder="0" applyAlignment="0" applyProtection="0"/>
    <xf numFmtId="0" fontId="68" fillId="0" borderId="0" applyNumberFormat="0"/>
    <xf numFmtId="0" fontId="69" fillId="27" borderId="0"/>
    <xf numFmtId="0" fontId="70" fillId="28" borderId="0"/>
    <xf numFmtId="0" fontId="71" fillId="0" borderId="0"/>
    <xf numFmtId="0" fontId="72" fillId="0" borderId="0"/>
    <xf numFmtId="0" fontId="13" fillId="0" borderId="0"/>
    <xf numFmtId="0" fontId="13" fillId="0" borderId="0"/>
    <xf numFmtId="169" fontId="73" fillId="0" borderId="0">
      <alignment horizontal="left"/>
    </xf>
    <xf numFmtId="170" fontId="13" fillId="0" borderId="0" applyFill="0" applyBorder="0" applyAlignment="0" applyProtection="0"/>
    <xf numFmtId="171" fontId="13" fillId="0" borderId="0" applyFill="0" applyBorder="0" applyAlignment="0" applyProtection="0"/>
    <xf numFmtId="172" fontId="13" fillId="0" borderId="0" applyFill="0" applyBorder="0" applyAlignment="0" applyProtection="0"/>
    <xf numFmtId="173" fontId="13" fillId="0" borderId="0" applyFill="0" applyBorder="0" applyAlignment="0" applyProtection="0"/>
    <xf numFmtId="0" fontId="74" fillId="0" borderId="0"/>
  </cellStyleXfs>
  <cellXfs count="161">
    <xf numFmtId="0" fontId="0" fillId="0" borderId="0" xfId="0"/>
    <xf numFmtId="0" fontId="4" fillId="0" borderId="0" xfId="0" applyFont="1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horizontal="right" vertical="center"/>
    </xf>
    <xf numFmtId="2" fontId="6" fillId="0" borderId="4" xfId="0" applyNumberFormat="1" applyFont="1" applyBorder="1"/>
    <xf numFmtId="2" fontId="6" fillId="0" borderId="7" xfId="0" applyNumberFormat="1" applyFont="1" applyBorder="1"/>
    <xf numFmtId="2" fontId="7" fillId="0" borderId="1" xfId="0" applyNumberFormat="1" applyFont="1" applyBorder="1" applyAlignment="1">
      <alignment vertical="center"/>
    </xf>
    <xf numFmtId="0" fontId="11" fillId="0" borderId="0" xfId="0" applyFont="1"/>
    <xf numFmtId="2" fontId="6" fillId="0" borderId="0" xfId="0" applyNumberFormat="1" applyFont="1"/>
    <xf numFmtId="0" fontId="6" fillId="0" borderId="4" xfId="0" applyFont="1" applyBorder="1" applyAlignment="1">
      <alignment horizontal="right"/>
    </xf>
    <xf numFmtId="0" fontId="6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2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9" fillId="0" borderId="0" xfId="0" applyFont="1"/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2" fontId="6" fillId="0" borderId="11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2" fontId="6" fillId="0" borderId="11" xfId="0" applyNumberFormat="1" applyFont="1" applyBorder="1" applyAlignment="1">
      <alignment horizontal="center" vertical="center"/>
    </xf>
    <xf numFmtId="164" fontId="9" fillId="0" borderId="11" xfId="0" applyNumberFormat="1" applyFont="1" applyBorder="1"/>
    <xf numFmtId="2" fontId="7" fillId="0" borderId="11" xfId="0" applyNumberFormat="1" applyFont="1" applyBorder="1"/>
    <xf numFmtId="0" fontId="6" fillId="0" borderId="4" xfId="0" applyFont="1" applyBorder="1"/>
    <xf numFmtId="2" fontId="6" fillId="0" borderId="13" xfId="0" applyNumberFormat="1" applyFont="1" applyBorder="1" applyAlignment="1">
      <alignment horizontal="right" vertical="center"/>
    </xf>
    <xf numFmtId="0" fontId="6" fillId="0" borderId="12" xfId="0" applyFont="1" applyBorder="1"/>
    <xf numFmtId="0" fontId="7" fillId="0" borderId="11" xfId="0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 wrapText="1"/>
    </xf>
    <xf numFmtId="0" fontId="17" fillId="0" borderId="11" xfId="0" quotePrefix="1" applyFont="1" applyBorder="1" applyAlignment="1">
      <alignment horizontal="center" vertical="center" wrapText="1" shrinkToFit="1"/>
    </xf>
    <xf numFmtId="0" fontId="12" fillId="0" borderId="11" xfId="0" quotePrefix="1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/>
    </xf>
    <xf numFmtId="2" fontId="32" fillId="0" borderId="16" xfId="0" applyNumberFormat="1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vertical="center" wrapText="1"/>
    </xf>
    <xf numFmtId="0" fontId="32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shrinkToFit="1"/>
    </xf>
    <xf numFmtId="0" fontId="32" fillId="0" borderId="11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wrapText="1"/>
    </xf>
    <xf numFmtId="2" fontId="9" fillId="0" borderId="11" xfId="0" applyNumberFormat="1" applyFont="1" applyBorder="1"/>
    <xf numFmtId="0" fontId="28" fillId="2" borderId="16" xfId="0" applyFont="1" applyFill="1" applyBorder="1" applyAlignment="1">
      <alignment horizontal="left" vertical="center" wrapText="1"/>
    </xf>
    <xf numFmtId="2" fontId="28" fillId="2" borderId="16" xfId="0" applyNumberFormat="1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/>
    </xf>
    <xf numFmtId="0" fontId="6" fillId="0" borderId="16" xfId="0" applyFont="1" applyBorder="1"/>
    <xf numFmtId="0" fontId="7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horizontal="right" vertical="center"/>
    </xf>
    <xf numFmtId="0" fontId="11" fillId="0" borderId="10" xfId="0" applyFont="1" applyBorder="1" applyAlignment="1">
      <alignment horizontal="right"/>
    </xf>
    <xf numFmtId="0" fontId="36" fillId="0" borderId="0" xfId="0" applyFont="1"/>
    <xf numFmtId="0" fontId="7" fillId="0" borderId="0" xfId="0" applyFont="1"/>
    <xf numFmtId="2" fontId="7" fillId="0" borderId="11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left" wrapText="1"/>
    </xf>
    <xf numFmtId="1" fontId="6" fillId="0" borderId="16" xfId="0" applyNumberFormat="1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2" fontId="28" fillId="0" borderId="16" xfId="0" applyNumberFormat="1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center" vertical="center" wrapText="1"/>
    </xf>
    <xf numFmtId="0" fontId="67" fillId="0" borderId="1" xfId="0" applyFont="1" applyBorder="1" applyAlignment="1">
      <alignment vertical="center"/>
    </xf>
    <xf numFmtId="2" fontId="67" fillId="0" borderId="1" xfId="0" applyNumberFormat="1" applyFont="1" applyBorder="1" applyAlignment="1">
      <alignment vertical="center"/>
    </xf>
    <xf numFmtId="0" fontId="17" fillId="0" borderId="16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shrinkToFit="1"/>
    </xf>
    <xf numFmtId="0" fontId="75" fillId="0" borderId="16" xfId="0" applyFont="1" applyBorder="1" applyAlignment="1">
      <alignment horizontal="center" vertical="center" wrapText="1"/>
    </xf>
    <xf numFmtId="0" fontId="17" fillId="0" borderId="15" xfId="0" quotePrefix="1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right" vertical="center"/>
    </xf>
    <xf numFmtId="2" fontId="7" fillId="0" borderId="15" xfId="0" applyNumberFormat="1" applyFont="1" applyBorder="1" applyAlignment="1">
      <alignment horizontal="right" vertical="center"/>
    </xf>
    <xf numFmtId="0" fontId="12" fillId="0" borderId="15" xfId="0" quotePrefix="1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 wrapText="1"/>
    </xf>
    <xf numFmtId="0" fontId="12" fillId="0" borderId="12" xfId="0" quotePrefix="1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wrapText="1"/>
    </xf>
    <xf numFmtId="1" fontId="6" fillId="0" borderId="34" xfId="0" applyNumberFormat="1" applyFont="1" applyBorder="1" applyAlignment="1">
      <alignment horizontal="left" vertical="center" wrapText="1"/>
    </xf>
    <xf numFmtId="0" fontId="32" fillId="0" borderId="34" xfId="0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/>
    </xf>
    <xf numFmtId="0" fontId="12" fillId="0" borderId="32" xfId="0" quotePrefix="1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/>
    </xf>
    <xf numFmtId="1" fontId="6" fillId="0" borderId="36" xfId="0" applyNumberFormat="1" applyFont="1" applyBorder="1" applyAlignment="1">
      <alignment horizontal="left" vertical="center" wrapText="1"/>
    </xf>
    <xf numFmtId="0" fontId="32" fillId="0" borderId="36" xfId="0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right" vertical="center"/>
    </xf>
    <xf numFmtId="1" fontId="6" fillId="0" borderId="30" xfId="0" applyNumberFormat="1" applyFont="1" applyBorder="1" applyAlignment="1">
      <alignment horizontal="left" vertical="center" wrapText="1"/>
    </xf>
    <xf numFmtId="2" fontId="6" fillId="0" borderId="11" xfId="0" applyNumberFormat="1" applyFont="1" applyBorder="1" applyAlignment="1">
      <alignment vertical="center"/>
    </xf>
    <xf numFmtId="0" fontId="76" fillId="0" borderId="0" xfId="10" applyFont="1"/>
    <xf numFmtId="2" fontId="32" fillId="0" borderId="16" xfId="0" applyNumberFormat="1" applyFont="1" applyBorder="1" applyAlignment="1">
      <alignment horizontal="center" vertical="center"/>
    </xf>
    <xf numFmtId="2" fontId="32" fillId="0" borderId="34" xfId="0" applyNumberFormat="1" applyFont="1" applyBorder="1" applyAlignment="1">
      <alignment horizontal="center" vertical="center"/>
    </xf>
    <xf numFmtId="2" fontId="6" fillId="0" borderId="35" xfId="0" applyNumberFormat="1" applyFont="1" applyBorder="1" applyAlignment="1">
      <alignment horizontal="right" vertical="center"/>
    </xf>
    <xf numFmtId="2" fontId="32" fillId="0" borderId="36" xfId="0" applyNumberFormat="1" applyFont="1" applyBorder="1" applyAlignment="1">
      <alignment horizontal="center" vertical="center"/>
    </xf>
    <xf numFmtId="2" fontId="6" fillId="0" borderId="37" xfId="0" applyNumberFormat="1" applyFont="1" applyBorder="1" applyAlignment="1">
      <alignment horizontal="right" vertical="center"/>
    </xf>
    <xf numFmtId="2" fontId="32" fillId="0" borderId="30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right" vertical="center"/>
    </xf>
    <xf numFmtId="2" fontId="32" fillId="0" borderId="30" xfId="0" applyNumberFormat="1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vertical="center"/>
    </xf>
    <xf numFmtId="2" fontId="7" fillId="0" borderId="11" xfId="0" applyNumberFormat="1" applyFont="1" applyBorder="1" applyAlignment="1">
      <alignment vertical="center"/>
    </xf>
    <xf numFmtId="2" fontId="6" fillId="0" borderId="35" xfId="0" applyNumberFormat="1" applyFont="1" applyBorder="1" applyAlignment="1">
      <alignment vertical="center"/>
    </xf>
    <xf numFmtId="2" fontId="6" fillId="0" borderId="12" xfId="0" applyNumberFormat="1" applyFont="1" applyBorder="1" applyAlignment="1">
      <alignment vertical="center"/>
    </xf>
    <xf numFmtId="2" fontId="6" fillId="0" borderId="37" xfId="0" applyNumberFormat="1" applyFont="1" applyBorder="1" applyAlignment="1">
      <alignment vertical="center"/>
    </xf>
    <xf numFmtId="2" fontId="6" fillId="0" borderId="32" xfId="0" applyNumberFormat="1" applyFont="1" applyBorder="1" applyAlignment="1">
      <alignment vertical="center"/>
    </xf>
    <xf numFmtId="2" fontId="6" fillId="0" borderId="31" xfId="0" applyNumberFormat="1" applyFont="1" applyBorder="1" applyAlignment="1">
      <alignment vertical="center"/>
    </xf>
    <xf numFmtId="2" fontId="6" fillId="0" borderId="15" xfId="0" applyNumberFormat="1" applyFont="1" applyBorder="1" applyAlignment="1">
      <alignment vertical="center"/>
    </xf>
    <xf numFmtId="2" fontId="6" fillId="0" borderId="15" xfId="0" applyNumberFormat="1" applyFont="1" applyBorder="1" applyAlignment="1">
      <alignment vertical="center" wrapText="1"/>
    </xf>
    <xf numFmtId="2" fontId="7" fillId="0" borderId="15" xfId="0" applyNumberFormat="1" applyFont="1" applyBorder="1" applyAlignment="1">
      <alignment vertical="center"/>
    </xf>
    <xf numFmtId="1" fontId="8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4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5" fillId="0" borderId="4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30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/>
    </xf>
    <xf numFmtId="0" fontId="7" fillId="0" borderId="18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96">
    <cellStyle name="_DARBU-DAUDZUMI 2" xfId="27" xr:uid="{00000000-0005-0000-0000-000000000000}"/>
    <cellStyle name="1. izcēlums" xfId="28" xr:uid="{00000000-0005-0000-0000-000001000000}"/>
    <cellStyle name="2. izcēlums" xfId="29" xr:uid="{00000000-0005-0000-0000-000002000000}"/>
    <cellStyle name="20% - Izcēlums1" xfId="30" xr:uid="{00000000-0005-0000-0000-000003000000}"/>
    <cellStyle name="20% - Izcēlums2" xfId="31" xr:uid="{00000000-0005-0000-0000-000004000000}"/>
    <cellStyle name="20% - Izcēlums3" xfId="32" xr:uid="{00000000-0005-0000-0000-000005000000}"/>
    <cellStyle name="20% - Izcēlums4" xfId="33" xr:uid="{00000000-0005-0000-0000-000006000000}"/>
    <cellStyle name="20% - Izcēlums5" xfId="34" xr:uid="{00000000-0005-0000-0000-000007000000}"/>
    <cellStyle name="20% - Izcēlums6" xfId="35" xr:uid="{00000000-0005-0000-0000-000008000000}"/>
    <cellStyle name="20% no 1. izcēluma" xfId="36" xr:uid="{00000000-0005-0000-0000-000009000000}"/>
    <cellStyle name="20% no 2. izcēluma" xfId="37" xr:uid="{00000000-0005-0000-0000-00000A000000}"/>
    <cellStyle name="20% no 3. izcēluma" xfId="38" xr:uid="{00000000-0005-0000-0000-00000B000000}"/>
    <cellStyle name="20% no 4. izcēluma" xfId="39" xr:uid="{00000000-0005-0000-0000-00000C000000}"/>
    <cellStyle name="20% no 5. izcēluma" xfId="40" xr:uid="{00000000-0005-0000-0000-00000D000000}"/>
    <cellStyle name="20% no 6. izcēluma" xfId="41" xr:uid="{00000000-0005-0000-0000-00000E000000}"/>
    <cellStyle name="3. izcēlums " xfId="42" xr:uid="{00000000-0005-0000-0000-00000F000000}"/>
    <cellStyle name="4. izcēlums" xfId="43" xr:uid="{00000000-0005-0000-0000-000010000000}"/>
    <cellStyle name="40% - Izcēlums1" xfId="44" xr:uid="{00000000-0005-0000-0000-000011000000}"/>
    <cellStyle name="40% - Izcēlums2" xfId="45" xr:uid="{00000000-0005-0000-0000-000012000000}"/>
    <cellStyle name="40% - Izcēlums3" xfId="46" xr:uid="{00000000-0005-0000-0000-000013000000}"/>
    <cellStyle name="40% - Izcēlums4" xfId="47" xr:uid="{00000000-0005-0000-0000-000014000000}"/>
    <cellStyle name="40% - Izcēlums5" xfId="48" xr:uid="{00000000-0005-0000-0000-000015000000}"/>
    <cellStyle name="40% - Izcēlums6" xfId="49" xr:uid="{00000000-0005-0000-0000-000016000000}"/>
    <cellStyle name="40% no 1. izcēluma" xfId="50" xr:uid="{00000000-0005-0000-0000-000017000000}"/>
    <cellStyle name="40% no 2. izcēluma" xfId="51" xr:uid="{00000000-0005-0000-0000-000018000000}"/>
    <cellStyle name="40% no 3. izcēluma" xfId="52" xr:uid="{00000000-0005-0000-0000-000019000000}"/>
    <cellStyle name="40% no 4. izcēluma" xfId="53" xr:uid="{00000000-0005-0000-0000-00001A000000}"/>
    <cellStyle name="40% no 5. izcēluma" xfId="54" xr:uid="{00000000-0005-0000-0000-00001B000000}"/>
    <cellStyle name="40% no 6. izcēluma" xfId="55" xr:uid="{00000000-0005-0000-0000-00001C000000}"/>
    <cellStyle name="5. izcēlums" xfId="56" xr:uid="{00000000-0005-0000-0000-00001D000000}"/>
    <cellStyle name="6. izcēlums" xfId="57" xr:uid="{00000000-0005-0000-0000-00001E000000}"/>
    <cellStyle name="60% - Izcēlums1" xfId="58" xr:uid="{00000000-0005-0000-0000-00001F000000}"/>
    <cellStyle name="60% - Izcēlums2" xfId="59" xr:uid="{00000000-0005-0000-0000-000020000000}"/>
    <cellStyle name="60% - Izcēlums3" xfId="60" xr:uid="{00000000-0005-0000-0000-000021000000}"/>
    <cellStyle name="60% - Izcēlums4" xfId="61" xr:uid="{00000000-0005-0000-0000-000022000000}"/>
    <cellStyle name="60% - Izcēlums5" xfId="62" xr:uid="{00000000-0005-0000-0000-000023000000}"/>
    <cellStyle name="60% - Izcēlums6" xfId="63" xr:uid="{00000000-0005-0000-0000-000024000000}"/>
    <cellStyle name="60% no 1. izcēluma" xfId="64" xr:uid="{00000000-0005-0000-0000-000025000000}"/>
    <cellStyle name="60% no 2. izcēluma" xfId="65" xr:uid="{00000000-0005-0000-0000-000026000000}"/>
    <cellStyle name="60% no 3. izcēluma" xfId="66" xr:uid="{00000000-0005-0000-0000-000027000000}"/>
    <cellStyle name="60% no 4. izcēluma" xfId="67" xr:uid="{00000000-0005-0000-0000-000028000000}"/>
    <cellStyle name="60% no 5. izcēluma" xfId="68" xr:uid="{00000000-0005-0000-0000-000029000000}"/>
    <cellStyle name="60% no 6. izcēluma" xfId="69" xr:uid="{00000000-0005-0000-0000-00002A000000}"/>
    <cellStyle name="Äåķåęķūé [0]_laroux" xfId="193" xr:uid="{00000000-0005-0000-0000-00002B000000}"/>
    <cellStyle name="Äåķåęķūé_laroux" xfId="194" xr:uid="{00000000-0005-0000-0000-00002C000000}"/>
    <cellStyle name="Aprēķināšana 2" xfId="70" xr:uid="{00000000-0005-0000-0000-00002D000000}"/>
    <cellStyle name="Brīdinājuma teksts 2" xfId="71" xr:uid="{00000000-0005-0000-0000-00002E000000}"/>
    <cellStyle name="Comma 2" xfId="72" xr:uid="{00000000-0005-0000-0000-00002F000000}"/>
    <cellStyle name="Comma 2 2" xfId="73" xr:uid="{00000000-0005-0000-0000-000030000000}"/>
    <cellStyle name="Comma 2 3 2" xfId="74" xr:uid="{00000000-0005-0000-0000-000031000000}"/>
    <cellStyle name="Comma 2_Base_jaun" xfId="75" xr:uid="{00000000-0005-0000-0000-000032000000}"/>
    <cellStyle name="Comma 3" xfId="76" xr:uid="{00000000-0005-0000-0000-000033000000}"/>
    <cellStyle name="Comma 4" xfId="77" xr:uid="{00000000-0005-0000-0000-000034000000}"/>
    <cellStyle name="Comma 5" xfId="78" xr:uid="{00000000-0005-0000-0000-000035000000}"/>
    <cellStyle name="Comma 6" xfId="79" xr:uid="{00000000-0005-0000-0000-000036000000}"/>
    <cellStyle name="Comma 7" xfId="80" xr:uid="{00000000-0005-0000-0000-000037000000}"/>
    <cellStyle name="Currency 2" xfId="81" xr:uid="{00000000-0005-0000-0000-000038000000}"/>
    <cellStyle name="Dezimal [0]_Nossner_Brücke" xfId="181" xr:uid="{00000000-0005-0000-0000-000039000000}"/>
    <cellStyle name="Dezimal_en_Master" xfId="182" xr:uid="{00000000-0005-0000-0000-00003A000000}"/>
    <cellStyle name="Divider" xfId="183" xr:uid="{00000000-0005-0000-0000-00003B000000}"/>
    <cellStyle name="Excel Built-in Normal" xfId="10" xr:uid="{00000000-0005-0000-0000-00003C000000}"/>
    <cellStyle name="Excel Built-in Normal 2" xfId="82" xr:uid="{00000000-0005-0000-0000-00003D000000}"/>
    <cellStyle name="Excel Built-in Normal 3" xfId="83" xr:uid="{00000000-0005-0000-0000-00003E000000}"/>
    <cellStyle name="Headline I" xfId="184" xr:uid="{00000000-0005-0000-0000-00003F000000}"/>
    <cellStyle name="Headline II" xfId="185" xr:uid="{00000000-0005-0000-0000-000040000000}"/>
    <cellStyle name="Headline III" xfId="186" xr:uid="{00000000-0005-0000-0000-000041000000}"/>
    <cellStyle name="Hyperlink 2" xfId="84" xr:uid="{00000000-0005-0000-0000-000042000000}"/>
    <cellStyle name="Ievade 2" xfId="85" xr:uid="{00000000-0005-0000-0000-000043000000}"/>
    <cellStyle name="Izcēlums1" xfId="86" xr:uid="{00000000-0005-0000-0000-000045000000}"/>
    <cellStyle name="Izcēlums2" xfId="87" xr:uid="{00000000-0005-0000-0000-000046000000}"/>
    <cellStyle name="Izcēlums3" xfId="88" xr:uid="{00000000-0005-0000-0000-000047000000}"/>
    <cellStyle name="Izcēlums4" xfId="89" xr:uid="{00000000-0005-0000-0000-000048000000}"/>
    <cellStyle name="Izcēlums5" xfId="90" xr:uid="{00000000-0005-0000-0000-000049000000}"/>
    <cellStyle name="Izcēlums6" xfId="91" xr:uid="{00000000-0005-0000-0000-00004A000000}"/>
    <cellStyle name="Izvade 2" xfId="92" xr:uid="{00000000-0005-0000-0000-00004B000000}"/>
    <cellStyle name="Īįū÷ķūé_laroux" xfId="195" xr:uid="{00000000-0005-0000-0000-000044000000}"/>
    <cellStyle name="Kopsumma 2" xfId="93" xr:uid="{00000000-0005-0000-0000-00004C000000}"/>
    <cellStyle name="Labs 2" xfId="94" xr:uid="{00000000-0005-0000-0000-00004D000000}"/>
    <cellStyle name="Neitrāls 2" xfId="95" xr:uid="{00000000-0005-0000-0000-00004E000000}"/>
    <cellStyle name="Norm੎੎" xfId="96" xr:uid="{00000000-0005-0000-0000-00004F000000}"/>
    <cellStyle name="Normal" xfId="0" builtinId="0"/>
    <cellStyle name="Normal 10" xfId="1" xr:uid="{00000000-0005-0000-0000-000050000000}"/>
    <cellStyle name="Normal 10 2" xfId="11" xr:uid="{00000000-0005-0000-0000-000051000000}"/>
    <cellStyle name="Normal 11" xfId="97" xr:uid="{00000000-0005-0000-0000-000052000000}"/>
    <cellStyle name="Normal 11 2" xfId="98" xr:uid="{00000000-0005-0000-0000-000053000000}"/>
    <cellStyle name="Normal 11 4" xfId="99" xr:uid="{00000000-0005-0000-0000-000054000000}"/>
    <cellStyle name="Normal 12" xfId="100" xr:uid="{00000000-0005-0000-0000-000055000000}"/>
    <cellStyle name="Normal 14" xfId="101" xr:uid="{00000000-0005-0000-0000-000056000000}"/>
    <cellStyle name="Normal 14 18" xfId="20" xr:uid="{00000000-0005-0000-0000-000057000000}"/>
    <cellStyle name="Normal 15 3" xfId="102" xr:uid="{00000000-0005-0000-0000-000058000000}"/>
    <cellStyle name="Normal 18 3 7" xfId="103" xr:uid="{00000000-0005-0000-0000-000059000000}"/>
    <cellStyle name="Normal 181" xfId="19" xr:uid="{00000000-0005-0000-0000-00005A000000}"/>
    <cellStyle name="Normal 2" xfId="2" xr:uid="{00000000-0005-0000-0000-00005B000000}"/>
    <cellStyle name="Normal 2 2" xfId="12" xr:uid="{00000000-0005-0000-0000-00005C000000}"/>
    <cellStyle name="Normal 2 2 2" xfId="106" xr:uid="{00000000-0005-0000-0000-00005D000000}"/>
    <cellStyle name="Normal 2 2 3" xfId="107" xr:uid="{00000000-0005-0000-0000-00005E000000}"/>
    <cellStyle name="Normal 2 2 4" xfId="105" xr:uid="{00000000-0005-0000-0000-00005F000000}"/>
    <cellStyle name="Normal 2 2_celt_darbi" xfId="108" xr:uid="{00000000-0005-0000-0000-000060000000}"/>
    <cellStyle name="Normal 2 3" xfId="109" xr:uid="{00000000-0005-0000-0000-000061000000}"/>
    <cellStyle name="Normal 2 4" xfId="110" xr:uid="{00000000-0005-0000-0000-000062000000}"/>
    <cellStyle name="Normal 2 5" xfId="111" xr:uid="{00000000-0005-0000-0000-000063000000}"/>
    <cellStyle name="Normal 2 6" xfId="112" xr:uid="{00000000-0005-0000-0000-000064000000}"/>
    <cellStyle name="Normal 2 7" xfId="113" xr:uid="{00000000-0005-0000-0000-000065000000}"/>
    <cellStyle name="Normal 2 8" xfId="104" xr:uid="{00000000-0005-0000-0000-000066000000}"/>
    <cellStyle name="Normal 2_ail" xfId="114" xr:uid="{00000000-0005-0000-0000-000067000000}"/>
    <cellStyle name="Normal 27" xfId="115" xr:uid="{00000000-0005-0000-0000-000068000000}"/>
    <cellStyle name="Normal 29" xfId="13" xr:uid="{00000000-0005-0000-0000-000069000000}"/>
    <cellStyle name="Normal 3" xfId="14" xr:uid="{00000000-0005-0000-0000-00006A000000}"/>
    <cellStyle name="Normal 3 2" xfId="117" xr:uid="{00000000-0005-0000-0000-00006B000000}"/>
    <cellStyle name="Normal 3 2 2 2" xfId="118" xr:uid="{00000000-0005-0000-0000-00006C000000}"/>
    <cellStyle name="Normal 3 3" xfId="23" xr:uid="{00000000-0005-0000-0000-00006D000000}"/>
    <cellStyle name="Normal 3 4" xfId="116" xr:uid="{00000000-0005-0000-0000-00006E000000}"/>
    <cellStyle name="Normal 3_celt_darbi" xfId="119" xr:uid="{00000000-0005-0000-0000-00006F000000}"/>
    <cellStyle name="Normal 4" xfId="120" xr:uid="{00000000-0005-0000-0000-000070000000}"/>
    <cellStyle name="Normal 44" xfId="121" xr:uid="{00000000-0005-0000-0000-000071000000}"/>
    <cellStyle name="Normal 49" xfId="15" xr:uid="{00000000-0005-0000-0000-000072000000}"/>
    <cellStyle name="Normal 5" xfId="21" xr:uid="{00000000-0005-0000-0000-000073000000}"/>
    <cellStyle name="Normal 5 2" xfId="123" xr:uid="{00000000-0005-0000-0000-000074000000}"/>
    <cellStyle name="Normal 5 2 3" xfId="124" xr:uid="{00000000-0005-0000-0000-000075000000}"/>
    <cellStyle name="Normal 5 3" xfId="122" xr:uid="{00000000-0005-0000-0000-000076000000}"/>
    <cellStyle name="Normal 5 4" xfId="125" xr:uid="{00000000-0005-0000-0000-000077000000}"/>
    <cellStyle name="Normal 5 4 2" xfId="126" xr:uid="{00000000-0005-0000-0000-000078000000}"/>
    <cellStyle name="Normal 5_celt_darbi" xfId="127" xr:uid="{00000000-0005-0000-0000-000079000000}"/>
    <cellStyle name="Normal 6" xfId="22" xr:uid="{00000000-0005-0000-0000-00007A000000}"/>
    <cellStyle name="Normal 6 2" xfId="129" xr:uid="{00000000-0005-0000-0000-00007B000000}"/>
    <cellStyle name="Normal 6 3" xfId="128" xr:uid="{00000000-0005-0000-0000-00007C000000}"/>
    <cellStyle name="Normal 68" xfId="130" xr:uid="{00000000-0005-0000-0000-00007D000000}"/>
    <cellStyle name="Normal 7" xfId="131" xr:uid="{00000000-0005-0000-0000-00007E000000}"/>
    <cellStyle name="Normal 7 2" xfId="132" xr:uid="{00000000-0005-0000-0000-00007F000000}"/>
    <cellStyle name="Normal 70" xfId="133" xr:uid="{00000000-0005-0000-0000-000080000000}"/>
    <cellStyle name="Normal 72 10" xfId="134" xr:uid="{00000000-0005-0000-0000-000081000000}"/>
    <cellStyle name="Normal 74 10" xfId="135" xr:uid="{00000000-0005-0000-0000-000082000000}"/>
    <cellStyle name="Normal 78" xfId="136" xr:uid="{00000000-0005-0000-0000-000083000000}"/>
    <cellStyle name="Normal 79" xfId="137" xr:uid="{00000000-0005-0000-0000-000084000000}"/>
    <cellStyle name="Normal 8" xfId="138" xr:uid="{00000000-0005-0000-0000-000085000000}"/>
    <cellStyle name="Normal 9" xfId="139" xr:uid="{00000000-0005-0000-0000-000086000000}"/>
    <cellStyle name="Nosaukums 2" xfId="140" xr:uid="{00000000-0005-0000-0000-000088000000}"/>
    <cellStyle name="Note 2" xfId="141" xr:uid="{00000000-0005-0000-0000-000089000000}"/>
    <cellStyle name="Parastais 2" xfId="142" xr:uid="{00000000-0005-0000-0000-00008A000000}"/>
    <cellStyle name="Parastais 2 3" xfId="143" xr:uid="{00000000-0005-0000-0000-00008B000000}"/>
    <cellStyle name="Parastais 3" xfId="144" xr:uid="{00000000-0005-0000-0000-00008C000000}"/>
    <cellStyle name="Parastais 5" xfId="145" xr:uid="{00000000-0005-0000-0000-00008D000000}"/>
    <cellStyle name="Parastais 6" xfId="146" xr:uid="{00000000-0005-0000-0000-00008E000000}"/>
    <cellStyle name="Parastais 7" xfId="147" xr:uid="{00000000-0005-0000-0000-00008F000000}"/>
    <cellStyle name="Parastais 8" xfId="148" xr:uid="{00000000-0005-0000-0000-000090000000}"/>
    <cellStyle name="Parastais_4_Tame_2019.03.11_specdarbi1 2" xfId="24" xr:uid="{00000000-0005-0000-0000-000091000000}"/>
    <cellStyle name="Parasts 2" xfId="4" xr:uid="{00000000-0005-0000-0000-000093000000}"/>
    <cellStyle name="Parasts 2 2" xfId="16" xr:uid="{00000000-0005-0000-0000-000094000000}"/>
    <cellStyle name="Parasts 2 3" xfId="26" xr:uid="{00000000-0005-0000-0000-000095000000}"/>
    <cellStyle name="Parasts 2 3 2" xfId="149" xr:uid="{00000000-0005-0000-0000-000096000000}"/>
    <cellStyle name="Parasts 3" xfId="9" xr:uid="{00000000-0005-0000-0000-000097000000}"/>
    <cellStyle name="Parasts 3 2" xfId="150" xr:uid="{00000000-0005-0000-0000-000098000000}"/>
    <cellStyle name="Parasts 4" xfId="25" xr:uid="{00000000-0005-0000-0000-000099000000}"/>
    <cellStyle name="Parasts 5" xfId="180" xr:uid="{00000000-0005-0000-0000-00009A000000}"/>
    <cellStyle name="Paskaidrojošs teksts 2" xfId="152" xr:uid="{00000000-0005-0000-0000-00009C000000}"/>
    <cellStyle name="Pārbaudes šūna 2" xfId="151" xr:uid="{00000000-0005-0000-0000-00009B000000}"/>
    <cellStyle name="Percent 2" xfId="153" xr:uid="{00000000-0005-0000-0000-00009D000000}"/>
    <cellStyle name="Percent 3" xfId="154" xr:uid="{00000000-0005-0000-0000-00009E000000}"/>
    <cellStyle name="Piezīme 2" xfId="156" xr:uid="{00000000-0005-0000-0000-00009F000000}"/>
    <cellStyle name="Piezīme 3" xfId="155" xr:uid="{00000000-0005-0000-0000-0000A0000000}"/>
    <cellStyle name="Position" xfId="187" xr:uid="{00000000-0005-0000-0000-0000A1000000}"/>
    <cellStyle name="Saistīta šūna 2" xfId="157" xr:uid="{00000000-0005-0000-0000-0000A3000000}"/>
    <cellStyle name="Saistītā šūna" xfId="158" xr:uid="{00000000-0005-0000-0000-0000A2000000}"/>
    <cellStyle name="Slikts 2" xfId="159" xr:uid="{00000000-0005-0000-0000-0000A4000000}"/>
    <cellStyle name="Standard_cm_Master" xfId="188" xr:uid="{00000000-0005-0000-0000-0000A5000000}"/>
    <cellStyle name="Stils 1" xfId="160" xr:uid="{00000000-0005-0000-0000-0000A6000000}"/>
    <cellStyle name="Style 1" xfId="17" xr:uid="{00000000-0005-0000-0000-0000A7000000}"/>
    <cellStyle name="Style 1 1" xfId="162" xr:uid="{00000000-0005-0000-0000-0000A8000000}"/>
    <cellStyle name="Style 1 2" xfId="163" xr:uid="{00000000-0005-0000-0000-0000A9000000}"/>
    <cellStyle name="Style 1 2 2" xfId="164" xr:uid="{00000000-0005-0000-0000-0000AA000000}"/>
    <cellStyle name="Style 1 2 2 2" xfId="165" xr:uid="{00000000-0005-0000-0000-0000AB000000}"/>
    <cellStyle name="Style 1 2 3" xfId="166" xr:uid="{00000000-0005-0000-0000-0000AC000000}"/>
    <cellStyle name="Style 1 3" xfId="18" xr:uid="{00000000-0005-0000-0000-0000AD000000}"/>
    <cellStyle name="Style 1 4" xfId="161" xr:uid="{00000000-0005-0000-0000-0000AE000000}"/>
    <cellStyle name="Style 1_celt_darbi" xfId="167" xr:uid="{00000000-0005-0000-0000-0000AF000000}"/>
    <cellStyle name="Style 2" xfId="168" xr:uid="{00000000-0005-0000-0000-0000B0000000}"/>
    <cellStyle name="Style 2 2" xfId="169" xr:uid="{00000000-0005-0000-0000-0000B1000000}"/>
    <cellStyle name="Style 2 3" xfId="170" xr:uid="{00000000-0005-0000-0000-0000B2000000}"/>
    <cellStyle name="Style 2 4" xfId="189" xr:uid="{00000000-0005-0000-0000-0000B3000000}"/>
    <cellStyle name="TableStyleLight1" xfId="171" xr:uid="{00000000-0005-0000-0000-0000B4000000}"/>
    <cellStyle name="Unit" xfId="190" xr:uid="{00000000-0005-0000-0000-0000B5000000}"/>
    <cellStyle name="Virsraksts 1 2" xfId="172" xr:uid="{00000000-0005-0000-0000-0000B6000000}"/>
    <cellStyle name="Virsraksts 2 2" xfId="173" xr:uid="{00000000-0005-0000-0000-0000B7000000}"/>
    <cellStyle name="Virsraksts 3 2" xfId="174" xr:uid="{00000000-0005-0000-0000-0000B8000000}"/>
    <cellStyle name="Virsraksts 4 2" xfId="175" xr:uid="{00000000-0005-0000-0000-0000B9000000}"/>
    <cellStyle name="Währung [0]_Nossner_Brücke" xfId="191" xr:uid="{00000000-0005-0000-0000-0000BA000000}"/>
    <cellStyle name="Währung_en_Master" xfId="192" xr:uid="{00000000-0005-0000-0000-0000BB000000}"/>
    <cellStyle name="Обычный 13" xfId="176" xr:uid="{00000000-0005-0000-0000-0000BC000000}"/>
    <cellStyle name="Обычный 2" xfId="3" xr:uid="{00000000-0005-0000-0000-0000BD000000}"/>
    <cellStyle name="Обычный 2 2" xfId="7" xr:uid="{00000000-0005-0000-0000-0000BE000000}"/>
    <cellStyle name="Обычный 2 3" xfId="177" xr:uid="{00000000-0005-0000-0000-0000BF000000}"/>
    <cellStyle name="Обычный 4" xfId="6" xr:uid="{00000000-0005-0000-0000-0000C0000000}"/>
    <cellStyle name="Обычный 5" xfId="8" xr:uid="{00000000-0005-0000-0000-0000C1000000}"/>
    <cellStyle name="Обычный_33. OZOLNIEKU NOVADA DOME_OZO SKOLA_TELPU, GAITENU, KAPNU TELPU REMONTS_TAME_VADIMS_2011_02_25_melnraksts" xfId="178" xr:uid="{00000000-0005-0000-0000-0000C2000000}"/>
    <cellStyle name="Стиль 1" xfId="5" xr:uid="{00000000-0005-0000-0000-0000C3000000}"/>
    <cellStyle name="Хороший" xfId="179" xr:uid="{00000000-0005-0000-0000-0000C4000000}"/>
  </cellStyles>
  <dxfs count="0"/>
  <tableStyles count="0" defaultTableStyle="TableStyleMedium2" defaultPivotStyle="PivotStyleMedium9"/>
  <colors>
    <mruColors>
      <color rgb="FFCAE8AA"/>
      <color rgb="FFFFFFA7"/>
      <color rgb="FFFFDB69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1" name="Shape 4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3" name="Shape 4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4" name="Shape 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5" name="Shape 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8" name="Shape 5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9" name="Shape 5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0" name="Shape 5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1" name="Shape 5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2" name="Shape 4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3" name="Shape 4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4" name="Shape 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5" name="Shape 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6" name="Shape 4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8" name="Shape 4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9" name="Shape 4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0" name="Shape 5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1" name="Shape 5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2" name="Shape 5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3" name="Shape 5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4" name="Shape 5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5" name="Shape 5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6" name="Shape 4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7" name="Shape 4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8" name="Shape 4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9" name="Shape 4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0" name="Shape 4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1" name="Shape 4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2" name="Shape 4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3" name="Shape 4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4" name="Shape 5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7" name="Shape 5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8" name="Shape 5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9" name="Shape 5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50" name="Shape 4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51" name="Shape 4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52" name="Shape 4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53" name="Shape 4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54" name="Shape 4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55" name="Shape 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56" name="Shape 4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57" name="Shape 4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58" name="Shape 5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59" name="Shape 5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60" name="Shape 5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61" name="Shape 5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62" name="Shape 5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63" name="Shape 5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64" name="Shape 4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65" name="Shape 4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66" name="Shape 4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67" name="Shape 4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68" name="Shape 4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69" name="Shape 4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70" name="Shape 4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71" name="Shape 4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72" name="Shape 5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73" name="Shape 5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74" name="Shape 5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75" name="Shape 5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76" name="Shape 5">
          <a:extLst>
            <a:ext uri="{FF2B5EF4-FFF2-40B4-BE49-F238E27FC236}">
              <a16:creationId xmlns:a16="http://schemas.microsoft.com/office/drawing/2014/main" id="{00000000-0008-0000-0A00-00004C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77" name="Shape 5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78" name="Shape 4">
          <a:extLst>
            <a:ext uri="{FF2B5EF4-FFF2-40B4-BE49-F238E27FC236}">
              <a16:creationId xmlns:a16="http://schemas.microsoft.com/office/drawing/2014/main" id="{00000000-0008-0000-0A00-00004E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79" name="Shape 4">
          <a:extLst>
            <a:ext uri="{FF2B5EF4-FFF2-40B4-BE49-F238E27FC236}">
              <a16:creationId xmlns:a16="http://schemas.microsoft.com/office/drawing/2014/main" id="{00000000-0008-0000-0A00-00004F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80" name="Shape 4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81" name="Shape 4">
          <a:extLst>
            <a:ext uri="{FF2B5EF4-FFF2-40B4-BE49-F238E27FC236}">
              <a16:creationId xmlns:a16="http://schemas.microsoft.com/office/drawing/2014/main" id="{00000000-0008-0000-0A00-000051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82" name="Shape 4"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83" name="Shape 4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84" name="Shape 4"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85" name="Shape 4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86" name="Shape 5">
          <a:extLst>
            <a:ext uri="{FF2B5EF4-FFF2-40B4-BE49-F238E27FC236}">
              <a16:creationId xmlns:a16="http://schemas.microsoft.com/office/drawing/2014/main" id="{00000000-0008-0000-0A00-000056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87" name="Shape 5">
          <a:extLst>
            <a:ext uri="{FF2B5EF4-FFF2-40B4-BE49-F238E27FC236}">
              <a16:creationId xmlns:a16="http://schemas.microsoft.com/office/drawing/2014/main" id="{00000000-0008-0000-0A00-000057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88" name="Shape 5">
          <a:extLst>
            <a:ext uri="{FF2B5EF4-FFF2-40B4-BE49-F238E27FC236}">
              <a16:creationId xmlns:a16="http://schemas.microsoft.com/office/drawing/2014/main" id="{00000000-0008-0000-0A00-000058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89" name="Shape 5">
          <a:extLst>
            <a:ext uri="{FF2B5EF4-FFF2-40B4-BE49-F238E27FC236}">
              <a16:creationId xmlns:a16="http://schemas.microsoft.com/office/drawing/2014/main" id="{00000000-0008-0000-0A00-000059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90" name="Shape 5">
          <a:extLst>
            <a:ext uri="{FF2B5EF4-FFF2-40B4-BE49-F238E27FC236}">
              <a16:creationId xmlns:a16="http://schemas.microsoft.com/office/drawing/2014/main" id="{00000000-0008-0000-0A00-00005A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91" name="Shape 5">
          <a:extLst>
            <a:ext uri="{FF2B5EF4-FFF2-40B4-BE49-F238E27FC236}">
              <a16:creationId xmlns:a16="http://schemas.microsoft.com/office/drawing/2014/main" id="{00000000-0008-0000-0A00-00005B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92" name="Shape 4">
          <a:extLst>
            <a:ext uri="{FF2B5EF4-FFF2-40B4-BE49-F238E27FC236}">
              <a16:creationId xmlns:a16="http://schemas.microsoft.com/office/drawing/2014/main" id="{00000000-0008-0000-0A00-00005C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93" name="Shape 4">
          <a:extLst>
            <a:ext uri="{FF2B5EF4-FFF2-40B4-BE49-F238E27FC236}">
              <a16:creationId xmlns:a16="http://schemas.microsoft.com/office/drawing/2014/main" id="{00000000-0008-0000-0A00-00005D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94" name="Shape 4">
          <a:extLst>
            <a:ext uri="{FF2B5EF4-FFF2-40B4-BE49-F238E27FC236}">
              <a16:creationId xmlns:a16="http://schemas.microsoft.com/office/drawing/2014/main" id="{00000000-0008-0000-0A00-00005E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95" name="Shape 4">
          <a:extLst>
            <a:ext uri="{FF2B5EF4-FFF2-40B4-BE49-F238E27FC236}">
              <a16:creationId xmlns:a16="http://schemas.microsoft.com/office/drawing/2014/main" id="{00000000-0008-0000-0A00-00005F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96" name="Shape 4">
          <a:extLst>
            <a:ext uri="{FF2B5EF4-FFF2-40B4-BE49-F238E27FC236}">
              <a16:creationId xmlns:a16="http://schemas.microsoft.com/office/drawing/2014/main" id="{00000000-0008-0000-0A00-000060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97" name="Shape 4">
          <a:extLst>
            <a:ext uri="{FF2B5EF4-FFF2-40B4-BE49-F238E27FC236}">
              <a16:creationId xmlns:a16="http://schemas.microsoft.com/office/drawing/2014/main" id="{00000000-0008-0000-0A00-000061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98" name="Shape 4">
          <a:extLst>
            <a:ext uri="{FF2B5EF4-FFF2-40B4-BE49-F238E27FC236}">
              <a16:creationId xmlns:a16="http://schemas.microsoft.com/office/drawing/2014/main" id="{00000000-0008-0000-0A00-000062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99" name="Shape 4">
          <a:extLst>
            <a:ext uri="{FF2B5EF4-FFF2-40B4-BE49-F238E27FC236}">
              <a16:creationId xmlns:a16="http://schemas.microsoft.com/office/drawing/2014/main" id="{00000000-0008-0000-0A00-000063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00" name="Shape 5">
          <a:extLst>
            <a:ext uri="{FF2B5EF4-FFF2-40B4-BE49-F238E27FC236}">
              <a16:creationId xmlns:a16="http://schemas.microsoft.com/office/drawing/2014/main" id="{00000000-0008-0000-0A00-000064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01" name="Shape 5">
          <a:extLst>
            <a:ext uri="{FF2B5EF4-FFF2-40B4-BE49-F238E27FC236}">
              <a16:creationId xmlns:a16="http://schemas.microsoft.com/office/drawing/2014/main" id="{00000000-0008-0000-0A00-000065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02" name="Shape 5">
          <a:extLst>
            <a:ext uri="{FF2B5EF4-FFF2-40B4-BE49-F238E27FC236}">
              <a16:creationId xmlns:a16="http://schemas.microsoft.com/office/drawing/2014/main" id="{00000000-0008-0000-0A00-000066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03" name="Shape 5">
          <a:extLst>
            <a:ext uri="{FF2B5EF4-FFF2-40B4-BE49-F238E27FC236}">
              <a16:creationId xmlns:a16="http://schemas.microsoft.com/office/drawing/2014/main" id="{00000000-0008-0000-0A00-000067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04" name="Shape 5">
          <a:extLst>
            <a:ext uri="{FF2B5EF4-FFF2-40B4-BE49-F238E27FC236}">
              <a16:creationId xmlns:a16="http://schemas.microsoft.com/office/drawing/2014/main" id="{00000000-0008-0000-0A00-000068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05" name="Shape 5">
          <a:extLst>
            <a:ext uri="{FF2B5EF4-FFF2-40B4-BE49-F238E27FC236}">
              <a16:creationId xmlns:a16="http://schemas.microsoft.com/office/drawing/2014/main" id="{00000000-0008-0000-0A00-000069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06" name="Shape 4">
          <a:extLst>
            <a:ext uri="{FF2B5EF4-FFF2-40B4-BE49-F238E27FC236}">
              <a16:creationId xmlns:a16="http://schemas.microsoft.com/office/drawing/2014/main" id="{00000000-0008-0000-0A00-00006A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07" name="Shape 4">
          <a:extLst>
            <a:ext uri="{FF2B5EF4-FFF2-40B4-BE49-F238E27FC236}">
              <a16:creationId xmlns:a16="http://schemas.microsoft.com/office/drawing/2014/main" id="{00000000-0008-0000-0A00-00006B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08" name="Shape 4">
          <a:extLst>
            <a:ext uri="{FF2B5EF4-FFF2-40B4-BE49-F238E27FC236}">
              <a16:creationId xmlns:a16="http://schemas.microsoft.com/office/drawing/2014/main" id="{00000000-0008-0000-0A00-00006C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09" name="Shape 4">
          <a:extLst>
            <a:ext uri="{FF2B5EF4-FFF2-40B4-BE49-F238E27FC236}">
              <a16:creationId xmlns:a16="http://schemas.microsoft.com/office/drawing/2014/main" id="{00000000-0008-0000-0A00-00006D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10" name="Shape 4">
          <a:extLst>
            <a:ext uri="{FF2B5EF4-FFF2-40B4-BE49-F238E27FC236}">
              <a16:creationId xmlns:a16="http://schemas.microsoft.com/office/drawing/2014/main" id="{00000000-0008-0000-0A00-00006E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11" name="Shape 4">
          <a:extLst>
            <a:ext uri="{FF2B5EF4-FFF2-40B4-BE49-F238E27FC236}">
              <a16:creationId xmlns:a16="http://schemas.microsoft.com/office/drawing/2014/main" id="{00000000-0008-0000-0A00-00006F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12" name="Shape 4">
          <a:extLst>
            <a:ext uri="{FF2B5EF4-FFF2-40B4-BE49-F238E27FC236}">
              <a16:creationId xmlns:a16="http://schemas.microsoft.com/office/drawing/2014/main" id="{00000000-0008-0000-0A00-000070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13" name="Shape 4">
          <a:extLst>
            <a:ext uri="{FF2B5EF4-FFF2-40B4-BE49-F238E27FC236}">
              <a16:creationId xmlns:a16="http://schemas.microsoft.com/office/drawing/2014/main" id="{00000000-0008-0000-0A00-000071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14" name="Shape 5">
          <a:extLst>
            <a:ext uri="{FF2B5EF4-FFF2-40B4-BE49-F238E27FC236}">
              <a16:creationId xmlns:a16="http://schemas.microsoft.com/office/drawing/2014/main" id="{00000000-0008-0000-0A00-000072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15" name="Shape 5">
          <a:extLst>
            <a:ext uri="{FF2B5EF4-FFF2-40B4-BE49-F238E27FC236}">
              <a16:creationId xmlns:a16="http://schemas.microsoft.com/office/drawing/2014/main" id="{00000000-0008-0000-0A00-000073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16" name="Shape 5">
          <a:extLst>
            <a:ext uri="{FF2B5EF4-FFF2-40B4-BE49-F238E27FC236}">
              <a16:creationId xmlns:a16="http://schemas.microsoft.com/office/drawing/2014/main" id="{00000000-0008-0000-0A00-000074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17" name="Shape 5">
          <a:extLst>
            <a:ext uri="{FF2B5EF4-FFF2-40B4-BE49-F238E27FC236}">
              <a16:creationId xmlns:a16="http://schemas.microsoft.com/office/drawing/2014/main" id="{00000000-0008-0000-0A00-000075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18" name="Shape 5">
          <a:extLst>
            <a:ext uri="{FF2B5EF4-FFF2-40B4-BE49-F238E27FC236}">
              <a16:creationId xmlns:a16="http://schemas.microsoft.com/office/drawing/2014/main" id="{00000000-0008-0000-0A00-000076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19" name="Shape 5">
          <a:extLst>
            <a:ext uri="{FF2B5EF4-FFF2-40B4-BE49-F238E27FC236}">
              <a16:creationId xmlns:a16="http://schemas.microsoft.com/office/drawing/2014/main" id="{00000000-0008-0000-0A00-000077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20" name="Shape 4">
          <a:extLst>
            <a:ext uri="{FF2B5EF4-FFF2-40B4-BE49-F238E27FC236}">
              <a16:creationId xmlns:a16="http://schemas.microsoft.com/office/drawing/2014/main" id="{00000000-0008-0000-0A00-000078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21" name="Shape 4">
          <a:extLst>
            <a:ext uri="{FF2B5EF4-FFF2-40B4-BE49-F238E27FC236}">
              <a16:creationId xmlns:a16="http://schemas.microsoft.com/office/drawing/2014/main" id="{00000000-0008-0000-0A00-000079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22" name="Shape 4">
          <a:extLst>
            <a:ext uri="{FF2B5EF4-FFF2-40B4-BE49-F238E27FC236}">
              <a16:creationId xmlns:a16="http://schemas.microsoft.com/office/drawing/2014/main" id="{00000000-0008-0000-0A00-00007A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23" name="Shape 4">
          <a:extLst>
            <a:ext uri="{FF2B5EF4-FFF2-40B4-BE49-F238E27FC236}">
              <a16:creationId xmlns:a16="http://schemas.microsoft.com/office/drawing/2014/main" id="{00000000-0008-0000-0A00-00007B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24" name="Shape 4">
          <a:extLst>
            <a:ext uri="{FF2B5EF4-FFF2-40B4-BE49-F238E27FC236}">
              <a16:creationId xmlns:a16="http://schemas.microsoft.com/office/drawing/2014/main" id="{00000000-0008-0000-0A00-00007C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25" name="Shape 4">
          <a:extLst>
            <a:ext uri="{FF2B5EF4-FFF2-40B4-BE49-F238E27FC236}">
              <a16:creationId xmlns:a16="http://schemas.microsoft.com/office/drawing/2014/main" id="{00000000-0008-0000-0A00-00007D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26" name="Shape 4">
          <a:extLst>
            <a:ext uri="{FF2B5EF4-FFF2-40B4-BE49-F238E27FC236}">
              <a16:creationId xmlns:a16="http://schemas.microsoft.com/office/drawing/2014/main" id="{00000000-0008-0000-0A00-00007E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27" name="Shape 4">
          <a:extLst>
            <a:ext uri="{FF2B5EF4-FFF2-40B4-BE49-F238E27FC236}">
              <a16:creationId xmlns:a16="http://schemas.microsoft.com/office/drawing/2014/main" id="{00000000-0008-0000-0A00-00007F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28" name="Shape 5">
          <a:extLst>
            <a:ext uri="{FF2B5EF4-FFF2-40B4-BE49-F238E27FC236}">
              <a16:creationId xmlns:a16="http://schemas.microsoft.com/office/drawing/2014/main" id="{00000000-0008-0000-0A00-000080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29" name="Shape 5">
          <a:extLst>
            <a:ext uri="{FF2B5EF4-FFF2-40B4-BE49-F238E27FC236}">
              <a16:creationId xmlns:a16="http://schemas.microsoft.com/office/drawing/2014/main" id="{00000000-0008-0000-0A00-000081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30" name="Shape 5">
          <a:extLst>
            <a:ext uri="{FF2B5EF4-FFF2-40B4-BE49-F238E27FC236}">
              <a16:creationId xmlns:a16="http://schemas.microsoft.com/office/drawing/2014/main" id="{00000000-0008-0000-0A00-000082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31" name="Shape 5">
          <a:extLst>
            <a:ext uri="{FF2B5EF4-FFF2-40B4-BE49-F238E27FC236}">
              <a16:creationId xmlns:a16="http://schemas.microsoft.com/office/drawing/2014/main" id="{00000000-0008-0000-0A00-000083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32" name="Shape 5">
          <a:extLst>
            <a:ext uri="{FF2B5EF4-FFF2-40B4-BE49-F238E27FC236}">
              <a16:creationId xmlns:a16="http://schemas.microsoft.com/office/drawing/2014/main" id="{00000000-0008-0000-0A00-000084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33" name="Shape 5">
          <a:extLst>
            <a:ext uri="{FF2B5EF4-FFF2-40B4-BE49-F238E27FC236}">
              <a16:creationId xmlns:a16="http://schemas.microsoft.com/office/drawing/2014/main" id="{00000000-0008-0000-0A00-000085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34" name="Shape 4">
          <a:extLst>
            <a:ext uri="{FF2B5EF4-FFF2-40B4-BE49-F238E27FC236}">
              <a16:creationId xmlns:a16="http://schemas.microsoft.com/office/drawing/2014/main" id="{00000000-0008-0000-0A00-000086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35" name="Shape 4">
          <a:extLst>
            <a:ext uri="{FF2B5EF4-FFF2-40B4-BE49-F238E27FC236}">
              <a16:creationId xmlns:a16="http://schemas.microsoft.com/office/drawing/2014/main" id="{00000000-0008-0000-0A00-000087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36" name="Shape 4">
          <a:extLst>
            <a:ext uri="{FF2B5EF4-FFF2-40B4-BE49-F238E27FC236}">
              <a16:creationId xmlns:a16="http://schemas.microsoft.com/office/drawing/2014/main" id="{00000000-0008-0000-0A00-000088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37" name="Shape 4">
          <a:extLst>
            <a:ext uri="{FF2B5EF4-FFF2-40B4-BE49-F238E27FC236}">
              <a16:creationId xmlns:a16="http://schemas.microsoft.com/office/drawing/2014/main" id="{00000000-0008-0000-0A00-000089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38" name="Shape 4">
          <a:extLst>
            <a:ext uri="{FF2B5EF4-FFF2-40B4-BE49-F238E27FC236}">
              <a16:creationId xmlns:a16="http://schemas.microsoft.com/office/drawing/2014/main" id="{00000000-0008-0000-0A00-00008A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39" name="Shape 4">
          <a:extLst>
            <a:ext uri="{FF2B5EF4-FFF2-40B4-BE49-F238E27FC236}">
              <a16:creationId xmlns:a16="http://schemas.microsoft.com/office/drawing/2014/main" id="{00000000-0008-0000-0A00-00008B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40" name="Shape 4">
          <a:extLst>
            <a:ext uri="{FF2B5EF4-FFF2-40B4-BE49-F238E27FC236}">
              <a16:creationId xmlns:a16="http://schemas.microsoft.com/office/drawing/2014/main" id="{00000000-0008-0000-0A00-00008C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41" name="Shape 4">
          <a:extLst>
            <a:ext uri="{FF2B5EF4-FFF2-40B4-BE49-F238E27FC236}">
              <a16:creationId xmlns:a16="http://schemas.microsoft.com/office/drawing/2014/main" id="{00000000-0008-0000-0A00-00008D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42" name="Shape 5">
          <a:extLst>
            <a:ext uri="{FF2B5EF4-FFF2-40B4-BE49-F238E27FC236}">
              <a16:creationId xmlns:a16="http://schemas.microsoft.com/office/drawing/2014/main" id="{00000000-0008-0000-0A00-00008E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43" name="Shape 5">
          <a:extLst>
            <a:ext uri="{FF2B5EF4-FFF2-40B4-BE49-F238E27FC236}">
              <a16:creationId xmlns:a16="http://schemas.microsoft.com/office/drawing/2014/main" id="{00000000-0008-0000-0A00-00008F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44" name="Shape 5">
          <a:extLst>
            <a:ext uri="{FF2B5EF4-FFF2-40B4-BE49-F238E27FC236}">
              <a16:creationId xmlns:a16="http://schemas.microsoft.com/office/drawing/2014/main" id="{00000000-0008-0000-0A00-000090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45" name="Shape 5">
          <a:extLst>
            <a:ext uri="{FF2B5EF4-FFF2-40B4-BE49-F238E27FC236}">
              <a16:creationId xmlns:a16="http://schemas.microsoft.com/office/drawing/2014/main" id="{00000000-0008-0000-0A00-000091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46" name="Shape 5">
          <a:extLst>
            <a:ext uri="{FF2B5EF4-FFF2-40B4-BE49-F238E27FC236}">
              <a16:creationId xmlns:a16="http://schemas.microsoft.com/office/drawing/2014/main" id="{00000000-0008-0000-0A00-000092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47" name="Shape 5">
          <a:extLst>
            <a:ext uri="{FF2B5EF4-FFF2-40B4-BE49-F238E27FC236}">
              <a16:creationId xmlns:a16="http://schemas.microsoft.com/office/drawing/2014/main" id="{00000000-0008-0000-0A00-000093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48" name="Shape 4">
          <a:extLst>
            <a:ext uri="{FF2B5EF4-FFF2-40B4-BE49-F238E27FC236}">
              <a16:creationId xmlns:a16="http://schemas.microsoft.com/office/drawing/2014/main" id="{00000000-0008-0000-0A00-000094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49" name="Shape 4">
          <a:extLst>
            <a:ext uri="{FF2B5EF4-FFF2-40B4-BE49-F238E27FC236}">
              <a16:creationId xmlns:a16="http://schemas.microsoft.com/office/drawing/2014/main" id="{00000000-0008-0000-0A00-000095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50" name="Shape 4">
          <a:extLst>
            <a:ext uri="{FF2B5EF4-FFF2-40B4-BE49-F238E27FC236}">
              <a16:creationId xmlns:a16="http://schemas.microsoft.com/office/drawing/2014/main" id="{00000000-0008-0000-0A00-000096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51" name="Shape 4">
          <a:extLst>
            <a:ext uri="{FF2B5EF4-FFF2-40B4-BE49-F238E27FC236}">
              <a16:creationId xmlns:a16="http://schemas.microsoft.com/office/drawing/2014/main" id="{00000000-0008-0000-0A00-000097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52" name="Shape 4">
          <a:extLst>
            <a:ext uri="{FF2B5EF4-FFF2-40B4-BE49-F238E27FC236}">
              <a16:creationId xmlns:a16="http://schemas.microsoft.com/office/drawing/2014/main" id="{00000000-0008-0000-0A00-000098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53" name="Shape 4">
          <a:extLst>
            <a:ext uri="{FF2B5EF4-FFF2-40B4-BE49-F238E27FC236}">
              <a16:creationId xmlns:a16="http://schemas.microsoft.com/office/drawing/2014/main" id="{00000000-0008-0000-0A00-000099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54" name="Shape 4">
          <a:extLst>
            <a:ext uri="{FF2B5EF4-FFF2-40B4-BE49-F238E27FC236}">
              <a16:creationId xmlns:a16="http://schemas.microsoft.com/office/drawing/2014/main" id="{00000000-0008-0000-0A00-00009A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55" name="Shape 4">
          <a:extLst>
            <a:ext uri="{FF2B5EF4-FFF2-40B4-BE49-F238E27FC236}">
              <a16:creationId xmlns:a16="http://schemas.microsoft.com/office/drawing/2014/main" id="{00000000-0008-0000-0A00-00009B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56" name="Shape 5">
          <a:extLst>
            <a:ext uri="{FF2B5EF4-FFF2-40B4-BE49-F238E27FC236}">
              <a16:creationId xmlns:a16="http://schemas.microsoft.com/office/drawing/2014/main" id="{00000000-0008-0000-0A00-00009C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57" name="Shape 5">
          <a:extLst>
            <a:ext uri="{FF2B5EF4-FFF2-40B4-BE49-F238E27FC236}">
              <a16:creationId xmlns:a16="http://schemas.microsoft.com/office/drawing/2014/main" id="{00000000-0008-0000-0A00-00009D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58" name="Shape 5">
          <a:extLst>
            <a:ext uri="{FF2B5EF4-FFF2-40B4-BE49-F238E27FC236}">
              <a16:creationId xmlns:a16="http://schemas.microsoft.com/office/drawing/2014/main" id="{00000000-0008-0000-0A00-00009E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59" name="Shape 5">
          <a:extLst>
            <a:ext uri="{FF2B5EF4-FFF2-40B4-BE49-F238E27FC236}">
              <a16:creationId xmlns:a16="http://schemas.microsoft.com/office/drawing/2014/main" id="{00000000-0008-0000-0A00-00009F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60" name="Shape 5">
          <a:extLst>
            <a:ext uri="{FF2B5EF4-FFF2-40B4-BE49-F238E27FC236}">
              <a16:creationId xmlns:a16="http://schemas.microsoft.com/office/drawing/2014/main" id="{00000000-0008-0000-0A00-0000A0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61" name="Shape 5">
          <a:extLst>
            <a:ext uri="{FF2B5EF4-FFF2-40B4-BE49-F238E27FC236}">
              <a16:creationId xmlns:a16="http://schemas.microsoft.com/office/drawing/2014/main" id="{00000000-0008-0000-0A00-0000A1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62" name="Shape 4">
          <a:extLst>
            <a:ext uri="{FF2B5EF4-FFF2-40B4-BE49-F238E27FC236}">
              <a16:creationId xmlns:a16="http://schemas.microsoft.com/office/drawing/2014/main" id="{00000000-0008-0000-0A00-0000A2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63" name="Shape 4">
          <a:extLst>
            <a:ext uri="{FF2B5EF4-FFF2-40B4-BE49-F238E27FC236}">
              <a16:creationId xmlns:a16="http://schemas.microsoft.com/office/drawing/2014/main" id="{00000000-0008-0000-0A00-0000A3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64" name="Shape 4">
          <a:extLst>
            <a:ext uri="{FF2B5EF4-FFF2-40B4-BE49-F238E27FC236}">
              <a16:creationId xmlns:a16="http://schemas.microsoft.com/office/drawing/2014/main" id="{00000000-0008-0000-0A00-0000A4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65" name="Shape 4">
          <a:extLst>
            <a:ext uri="{FF2B5EF4-FFF2-40B4-BE49-F238E27FC236}">
              <a16:creationId xmlns:a16="http://schemas.microsoft.com/office/drawing/2014/main" id="{00000000-0008-0000-0A00-0000A5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66" name="Shape 4">
          <a:extLst>
            <a:ext uri="{FF2B5EF4-FFF2-40B4-BE49-F238E27FC236}">
              <a16:creationId xmlns:a16="http://schemas.microsoft.com/office/drawing/2014/main" id="{00000000-0008-0000-0A00-0000A6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67" name="Shape 4">
          <a:extLst>
            <a:ext uri="{FF2B5EF4-FFF2-40B4-BE49-F238E27FC236}">
              <a16:creationId xmlns:a16="http://schemas.microsoft.com/office/drawing/2014/main" id="{00000000-0008-0000-0A00-0000A7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68" name="Shape 4">
          <a:extLst>
            <a:ext uri="{FF2B5EF4-FFF2-40B4-BE49-F238E27FC236}">
              <a16:creationId xmlns:a16="http://schemas.microsoft.com/office/drawing/2014/main" id="{00000000-0008-0000-0A00-0000A8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69" name="Shape 4">
          <a:extLst>
            <a:ext uri="{FF2B5EF4-FFF2-40B4-BE49-F238E27FC236}">
              <a16:creationId xmlns:a16="http://schemas.microsoft.com/office/drawing/2014/main" id="{00000000-0008-0000-0A00-0000A9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70" name="Shape 5">
          <a:extLst>
            <a:ext uri="{FF2B5EF4-FFF2-40B4-BE49-F238E27FC236}">
              <a16:creationId xmlns:a16="http://schemas.microsoft.com/office/drawing/2014/main" id="{00000000-0008-0000-0A00-0000AA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71" name="Shape 5">
          <a:extLst>
            <a:ext uri="{FF2B5EF4-FFF2-40B4-BE49-F238E27FC236}">
              <a16:creationId xmlns:a16="http://schemas.microsoft.com/office/drawing/2014/main" id="{00000000-0008-0000-0A00-0000AB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72" name="Shape 5">
          <a:extLst>
            <a:ext uri="{FF2B5EF4-FFF2-40B4-BE49-F238E27FC236}">
              <a16:creationId xmlns:a16="http://schemas.microsoft.com/office/drawing/2014/main" id="{00000000-0008-0000-0A00-0000AC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73" name="Shape 5">
          <a:extLst>
            <a:ext uri="{FF2B5EF4-FFF2-40B4-BE49-F238E27FC236}">
              <a16:creationId xmlns:a16="http://schemas.microsoft.com/office/drawing/2014/main" id="{00000000-0008-0000-0A00-0000AD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74" name="Shape 5">
          <a:extLst>
            <a:ext uri="{FF2B5EF4-FFF2-40B4-BE49-F238E27FC236}">
              <a16:creationId xmlns:a16="http://schemas.microsoft.com/office/drawing/2014/main" id="{00000000-0008-0000-0A00-0000AE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75" name="Shape 5">
          <a:extLst>
            <a:ext uri="{FF2B5EF4-FFF2-40B4-BE49-F238E27FC236}">
              <a16:creationId xmlns:a16="http://schemas.microsoft.com/office/drawing/2014/main" id="{00000000-0008-0000-0A00-0000AF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76" name="Shape 4">
          <a:extLst>
            <a:ext uri="{FF2B5EF4-FFF2-40B4-BE49-F238E27FC236}">
              <a16:creationId xmlns:a16="http://schemas.microsoft.com/office/drawing/2014/main" id="{00000000-0008-0000-0A00-0000B0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77" name="Shape 4">
          <a:extLst>
            <a:ext uri="{FF2B5EF4-FFF2-40B4-BE49-F238E27FC236}">
              <a16:creationId xmlns:a16="http://schemas.microsoft.com/office/drawing/2014/main" id="{00000000-0008-0000-0A00-0000B1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78" name="Shape 4">
          <a:extLst>
            <a:ext uri="{FF2B5EF4-FFF2-40B4-BE49-F238E27FC236}">
              <a16:creationId xmlns:a16="http://schemas.microsoft.com/office/drawing/2014/main" id="{00000000-0008-0000-0A00-0000B2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79" name="Shape 4">
          <a:extLst>
            <a:ext uri="{FF2B5EF4-FFF2-40B4-BE49-F238E27FC236}">
              <a16:creationId xmlns:a16="http://schemas.microsoft.com/office/drawing/2014/main" id="{00000000-0008-0000-0A00-0000B3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80" name="Shape 4">
          <a:extLst>
            <a:ext uri="{FF2B5EF4-FFF2-40B4-BE49-F238E27FC236}">
              <a16:creationId xmlns:a16="http://schemas.microsoft.com/office/drawing/2014/main" id="{00000000-0008-0000-0A00-0000B4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81" name="Shape 4">
          <a:extLst>
            <a:ext uri="{FF2B5EF4-FFF2-40B4-BE49-F238E27FC236}">
              <a16:creationId xmlns:a16="http://schemas.microsoft.com/office/drawing/2014/main" id="{00000000-0008-0000-0A00-0000B5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82" name="Shape 4">
          <a:extLst>
            <a:ext uri="{FF2B5EF4-FFF2-40B4-BE49-F238E27FC236}">
              <a16:creationId xmlns:a16="http://schemas.microsoft.com/office/drawing/2014/main" id="{00000000-0008-0000-0A00-0000B6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83" name="Shape 4">
          <a:extLst>
            <a:ext uri="{FF2B5EF4-FFF2-40B4-BE49-F238E27FC236}">
              <a16:creationId xmlns:a16="http://schemas.microsoft.com/office/drawing/2014/main" id="{00000000-0008-0000-0A00-0000B7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84" name="Shape 5">
          <a:extLst>
            <a:ext uri="{FF2B5EF4-FFF2-40B4-BE49-F238E27FC236}">
              <a16:creationId xmlns:a16="http://schemas.microsoft.com/office/drawing/2014/main" id="{00000000-0008-0000-0A00-0000B8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85" name="Shape 5">
          <a:extLst>
            <a:ext uri="{FF2B5EF4-FFF2-40B4-BE49-F238E27FC236}">
              <a16:creationId xmlns:a16="http://schemas.microsoft.com/office/drawing/2014/main" id="{00000000-0008-0000-0A00-0000B9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86" name="Shape 5">
          <a:extLst>
            <a:ext uri="{FF2B5EF4-FFF2-40B4-BE49-F238E27FC236}">
              <a16:creationId xmlns:a16="http://schemas.microsoft.com/office/drawing/2014/main" id="{00000000-0008-0000-0A00-0000BA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87" name="Shape 5">
          <a:extLst>
            <a:ext uri="{FF2B5EF4-FFF2-40B4-BE49-F238E27FC236}">
              <a16:creationId xmlns:a16="http://schemas.microsoft.com/office/drawing/2014/main" id="{00000000-0008-0000-0A00-0000BB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88" name="Shape 5">
          <a:extLst>
            <a:ext uri="{FF2B5EF4-FFF2-40B4-BE49-F238E27FC236}">
              <a16:creationId xmlns:a16="http://schemas.microsoft.com/office/drawing/2014/main" id="{00000000-0008-0000-0A00-0000BC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89" name="Shape 5">
          <a:extLst>
            <a:ext uri="{FF2B5EF4-FFF2-40B4-BE49-F238E27FC236}">
              <a16:creationId xmlns:a16="http://schemas.microsoft.com/office/drawing/2014/main" id="{00000000-0008-0000-0A00-0000BD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90" name="Shape 4">
          <a:extLst>
            <a:ext uri="{FF2B5EF4-FFF2-40B4-BE49-F238E27FC236}">
              <a16:creationId xmlns:a16="http://schemas.microsoft.com/office/drawing/2014/main" id="{00000000-0008-0000-0A00-0000BE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91" name="Shape 4">
          <a:extLst>
            <a:ext uri="{FF2B5EF4-FFF2-40B4-BE49-F238E27FC236}">
              <a16:creationId xmlns:a16="http://schemas.microsoft.com/office/drawing/2014/main" id="{00000000-0008-0000-0A00-0000BF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92" name="Shape 4">
          <a:extLst>
            <a:ext uri="{FF2B5EF4-FFF2-40B4-BE49-F238E27FC236}">
              <a16:creationId xmlns:a16="http://schemas.microsoft.com/office/drawing/2014/main" id="{00000000-0008-0000-0A00-0000C0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93" name="Shape 4">
          <a:extLst>
            <a:ext uri="{FF2B5EF4-FFF2-40B4-BE49-F238E27FC236}">
              <a16:creationId xmlns:a16="http://schemas.microsoft.com/office/drawing/2014/main" id="{00000000-0008-0000-0A00-0000C1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94" name="Shape 4">
          <a:extLst>
            <a:ext uri="{FF2B5EF4-FFF2-40B4-BE49-F238E27FC236}">
              <a16:creationId xmlns:a16="http://schemas.microsoft.com/office/drawing/2014/main" id="{00000000-0008-0000-0A00-0000C2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95" name="Shape 4">
          <a:extLst>
            <a:ext uri="{FF2B5EF4-FFF2-40B4-BE49-F238E27FC236}">
              <a16:creationId xmlns:a16="http://schemas.microsoft.com/office/drawing/2014/main" id="{00000000-0008-0000-0A00-0000C3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96" name="Shape 4">
          <a:extLst>
            <a:ext uri="{FF2B5EF4-FFF2-40B4-BE49-F238E27FC236}">
              <a16:creationId xmlns:a16="http://schemas.microsoft.com/office/drawing/2014/main" id="{00000000-0008-0000-0A00-0000C4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197" name="Shape 4">
          <a:extLst>
            <a:ext uri="{FF2B5EF4-FFF2-40B4-BE49-F238E27FC236}">
              <a16:creationId xmlns:a16="http://schemas.microsoft.com/office/drawing/2014/main" id="{00000000-0008-0000-0A00-0000C5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98" name="Shape 5">
          <a:extLst>
            <a:ext uri="{FF2B5EF4-FFF2-40B4-BE49-F238E27FC236}">
              <a16:creationId xmlns:a16="http://schemas.microsoft.com/office/drawing/2014/main" id="{00000000-0008-0000-0A00-0000C6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199" name="Shape 5">
          <a:extLst>
            <a:ext uri="{FF2B5EF4-FFF2-40B4-BE49-F238E27FC236}">
              <a16:creationId xmlns:a16="http://schemas.microsoft.com/office/drawing/2014/main" id="{00000000-0008-0000-0A00-0000C7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00" name="Shape 5">
          <a:extLst>
            <a:ext uri="{FF2B5EF4-FFF2-40B4-BE49-F238E27FC236}">
              <a16:creationId xmlns:a16="http://schemas.microsoft.com/office/drawing/2014/main" id="{00000000-0008-0000-0A00-0000C8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01" name="Shape 5">
          <a:extLst>
            <a:ext uri="{FF2B5EF4-FFF2-40B4-BE49-F238E27FC236}">
              <a16:creationId xmlns:a16="http://schemas.microsoft.com/office/drawing/2014/main" id="{00000000-0008-0000-0A00-0000C9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02" name="Shape 5">
          <a:extLst>
            <a:ext uri="{FF2B5EF4-FFF2-40B4-BE49-F238E27FC236}">
              <a16:creationId xmlns:a16="http://schemas.microsoft.com/office/drawing/2014/main" id="{00000000-0008-0000-0A00-0000CA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03" name="Shape 5">
          <a:extLst>
            <a:ext uri="{FF2B5EF4-FFF2-40B4-BE49-F238E27FC236}">
              <a16:creationId xmlns:a16="http://schemas.microsoft.com/office/drawing/2014/main" id="{00000000-0008-0000-0A00-0000CB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04" name="Shape 4">
          <a:extLst>
            <a:ext uri="{FF2B5EF4-FFF2-40B4-BE49-F238E27FC236}">
              <a16:creationId xmlns:a16="http://schemas.microsoft.com/office/drawing/2014/main" id="{00000000-0008-0000-0A00-0000CC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05" name="Shape 4">
          <a:extLst>
            <a:ext uri="{FF2B5EF4-FFF2-40B4-BE49-F238E27FC236}">
              <a16:creationId xmlns:a16="http://schemas.microsoft.com/office/drawing/2014/main" id="{00000000-0008-0000-0A00-0000CD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06" name="Shape 4">
          <a:extLst>
            <a:ext uri="{FF2B5EF4-FFF2-40B4-BE49-F238E27FC236}">
              <a16:creationId xmlns:a16="http://schemas.microsoft.com/office/drawing/2014/main" id="{00000000-0008-0000-0A00-0000CE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07" name="Shape 4">
          <a:extLst>
            <a:ext uri="{FF2B5EF4-FFF2-40B4-BE49-F238E27FC236}">
              <a16:creationId xmlns:a16="http://schemas.microsoft.com/office/drawing/2014/main" id="{00000000-0008-0000-0A00-0000CF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08" name="Shape 4">
          <a:extLst>
            <a:ext uri="{FF2B5EF4-FFF2-40B4-BE49-F238E27FC236}">
              <a16:creationId xmlns:a16="http://schemas.microsoft.com/office/drawing/2014/main" id="{00000000-0008-0000-0A00-0000D0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09" name="Shape 4">
          <a:extLst>
            <a:ext uri="{FF2B5EF4-FFF2-40B4-BE49-F238E27FC236}">
              <a16:creationId xmlns:a16="http://schemas.microsoft.com/office/drawing/2014/main" id="{00000000-0008-0000-0A00-0000D1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10" name="Shape 4">
          <a:extLst>
            <a:ext uri="{FF2B5EF4-FFF2-40B4-BE49-F238E27FC236}">
              <a16:creationId xmlns:a16="http://schemas.microsoft.com/office/drawing/2014/main" id="{00000000-0008-0000-0A00-0000D2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11" name="Shape 4">
          <a:extLst>
            <a:ext uri="{FF2B5EF4-FFF2-40B4-BE49-F238E27FC236}">
              <a16:creationId xmlns:a16="http://schemas.microsoft.com/office/drawing/2014/main" id="{00000000-0008-0000-0A00-0000D3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12" name="Shape 5">
          <a:extLst>
            <a:ext uri="{FF2B5EF4-FFF2-40B4-BE49-F238E27FC236}">
              <a16:creationId xmlns:a16="http://schemas.microsoft.com/office/drawing/2014/main" id="{00000000-0008-0000-0A00-0000D4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13" name="Shape 5">
          <a:extLst>
            <a:ext uri="{FF2B5EF4-FFF2-40B4-BE49-F238E27FC236}">
              <a16:creationId xmlns:a16="http://schemas.microsoft.com/office/drawing/2014/main" id="{00000000-0008-0000-0A00-0000D5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14" name="Shape 5">
          <a:extLst>
            <a:ext uri="{FF2B5EF4-FFF2-40B4-BE49-F238E27FC236}">
              <a16:creationId xmlns:a16="http://schemas.microsoft.com/office/drawing/2014/main" id="{00000000-0008-0000-0A00-0000D6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15" name="Shape 5">
          <a:extLst>
            <a:ext uri="{FF2B5EF4-FFF2-40B4-BE49-F238E27FC236}">
              <a16:creationId xmlns:a16="http://schemas.microsoft.com/office/drawing/2014/main" id="{00000000-0008-0000-0A00-0000D7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16" name="Shape 5">
          <a:extLst>
            <a:ext uri="{FF2B5EF4-FFF2-40B4-BE49-F238E27FC236}">
              <a16:creationId xmlns:a16="http://schemas.microsoft.com/office/drawing/2014/main" id="{00000000-0008-0000-0A00-0000D8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17" name="Shape 5">
          <a:extLst>
            <a:ext uri="{FF2B5EF4-FFF2-40B4-BE49-F238E27FC236}">
              <a16:creationId xmlns:a16="http://schemas.microsoft.com/office/drawing/2014/main" id="{00000000-0008-0000-0A00-0000D9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18" name="Shape 4">
          <a:extLst>
            <a:ext uri="{FF2B5EF4-FFF2-40B4-BE49-F238E27FC236}">
              <a16:creationId xmlns:a16="http://schemas.microsoft.com/office/drawing/2014/main" id="{00000000-0008-0000-0A00-0000DA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19" name="Shape 4">
          <a:extLst>
            <a:ext uri="{FF2B5EF4-FFF2-40B4-BE49-F238E27FC236}">
              <a16:creationId xmlns:a16="http://schemas.microsoft.com/office/drawing/2014/main" id="{00000000-0008-0000-0A00-0000DB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20" name="Shape 4">
          <a:extLst>
            <a:ext uri="{FF2B5EF4-FFF2-40B4-BE49-F238E27FC236}">
              <a16:creationId xmlns:a16="http://schemas.microsoft.com/office/drawing/2014/main" id="{00000000-0008-0000-0A00-0000DC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21" name="Shape 4">
          <a:extLst>
            <a:ext uri="{FF2B5EF4-FFF2-40B4-BE49-F238E27FC236}">
              <a16:creationId xmlns:a16="http://schemas.microsoft.com/office/drawing/2014/main" id="{00000000-0008-0000-0A00-0000DD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22" name="Shape 4">
          <a:extLst>
            <a:ext uri="{FF2B5EF4-FFF2-40B4-BE49-F238E27FC236}">
              <a16:creationId xmlns:a16="http://schemas.microsoft.com/office/drawing/2014/main" id="{00000000-0008-0000-0A00-0000DE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23" name="Shape 4">
          <a:extLst>
            <a:ext uri="{FF2B5EF4-FFF2-40B4-BE49-F238E27FC236}">
              <a16:creationId xmlns:a16="http://schemas.microsoft.com/office/drawing/2014/main" id="{00000000-0008-0000-0A00-0000DF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24" name="Shape 4">
          <a:extLst>
            <a:ext uri="{FF2B5EF4-FFF2-40B4-BE49-F238E27FC236}">
              <a16:creationId xmlns:a16="http://schemas.microsoft.com/office/drawing/2014/main" id="{00000000-0008-0000-0A00-0000E0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25" name="Shape 4">
          <a:extLst>
            <a:ext uri="{FF2B5EF4-FFF2-40B4-BE49-F238E27FC236}">
              <a16:creationId xmlns:a16="http://schemas.microsoft.com/office/drawing/2014/main" id="{00000000-0008-0000-0A00-0000E1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26" name="Shape 5">
          <a:extLst>
            <a:ext uri="{FF2B5EF4-FFF2-40B4-BE49-F238E27FC236}">
              <a16:creationId xmlns:a16="http://schemas.microsoft.com/office/drawing/2014/main" id="{00000000-0008-0000-0A00-0000E2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27" name="Shape 5">
          <a:extLst>
            <a:ext uri="{FF2B5EF4-FFF2-40B4-BE49-F238E27FC236}">
              <a16:creationId xmlns:a16="http://schemas.microsoft.com/office/drawing/2014/main" id="{00000000-0008-0000-0A00-0000E3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28" name="Shape 5">
          <a:extLst>
            <a:ext uri="{FF2B5EF4-FFF2-40B4-BE49-F238E27FC236}">
              <a16:creationId xmlns:a16="http://schemas.microsoft.com/office/drawing/2014/main" id="{00000000-0008-0000-0A00-0000E4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29" name="Shape 5">
          <a:extLst>
            <a:ext uri="{FF2B5EF4-FFF2-40B4-BE49-F238E27FC236}">
              <a16:creationId xmlns:a16="http://schemas.microsoft.com/office/drawing/2014/main" id="{00000000-0008-0000-0A00-0000E5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30" name="Shape 5">
          <a:extLst>
            <a:ext uri="{FF2B5EF4-FFF2-40B4-BE49-F238E27FC236}">
              <a16:creationId xmlns:a16="http://schemas.microsoft.com/office/drawing/2014/main" id="{00000000-0008-0000-0A00-0000E6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31" name="Shape 5">
          <a:extLst>
            <a:ext uri="{FF2B5EF4-FFF2-40B4-BE49-F238E27FC236}">
              <a16:creationId xmlns:a16="http://schemas.microsoft.com/office/drawing/2014/main" id="{00000000-0008-0000-0A00-0000E7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32" name="Shape 4">
          <a:extLst>
            <a:ext uri="{FF2B5EF4-FFF2-40B4-BE49-F238E27FC236}">
              <a16:creationId xmlns:a16="http://schemas.microsoft.com/office/drawing/2014/main" id="{00000000-0008-0000-0A00-0000E8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33" name="Shape 4">
          <a:extLst>
            <a:ext uri="{FF2B5EF4-FFF2-40B4-BE49-F238E27FC236}">
              <a16:creationId xmlns:a16="http://schemas.microsoft.com/office/drawing/2014/main" id="{00000000-0008-0000-0A00-0000E9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34" name="Shape 4">
          <a:extLst>
            <a:ext uri="{FF2B5EF4-FFF2-40B4-BE49-F238E27FC236}">
              <a16:creationId xmlns:a16="http://schemas.microsoft.com/office/drawing/2014/main" id="{00000000-0008-0000-0A00-0000EA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35" name="Shape 4">
          <a:extLst>
            <a:ext uri="{FF2B5EF4-FFF2-40B4-BE49-F238E27FC236}">
              <a16:creationId xmlns:a16="http://schemas.microsoft.com/office/drawing/2014/main" id="{00000000-0008-0000-0A00-0000EB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36" name="Shape 4">
          <a:extLst>
            <a:ext uri="{FF2B5EF4-FFF2-40B4-BE49-F238E27FC236}">
              <a16:creationId xmlns:a16="http://schemas.microsoft.com/office/drawing/2014/main" id="{00000000-0008-0000-0A00-0000EC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37" name="Shape 4">
          <a:extLst>
            <a:ext uri="{FF2B5EF4-FFF2-40B4-BE49-F238E27FC236}">
              <a16:creationId xmlns:a16="http://schemas.microsoft.com/office/drawing/2014/main" id="{00000000-0008-0000-0A00-0000ED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38" name="Shape 4">
          <a:extLst>
            <a:ext uri="{FF2B5EF4-FFF2-40B4-BE49-F238E27FC236}">
              <a16:creationId xmlns:a16="http://schemas.microsoft.com/office/drawing/2014/main" id="{00000000-0008-0000-0A00-0000EE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39" name="Shape 4">
          <a:extLst>
            <a:ext uri="{FF2B5EF4-FFF2-40B4-BE49-F238E27FC236}">
              <a16:creationId xmlns:a16="http://schemas.microsoft.com/office/drawing/2014/main" id="{00000000-0008-0000-0A00-0000EF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40" name="Shape 5">
          <a:extLst>
            <a:ext uri="{FF2B5EF4-FFF2-40B4-BE49-F238E27FC236}">
              <a16:creationId xmlns:a16="http://schemas.microsoft.com/office/drawing/2014/main" id="{00000000-0008-0000-0A00-0000F0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41" name="Shape 5">
          <a:extLst>
            <a:ext uri="{FF2B5EF4-FFF2-40B4-BE49-F238E27FC236}">
              <a16:creationId xmlns:a16="http://schemas.microsoft.com/office/drawing/2014/main" id="{00000000-0008-0000-0A00-0000F1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42" name="Shape 5">
          <a:extLst>
            <a:ext uri="{FF2B5EF4-FFF2-40B4-BE49-F238E27FC236}">
              <a16:creationId xmlns:a16="http://schemas.microsoft.com/office/drawing/2014/main" id="{00000000-0008-0000-0A00-0000F2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43" name="Shape 5">
          <a:extLst>
            <a:ext uri="{FF2B5EF4-FFF2-40B4-BE49-F238E27FC236}">
              <a16:creationId xmlns:a16="http://schemas.microsoft.com/office/drawing/2014/main" id="{00000000-0008-0000-0A00-0000F3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44" name="Shape 5">
          <a:extLst>
            <a:ext uri="{FF2B5EF4-FFF2-40B4-BE49-F238E27FC236}">
              <a16:creationId xmlns:a16="http://schemas.microsoft.com/office/drawing/2014/main" id="{00000000-0008-0000-0A00-0000F4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45" name="Shape 5">
          <a:extLst>
            <a:ext uri="{FF2B5EF4-FFF2-40B4-BE49-F238E27FC236}">
              <a16:creationId xmlns:a16="http://schemas.microsoft.com/office/drawing/2014/main" id="{00000000-0008-0000-0A00-0000F5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46" name="Shape 4">
          <a:extLst>
            <a:ext uri="{FF2B5EF4-FFF2-40B4-BE49-F238E27FC236}">
              <a16:creationId xmlns:a16="http://schemas.microsoft.com/office/drawing/2014/main" id="{00000000-0008-0000-0A00-0000F6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47" name="Shape 4">
          <a:extLst>
            <a:ext uri="{FF2B5EF4-FFF2-40B4-BE49-F238E27FC236}">
              <a16:creationId xmlns:a16="http://schemas.microsoft.com/office/drawing/2014/main" id="{00000000-0008-0000-0A00-0000F7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48" name="Shape 4">
          <a:extLst>
            <a:ext uri="{FF2B5EF4-FFF2-40B4-BE49-F238E27FC236}">
              <a16:creationId xmlns:a16="http://schemas.microsoft.com/office/drawing/2014/main" id="{00000000-0008-0000-0A00-0000F8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49" name="Shape 4">
          <a:extLst>
            <a:ext uri="{FF2B5EF4-FFF2-40B4-BE49-F238E27FC236}">
              <a16:creationId xmlns:a16="http://schemas.microsoft.com/office/drawing/2014/main" id="{00000000-0008-0000-0A00-0000F9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50" name="Shape 4">
          <a:extLst>
            <a:ext uri="{FF2B5EF4-FFF2-40B4-BE49-F238E27FC236}">
              <a16:creationId xmlns:a16="http://schemas.microsoft.com/office/drawing/2014/main" id="{00000000-0008-0000-0A00-0000FA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51" name="Shape 4">
          <a:extLst>
            <a:ext uri="{FF2B5EF4-FFF2-40B4-BE49-F238E27FC236}">
              <a16:creationId xmlns:a16="http://schemas.microsoft.com/office/drawing/2014/main" id="{00000000-0008-0000-0A00-0000FB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52" name="Shape 4">
          <a:extLst>
            <a:ext uri="{FF2B5EF4-FFF2-40B4-BE49-F238E27FC236}">
              <a16:creationId xmlns:a16="http://schemas.microsoft.com/office/drawing/2014/main" id="{00000000-0008-0000-0A00-0000FC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53" name="Shape 4">
          <a:extLst>
            <a:ext uri="{FF2B5EF4-FFF2-40B4-BE49-F238E27FC236}">
              <a16:creationId xmlns:a16="http://schemas.microsoft.com/office/drawing/2014/main" id="{00000000-0008-0000-0A00-0000FD00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54" name="Shape 5">
          <a:extLst>
            <a:ext uri="{FF2B5EF4-FFF2-40B4-BE49-F238E27FC236}">
              <a16:creationId xmlns:a16="http://schemas.microsoft.com/office/drawing/2014/main" id="{00000000-0008-0000-0A00-0000FE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55" name="Shape 5">
          <a:extLst>
            <a:ext uri="{FF2B5EF4-FFF2-40B4-BE49-F238E27FC236}">
              <a16:creationId xmlns:a16="http://schemas.microsoft.com/office/drawing/2014/main" id="{00000000-0008-0000-0A00-0000FF00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56" name="Shape 5">
          <a:extLst>
            <a:ext uri="{FF2B5EF4-FFF2-40B4-BE49-F238E27FC236}">
              <a16:creationId xmlns:a16="http://schemas.microsoft.com/office/drawing/2014/main" id="{00000000-0008-0000-0A00-000000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57" name="Shape 5">
          <a:extLst>
            <a:ext uri="{FF2B5EF4-FFF2-40B4-BE49-F238E27FC236}">
              <a16:creationId xmlns:a16="http://schemas.microsoft.com/office/drawing/2014/main" id="{00000000-0008-0000-0A00-000001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58" name="Shape 5">
          <a:extLst>
            <a:ext uri="{FF2B5EF4-FFF2-40B4-BE49-F238E27FC236}">
              <a16:creationId xmlns:a16="http://schemas.microsoft.com/office/drawing/2014/main" id="{00000000-0008-0000-0A00-000002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59" name="Shape 5">
          <a:extLst>
            <a:ext uri="{FF2B5EF4-FFF2-40B4-BE49-F238E27FC236}">
              <a16:creationId xmlns:a16="http://schemas.microsoft.com/office/drawing/2014/main" id="{00000000-0008-0000-0A00-000003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60" name="Shape 4">
          <a:extLst>
            <a:ext uri="{FF2B5EF4-FFF2-40B4-BE49-F238E27FC236}">
              <a16:creationId xmlns:a16="http://schemas.microsoft.com/office/drawing/2014/main" id="{00000000-0008-0000-0A00-000004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61" name="Shape 4">
          <a:extLst>
            <a:ext uri="{FF2B5EF4-FFF2-40B4-BE49-F238E27FC236}">
              <a16:creationId xmlns:a16="http://schemas.microsoft.com/office/drawing/2014/main" id="{00000000-0008-0000-0A00-000005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62" name="Shape 4">
          <a:extLst>
            <a:ext uri="{FF2B5EF4-FFF2-40B4-BE49-F238E27FC236}">
              <a16:creationId xmlns:a16="http://schemas.microsoft.com/office/drawing/2014/main" id="{00000000-0008-0000-0A00-000006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63" name="Shape 4">
          <a:extLst>
            <a:ext uri="{FF2B5EF4-FFF2-40B4-BE49-F238E27FC236}">
              <a16:creationId xmlns:a16="http://schemas.microsoft.com/office/drawing/2014/main" id="{00000000-0008-0000-0A00-000007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64" name="Shape 4">
          <a:extLst>
            <a:ext uri="{FF2B5EF4-FFF2-40B4-BE49-F238E27FC236}">
              <a16:creationId xmlns:a16="http://schemas.microsoft.com/office/drawing/2014/main" id="{00000000-0008-0000-0A00-000008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65" name="Shape 4">
          <a:extLst>
            <a:ext uri="{FF2B5EF4-FFF2-40B4-BE49-F238E27FC236}">
              <a16:creationId xmlns:a16="http://schemas.microsoft.com/office/drawing/2014/main" id="{00000000-0008-0000-0A00-000009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66" name="Shape 4">
          <a:extLst>
            <a:ext uri="{FF2B5EF4-FFF2-40B4-BE49-F238E27FC236}">
              <a16:creationId xmlns:a16="http://schemas.microsoft.com/office/drawing/2014/main" id="{00000000-0008-0000-0A00-00000A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67" name="Shape 4">
          <a:extLst>
            <a:ext uri="{FF2B5EF4-FFF2-40B4-BE49-F238E27FC236}">
              <a16:creationId xmlns:a16="http://schemas.microsoft.com/office/drawing/2014/main" id="{00000000-0008-0000-0A00-00000B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68" name="Shape 5">
          <a:extLst>
            <a:ext uri="{FF2B5EF4-FFF2-40B4-BE49-F238E27FC236}">
              <a16:creationId xmlns:a16="http://schemas.microsoft.com/office/drawing/2014/main" id="{00000000-0008-0000-0A00-00000C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69" name="Shape 5">
          <a:extLst>
            <a:ext uri="{FF2B5EF4-FFF2-40B4-BE49-F238E27FC236}">
              <a16:creationId xmlns:a16="http://schemas.microsoft.com/office/drawing/2014/main" id="{00000000-0008-0000-0A00-00000D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70" name="Shape 5">
          <a:extLst>
            <a:ext uri="{FF2B5EF4-FFF2-40B4-BE49-F238E27FC236}">
              <a16:creationId xmlns:a16="http://schemas.microsoft.com/office/drawing/2014/main" id="{00000000-0008-0000-0A00-00000E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71" name="Shape 5">
          <a:extLst>
            <a:ext uri="{FF2B5EF4-FFF2-40B4-BE49-F238E27FC236}">
              <a16:creationId xmlns:a16="http://schemas.microsoft.com/office/drawing/2014/main" id="{00000000-0008-0000-0A00-00000F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72" name="Shape 5">
          <a:extLst>
            <a:ext uri="{FF2B5EF4-FFF2-40B4-BE49-F238E27FC236}">
              <a16:creationId xmlns:a16="http://schemas.microsoft.com/office/drawing/2014/main" id="{00000000-0008-0000-0A00-000010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73" name="Shape 5">
          <a:extLst>
            <a:ext uri="{FF2B5EF4-FFF2-40B4-BE49-F238E27FC236}">
              <a16:creationId xmlns:a16="http://schemas.microsoft.com/office/drawing/2014/main" id="{00000000-0008-0000-0A00-000011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74" name="Shape 4">
          <a:extLst>
            <a:ext uri="{FF2B5EF4-FFF2-40B4-BE49-F238E27FC236}">
              <a16:creationId xmlns:a16="http://schemas.microsoft.com/office/drawing/2014/main" id="{00000000-0008-0000-0A00-000012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75" name="Shape 4">
          <a:extLst>
            <a:ext uri="{FF2B5EF4-FFF2-40B4-BE49-F238E27FC236}">
              <a16:creationId xmlns:a16="http://schemas.microsoft.com/office/drawing/2014/main" id="{00000000-0008-0000-0A00-000013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76" name="Shape 4">
          <a:extLst>
            <a:ext uri="{FF2B5EF4-FFF2-40B4-BE49-F238E27FC236}">
              <a16:creationId xmlns:a16="http://schemas.microsoft.com/office/drawing/2014/main" id="{00000000-0008-0000-0A00-000014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77" name="Shape 4">
          <a:extLst>
            <a:ext uri="{FF2B5EF4-FFF2-40B4-BE49-F238E27FC236}">
              <a16:creationId xmlns:a16="http://schemas.microsoft.com/office/drawing/2014/main" id="{00000000-0008-0000-0A00-000015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78" name="Shape 4">
          <a:extLst>
            <a:ext uri="{FF2B5EF4-FFF2-40B4-BE49-F238E27FC236}">
              <a16:creationId xmlns:a16="http://schemas.microsoft.com/office/drawing/2014/main" id="{00000000-0008-0000-0A00-000016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79" name="Shape 4">
          <a:extLst>
            <a:ext uri="{FF2B5EF4-FFF2-40B4-BE49-F238E27FC236}">
              <a16:creationId xmlns:a16="http://schemas.microsoft.com/office/drawing/2014/main" id="{00000000-0008-0000-0A00-000017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80" name="Shape 4">
          <a:extLst>
            <a:ext uri="{FF2B5EF4-FFF2-40B4-BE49-F238E27FC236}">
              <a16:creationId xmlns:a16="http://schemas.microsoft.com/office/drawing/2014/main" id="{00000000-0008-0000-0A00-000018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81" name="Shape 4">
          <a:extLst>
            <a:ext uri="{FF2B5EF4-FFF2-40B4-BE49-F238E27FC236}">
              <a16:creationId xmlns:a16="http://schemas.microsoft.com/office/drawing/2014/main" id="{00000000-0008-0000-0A00-000019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82" name="Shape 5">
          <a:extLst>
            <a:ext uri="{FF2B5EF4-FFF2-40B4-BE49-F238E27FC236}">
              <a16:creationId xmlns:a16="http://schemas.microsoft.com/office/drawing/2014/main" id="{00000000-0008-0000-0A00-00001A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83" name="Shape 5">
          <a:extLst>
            <a:ext uri="{FF2B5EF4-FFF2-40B4-BE49-F238E27FC236}">
              <a16:creationId xmlns:a16="http://schemas.microsoft.com/office/drawing/2014/main" id="{00000000-0008-0000-0A00-00001B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84" name="Shape 5">
          <a:extLst>
            <a:ext uri="{FF2B5EF4-FFF2-40B4-BE49-F238E27FC236}">
              <a16:creationId xmlns:a16="http://schemas.microsoft.com/office/drawing/2014/main" id="{00000000-0008-0000-0A00-00001C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85" name="Shape 5">
          <a:extLst>
            <a:ext uri="{FF2B5EF4-FFF2-40B4-BE49-F238E27FC236}">
              <a16:creationId xmlns:a16="http://schemas.microsoft.com/office/drawing/2014/main" id="{00000000-0008-0000-0A00-00001D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86" name="Shape 5">
          <a:extLst>
            <a:ext uri="{FF2B5EF4-FFF2-40B4-BE49-F238E27FC236}">
              <a16:creationId xmlns:a16="http://schemas.microsoft.com/office/drawing/2014/main" id="{00000000-0008-0000-0A00-00001E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87" name="Shape 5">
          <a:extLst>
            <a:ext uri="{FF2B5EF4-FFF2-40B4-BE49-F238E27FC236}">
              <a16:creationId xmlns:a16="http://schemas.microsoft.com/office/drawing/2014/main" id="{00000000-0008-0000-0A00-00001F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88" name="Shape 4">
          <a:extLst>
            <a:ext uri="{FF2B5EF4-FFF2-40B4-BE49-F238E27FC236}">
              <a16:creationId xmlns:a16="http://schemas.microsoft.com/office/drawing/2014/main" id="{00000000-0008-0000-0A00-000020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89" name="Shape 4">
          <a:extLst>
            <a:ext uri="{FF2B5EF4-FFF2-40B4-BE49-F238E27FC236}">
              <a16:creationId xmlns:a16="http://schemas.microsoft.com/office/drawing/2014/main" id="{00000000-0008-0000-0A00-000021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90" name="Shape 4">
          <a:extLst>
            <a:ext uri="{FF2B5EF4-FFF2-40B4-BE49-F238E27FC236}">
              <a16:creationId xmlns:a16="http://schemas.microsoft.com/office/drawing/2014/main" id="{00000000-0008-0000-0A00-000022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91" name="Shape 4">
          <a:extLst>
            <a:ext uri="{FF2B5EF4-FFF2-40B4-BE49-F238E27FC236}">
              <a16:creationId xmlns:a16="http://schemas.microsoft.com/office/drawing/2014/main" id="{00000000-0008-0000-0A00-000023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92" name="Shape 4">
          <a:extLst>
            <a:ext uri="{FF2B5EF4-FFF2-40B4-BE49-F238E27FC236}">
              <a16:creationId xmlns:a16="http://schemas.microsoft.com/office/drawing/2014/main" id="{00000000-0008-0000-0A00-000024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93" name="Shape 4">
          <a:extLst>
            <a:ext uri="{FF2B5EF4-FFF2-40B4-BE49-F238E27FC236}">
              <a16:creationId xmlns:a16="http://schemas.microsoft.com/office/drawing/2014/main" id="{00000000-0008-0000-0A00-000025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94" name="Shape 4">
          <a:extLst>
            <a:ext uri="{FF2B5EF4-FFF2-40B4-BE49-F238E27FC236}">
              <a16:creationId xmlns:a16="http://schemas.microsoft.com/office/drawing/2014/main" id="{00000000-0008-0000-0A00-000026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295" name="Shape 4">
          <a:extLst>
            <a:ext uri="{FF2B5EF4-FFF2-40B4-BE49-F238E27FC236}">
              <a16:creationId xmlns:a16="http://schemas.microsoft.com/office/drawing/2014/main" id="{00000000-0008-0000-0A00-000027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96" name="Shape 5">
          <a:extLst>
            <a:ext uri="{FF2B5EF4-FFF2-40B4-BE49-F238E27FC236}">
              <a16:creationId xmlns:a16="http://schemas.microsoft.com/office/drawing/2014/main" id="{00000000-0008-0000-0A00-000028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97" name="Shape 5">
          <a:extLst>
            <a:ext uri="{FF2B5EF4-FFF2-40B4-BE49-F238E27FC236}">
              <a16:creationId xmlns:a16="http://schemas.microsoft.com/office/drawing/2014/main" id="{00000000-0008-0000-0A00-000029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98" name="Shape 5">
          <a:extLst>
            <a:ext uri="{FF2B5EF4-FFF2-40B4-BE49-F238E27FC236}">
              <a16:creationId xmlns:a16="http://schemas.microsoft.com/office/drawing/2014/main" id="{00000000-0008-0000-0A00-00002A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299" name="Shape 5">
          <a:extLst>
            <a:ext uri="{FF2B5EF4-FFF2-40B4-BE49-F238E27FC236}">
              <a16:creationId xmlns:a16="http://schemas.microsoft.com/office/drawing/2014/main" id="{00000000-0008-0000-0A00-00002B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00" name="Shape 5">
          <a:extLst>
            <a:ext uri="{FF2B5EF4-FFF2-40B4-BE49-F238E27FC236}">
              <a16:creationId xmlns:a16="http://schemas.microsoft.com/office/drawing/2014/main" id="{00000000-0008-0000-0A00-00002C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01" name="Shape 5">
          <a:extLst>
            <a:ext uri="{FF2B5EF4-FFF2-40B4-BE49-F238E27FC236}">
              <a16:creationId xmlns:a16="http://schemas.microsoft.com/office/drawing/2014/main" id="{00000000-0008-0000-0A00-00002D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02" name="Shape 4">
          <a:extLst>
            <a:ext uri="{FF2B5EF4-FFF2-40B4-BE49-F238E27FC236}">
              <a16:creationId xmlns:a16="http://schemas.microsoft.com/office/drawing/2014/main" id="{00000000-0008-0000-0A00-00002E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03" name="Shape 4">
          <a:extLst>
            <a:ext uri="{FF2B5EF4-FFF2-40B4-BE49-F238E27FC236}">
              <a16:creationId xmlns:a16="http://schemas.microsoft.com/office/drawing/2014/main" id="{00000000-0008-0000-0A00-00002F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04" name="Shape 4">
          <a:extLst>
            <a:ext uri="{FF2B5EF4-FFF2-40B4-BE49-F238E27FC236}">
              <a16:creationId xmlns:a16="http://schemas.microsoft.com/office/drawing/2014/main" id="{00000000-0008-0000-0A00-000030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05" name="Shape 4">
          <a:extLst>
            <a:ext uri="{FF2B5EF4-FFF2-40B4-BE49-F238E27FC236}">
              <a16:creationId xmlns:a16="http://schemas.microsoft.com/office/drawing/2014/main" id="{00000000-0008-0000-0A00-000031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06" name="Shape 4">
          <a:extLst>
            <a:ext uri="{FF2B5EF4-FFF2-40B4-BE49-F238E27FC236}">
              <a16:creationId xmlns:a16="http://schemas.microsoft.com/office/drawing/2014/main" id="{00000000-0008-0000-0A00-000032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07" name="Shape 4">
          <a:extLst>
            <a:ext uri="{FF2B5EF4-FFF2-40B4-BE49-F238E27FC236}">
              <a16:creationId xmlns:a16="http://schemas.microsoft.com/office/drawing/2014/main" id="{00000000-0008-0000-0A00-000033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08" name="Shape 4">
          <a:extLst>
            <a:ext uri="{FF2B5EF4-FFF2-40B4-BE49-F238E27FC236}">
              <a16:creationId xmlns:a16="http://schemas.microsoft.com/office/drawing/2014/main" id="{00000000-0008-0000-0A00-000034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09" name="Shape 4">
          <a:extLst>
            <a:ext uri="{FF2B5EF4-FFF2-40B4-BE49-F238E27FC236}">
              <a16:creationId xmlns:a16="http://schemas.microsoft.com/office/drawing/2014/main" id="{00000000-0008-0000-0A00-000035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10" name="Shape 5">
          <a:extLst>
            <a:ext uri="{FF2B5EF4-FFF2-40B4-BE49-F238E27FC236}">
              <a16:creationId xmlns:a16="http://schemas.microsoft.com/office/drawing/2014/main" id="{00000000-0008-0000-0A00-000036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11" name="Shape 5">
          <a:extLst>
            <a:ext uri="{FF2B5EF4-FFF2-40B4-BE49-F238E27FC236}">
              <a16:creationId xmlns:a16="http://schemas.microsoft.com/office/drawing/2014/main" id="{00000000-0008-0000-0A00-000037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12" name="Shape 5">
          <a:extLst>
            <a:ext uri="{FF2B5EF4-FFF2-40B4-BE49-F238E27FC236}">
              <a16:creationId xmlns:a16="http://schemas.microsoft.com/office/drawing/2014/main" id="{00000000-0008-0000-0A00-000038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13" name="Shape 5">
          <a:extLst>
            <a:ext uri="{FF2B5EF4-FFF2-40B4-BE49-F238E27FC236}">
              <a16:creationId xmlns:a16="http://schemas.microsoft.com/office/drawing/2014/main" id="{00000000-0008-0000-0A00-000039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14" name="Shape 5">
          <a:extLst>
            <a:ext uri="{FF2B5EF4-FFF2-40B4-BE49-F238E27FC236}">
              <a16:creationId xmlns:a16="http://schemas.microsoft.com/office/drawing/2014/main" id="{00000000-0008-0000-0A00-00003A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15" name="Shape 5">
          <a:extLst>
            <a:ext uri="{FF2B5EF4-FFF2-40B4-BE49-F238E27FC236}">
              <a16:creationId xmlns:a16="http://schemas.microsoft.com/office/drawing/2014/main" id="{00000000-0008-0000-0A00-00003B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16" name="Shape 4">
          <a:extLst>
            <a:ext uri="{FF2B5EF4-FFF2-40B4-BE49-F238E27FC236}">
              <a16:creationId xmlns:a16="http://schemas.microsoft.com/office/drawing/2014/main" id="{00000000-0008-0000-0A00-00003C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17" name="Shape 4">
          <a:extLst>
            <a:ext uri="{FF2B5EF4-FFF2-40B4-BE49-F238E27FC236}">
              <a16:creationId xmlns:a16="http://schemas.microsoft.com/office/drawing/2014/main" id="{00000000-0008-0000-0A00-00003D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18" name="Shape 4">
          <a:extLst>
            <a:ext uri="{FF2B5EF4-FFF2-40B4-BE49-F238E27FC236}">
              <a16:creationId xmlns:a16="http://schemas.microsoft.com/office/drawing/2014/main" id="{00000000-0008-0000-0A00-00003E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19" name="Shape 4">
          <a:extLst>
            <a:ext uri="{FF2B5EF4-FFF2-40B4-BE49-F238E27FC236}">
              <a16:creationId xmlns:a16="http://schemas.microsoft.com/office/drawing/2014/main" id="{00000000-0008-0000-0A00-00003F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20" name="Shape 4">
          <a:extLst>
            <a:ext uri="{FF2B5EF4-FFF2-40B4-BE49-F238E27FC236}">
              <a16:creationId xmlns:a16="http://schemas.microsoft.com/office/drawing/2014/main" id="{00000000-0008-0000-0A00-000040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21" name="Shape 4">
          <a:extLst>
            <a:ext uri="{FF2B5EF4-FFF2-40B4-BE49-F238E27FC236}">
              <a16:creationId xmlns:a16="http://schemas.microsoft.com/office/drawing/2014/main" id="{00000000-0008-0000-0A00-000041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22" name="Shape 4">
          <a:extLst>
            <a:ext uri="{FF2B5EF4-FFF2-40B4-BE49-F238E27FC236}">
              <a16:creationId xmlns:a16="http://schemas.microsoft.com/office/drawing/2014/main" id="{00000000-0008-0000-0A00-000042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23" name="Shape 4">
          <a:extLst>
            <a:ext uri="{FF2B5EF4-FFF2-40B4-BE49-F238E27FC236}">
              <a16:creationId xmlns:a16="http://schemas.microsoft.com/office/drawing/2014/main" id="{00000000-0008-0000-0A00-000043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24" name="Shape 5">
          <a:extLst>
            <a:ext uri="{FF2B5EF4-FFF2-40B4-BE49-F238E27FC236}">
              <a16:creationId xmlns:a16="http://schemas.microsoft.com/office/drawing/2014/main" id="{00000000-0008-0000-0A00-000044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25" name="Shape 5">
          <a:extLst>
            <a:ext uri="{FF2B5EF4-FFF2-40B4-BE49-F238E27FC236}">
              <a16:creationId xmlns:a16="http://schemas.microsoft.com/office/drawing/2014/main" id="{00000000-0008-0000-0A00-000045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26" name="Shape 5">
          <a:extLst>
            <a:ext uri="{FF2B5EF4-FFF2-40B4-BE49-F238E27FC236}">
              <a16:creationId xmlns:a16="http://schemas.microsoft.com/office/drawing/2014/main" id="{00000000-0008-0000-0A00-000046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27" name="Shape 5">
          <a:extLst>
            <a:ext uri="{FF2B5EF4-FFF2-40B4-BE49-F238E27FC236}">
              <a16:creationId xmlns:a16="http://schemas.microsoft.com/office/drawing/2014/main" id="{00000000-0008-0000-0A00-000047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28" name="Shape 5">
          <a:extLst>
            <a:ext uri="{FF2B5EF4-FFF2-40B4-BE49-F238E27FC236}">
              <a16:creationId xmlns:a16="http://schemas.microsoft.com/office/drawing/2014/main" id="{00000000-0008-0000-0A00-000048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29" name="Shape 5">
          <a:extLst>
            <a:ext uri="{FF2B5EF4-FFF2-40B4-BE49-F238E27FC236}">
              <a16:creationId xmlns:a16="http://schemas.microsoft.com/office/drawing/2014/main" id="{00000000-0008-0000-0A00-000049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30" name="Shape 4">
          <a:extLst>
            <a:ext uri="{FF2B5EF4-FFF2-40B4-BE49-F238E27FC236}">
              <a16:creationId xmlns:a16="http://schemas.microsoft.com/office/drawing/2014/main" id="{00000000-0008-0000-0A00-00004A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31" name="Shape 4">
          <a:extLst>
            <a:ext uri="{FF2B5EF4-FFF2-40B4-BE49-F238E27FC236}">
              <a16:creationId xmlns:a16="http://schemas.microsoft.com/office/drawing/2014/main" id="{00000000-0008-0000-0A00-00004B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32" name="Shape 4">
          <a:extLst>
            <a:ext uri="{FF2B5EF4-FFF2-40B4-BE49-F238E27FC236}">
              <a16:creationId xmlns:a16="http://schemas.microsoft.com/office/drawing/2014/main" id="{00000000-0008-0000-0A00-00004C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33" name="Shape 4">
          <a:extLst>
            <a:ext uri="{FF2B5EF4-FFF2-40B4-BE49-F238E27FC236}">
              <a16:creationId xmlns:a16="http://schemas.microsoft.com/office/drawing/2014/main" id="{00000000-0008-0000-0A00-00004D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34" name="Shape 4">
          <a:extLst>
            <a:ext uri="{FF2B5EF4-FFF2-40B4-BE49-F238E27FC236}">
              <a16:creationId xmlns:a16="http://schemas.microsoft.com/office/drawing/2014/main" id="{00000000-0008-0000-0A00-00004E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35" name="Shape 4">
          <a:extLst>
            <a:ext uri="{FF2B5EF4-FFF2-40B4-BE49-F238E27FC236}">
              <a16:creationId xmlns:a16="http://schemas.microsoft.com/office/drawing/2014/main" id="{00000000-0008-0000-0A00-00004F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36" name="Shape 4">
          <a:extLst>
            <a:ext uri="{FF2B5EF4-FFF2-40B4-BE49-F238E27FC236}">
              <a16:creationId xmlns:a16="http://schemas.microsoft.com/office/drawing/2014/main" id="{00000000-0008-0000-0A00-000050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37" name="Shape 4">
          <a:extLst>
            <a:ext uri="{FF2B5EF4-FFF2-40B4-BE49-F238E27FC236}">
              <a16:creationId xmlns:a16="http://schemas.microsoft.com/office/drawing/2014/main" id="{00000000-0008-0000-0A00-000051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38" name="Shape 5">
          <a:extLst>
            <a:ext uri="{FF2B5EF4-FFF2-40B4-BE49-F238E27FC236}">
              <a16:creationId xmlns:a16="http://schemas.microsoft.com/office/drawing/2014/main" id="{00000000-0008-0000-0A00-000052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39" name="Shape 5">
          <a:extLst>
            <a:ext uri="{FF2B5EF4-FFF2-40B4-BE49-F238E27FC236}">
              <a16:creationId xmlns:a16="http://schemas.microsoft.com/office/drawing/2014/main" id="{00000000-0008-0000-0A00-000053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40" name="Shape 5">
          <a:extLst>
            <a:ext uri="{FF2B5EF4-FFF2-40B4-BE49-F238E27FC236}">
              <a16:creationId xmlns:a16="http://schemas.microsoft.com/office/drawing/2014/main" id="{00000000-0008-0000-0A00-000054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41" name="Shape 5">
          <a:extLst>
            <a:ext uri="{FF2B5EF4-FFF2-40B4-BE49-F238E27FC236}">
              <a16:creationId xmlns:a16="http://schemas.microsoft.com/office/drawing/2014/main" id="{00000000-0008-0000-0A00-000055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42" name="Shape 5">
          <a:extLst>
            <a:ext uri="{FF2B5EF4-FFF2-40B4-BE49-F238E27FC236}">
              <a16:creationId xmlns:a16="http://schemas.microsoft.com/office/drawing/2014/main" id="{00000000-0008-0000-0A00-000056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43" name="Shape 5">
          <a:extLst>
            <a:ext uri="{FF2B5EF4-FFF2-40B4-BE49-F238E27FC236}">
              <a16:creationId xmlns:a16="http://schemas.microsoft.com/office/drawing/2014/main" id="{00000000-0008-0000-0A00-000057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44" name="Shape 4">
          <a:extLst>
            <a:ext uri="{FF2B5EF4-FFF2-40B4-BE49-F238E27FC236}">
              <a16:creationId xmlns:a16="http://schemas.microsoft.com/office/drawing/2014/main" id="{00000000-0008-0000-0A00-000058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45" name="Shape 4">
          <a:extLst>
            <a:ext uri="{FF2B5EF4-FFF2-40B4-BE49-F238E27FC236}">
              <a16:creationId xmlns:a16="http://schemas.microsoft.com/office/drawing/2014/main" id="{00000000-0008-0000-0A00-000059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46" name="Shape 4">
          <a:extLst>
            <a:ext uri="{FF2B5EF4-FFF2-40B4-BE49-F238E27FC236}">
              <a16:creationId xmlns:a16="http://schemas.microsoft.com/office/drawing/2014/main" id="{00000000-0008-0000-0A00-00005A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47" name="Shape 4">
          <a:extLst>
            <a:ext uri="{FF2B5EF4-FFF2-40B4-BE49-F238E27FC236}">
              <a16:creationId xmlns:a16="http://schemas.microsoft.com/office/drawing/2014/main" id="{00000000-0008-0000-0A00-00005B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48" name="Shape 4">
          <a:extLst>
            <a:ext uri="{FF2B5EF4-FFF2-40B4-BE49-F238E27FC236}">
              <a16:creationId xmlns:a16="http://schemas.microsoft.com/office/drawing/2014/main" id="{00000000-0008-0000-0A00-00005C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49" name="Shape 4">
          <a:extLst>
            <a:ext uri="{FF2B5EF4-FFF2-40B4-BE49-F238E27FC236}">
              <a16:creationId xmlns:a16="http://schemas.microsoft.com/office/drawing/2014/main" id="{00000000-0008-0000-0A00-00005D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50" name="Shape 4">
          <a:extLst>
            <a:ext uri="{FF2B5EF4-FFF2-40B4-BE49-F238E27FC236}">
              <a16:creationId xmlns:a16="http://schemas.microsoft.com/office/drawing/2014/main" id="{00000000-0008-0000-0A00-00005E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51" name="Shape 4">
          <a:extLst>
            <a:ext uri="{FF2B5EF4-FFF2-40B4-BE49-F238E27FC236}">
              <a16:creationId xmlns:a16="http://schemas.microsoft.com/office/drawing/2014/main" id="{00000000-0008-0000-0A00-00005F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52" name="Shape 5">
          <a:extLst>
            <a:ext uri="{FF2B5EF4-FFF2-40B4-BE49-F238E27FC236}">
              <a16:creationId xmlns:a16="http://schemas.microsoft.com/office/drawing/2014/main" id="{00000000-0008-0000-0A00-000060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53" name="Shape 5">
          <a:extLst>
            <a:ext uri="{FF2B5EF4-FFF2-40B4-BE49-F238E27FC236}">
              <a16:creationId xmlns:a16="http://schemas.microsoft.com/office/drawing/2014/main" id="{00000000-0008-0000-0A00-000061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54" name="Shape 5">
          <a:extLst>
            <a:ext uri="{FF2B5EF4-FFF2-40B4-BE49-F238E27FC236}">
              <a16:creationId xmlns:a16="http://schemas.microsoft.com/office/drawing/2014/main" id="{00000000-0008-0000-0A00-000062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55" name="Shape 5">
          <a:extLst>
            <a:ext uri="{FF2B5EF4-FFF2-40B4-BE49-F238E27FC236}">
              <a16:creationId xmlns:a16="http://schemas.microsoft.com/office/drawing/2014/main" id="{00000000-0008-0000-0A00-000063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56" name="Shape 5">
          <a:extLst>
            <a:ext uri="{FF2B5EF4-FFF2-40B4-BE49-F238E27FC236}">
              <a16:creationId xmlns:a16="http://schemas.microsoft.com/office/drawing/2014/main" id="{00000000-0008-0000-0A00-000064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57" name="Shape 5">
          <a:extLst>
            <a:ext uri="{FF2B5EF4-FFF2-40B4-BE49-F238E27FC236}">
              <a16:creationId xmlns:a16="http://schemas.microsoft.com/office/drawing/2014/main" id="{00000000-0008-0000-0A00-000065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58" name="Shape 4">
          <a:extLst>
            <a:ext uri="{FF2B5EF4-FFF2-40B4-BE49-F238E27FC236}">
              <a16:creationId xmlns:a16="http://schemas.microsoft.com/office/drawing/2014/main" id="{00000000-0008-0000-0A00-000066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59" name="Shape 4">
          <a:extLst>
            <a:ext uri="{FF2B5EF4-FFF2-40B4-BE49-F238E27FC236}">
              <a16:creationId xmlns:a16="http://schemas.microsoft.com/office/drawing/2014/main" id="{00000000-0008-0000-0A00-000067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60" name="Shape 4">
          <a:extLst>
            <a:ext uri="{FF2B5EF4-FFF2-40B4-BE49-F238E27FC236}">
              <a16:creationId xmlns:a16="http://schemas.microsoft.com/office/drawing/2014/main" id="{00000000-0008-0000-0A00-000068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61" name="Shape 4">
          <a:extLst>
            <a:ext uri="{FF2B5EF4-FFF2-40B4-BE49-F238E27FC236}">
              <a16:creationId xmlns:a16="http://schemas.microsoft.com/office/drawing/2014/main" id="{00000000-0008-0000-0A00-000069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62" name="Shape 4">
          <a:extLst>
            <a:ext uri="{FF2B5EF4-FFF2-40B4-BE49-F238E27FC236}">
              <a16:creationId xmlns:a16="http://schemas.microsoft.com/office/drawing/2014/main" id="{00000000-0008-0000-0A00-00006A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63" name="Shape 4">
          <a:extLst>
            <a:ext uri="{FF2B5EF4-FFF2-40B4-BE49-F238E27FC236}">
              <a16:creationId xmlns:a16="http://schemas.microsoft.com/office/drawing/2014/main" id="{00000000-0008-0000-0A00-00006B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64" name="Shape 4">
          <a:extLst>
            <a:ext uri="{FF2B5EF4-FFF2-40B4-BE49-F238E27FC236}">
              <a16:creationId xmlns:a16="http://schemas.microsoft.com/office/drawing/2014/main" id="{00000000-0008-0000-0A00-00006C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65" name="Shape 4">
          <a:extLst>
            <a:ext uri="{FF2B5EF4-FFF2-40B4-BE49-F238E27FC236}">
              <a16:creationId xmlns:a16="http://schemas.microsoft.com/office/drawing/2014/main" id="{00000000-0008-0000-0A00-00006D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66" name="Shape 5">
          <a:extLst>
            <a:ext uri="{FF2B5EF4-FFF2-40B4-BE49-F238E27FC236}">
              <a16:creationId xmlns:a16="http://schemas.microsoft.com/office/drawing/2014/main" id="{00000000-0008-0000-0A00-00006E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67" name="Shape 5">
          <a:extLst>
            <a:ext uri="{FF2B5EF4-FFF2-40B4-BE49-F238E27FC236}">
              <a16:creationId xmlns:a16="http://schemas.microsoft.com/office/drawing/2014/main" id="{00000000-0008-0000-0A00-00006F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68" name="Shape 5">
          <a:extLst>
            <a:ext uri="{FF2B5EF4-FFF2-40B4-BE49-F238E27FC236}">
              <a16:creationId xmlns:a16="http://schemas.microsoft.com/office/drawing/2014/main" id="{00000000-0008-0000-0A00-000070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69" name="Shape 5">
          <a:extLst>
            <a:ext uri="{FF2B5EF4-FFF2-40B4-BE49-F238E27FC236}">
              <a16:creationId xmlns:a16="http://schemas.microsoft.com/office/drawing/2014/main" id="{00000000-0008-0000-0A00-000071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70" name="Shape 5">
          <a:extLst>
            <a:ext uri="{FF2B5EF4-FFF2-40B4-BE49-F238E27FC236}">
              <a16:creationId xmlns:a16="http://schemas.microsoft.com/office/drawing/2014/main" id="{00000000-0008-0000-0A00-000072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71" name="Shape 5">
          <a:extLst>
            <a:ext uri="{FF2B5EF4-FFF2-40B4-BE49-F238E27FC236}">
              <a16:creationId xmlns:a16="http://schemas.microsoft.com/office/drawing/2014/main" id="{00000000-0008-0000-0A00-000073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72" name="Shape 4">
          <a:extLst>
            <a:ext uri="{FF2B5EF4-FFF2-40B4-BE49-F238E27FC236}">
              <a16:creationId xmlns:a16="http://schemas.microsoft.com/office/drawing/2014/main" id="{00000000-0008-0000-0A00-000074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73" name="Shape 4">
          <a:extLst>
            <a:ext uri="{FF2B5EF4-FFF2-40B4-BE49-F238E27FC236}">
              <a16:creationId xmlns:a16="http://schemas.microsoft.com/office/drawing/2014/main" id="{00000000-0008-0000-0A00-000075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74" name="Shape 4">
          <a:extLst>
            <a:ext uri="{FF2B5EF4-FFF2-40B4-BE49-F238E27FC236}">
              <a16:creationId xmlns:a16="http://schemas.microsoft.com/office/drawing/2014/main" id="{00000000-0008-0000-0A00-000076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75" name="Shape 4">
          <a:extLst>
            <a:ext uri="{FF2B5EF4-FFF2-40B4-BE49-F238E27FC236}">
              <a16:creationId xmlns:a16="http://schemas.microsoft.com/office/drawing/2014/main" id="{00000000-0008-0000-0A00-000077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76" name="Shape 4">
          <a:extLst>
            <a:ext uri="{FF2B5EF4-FFF2-40B4-BE49-F238E27FC236}">
              <a16:creationId xmlns:a16="http://schemas.microsoft.com/office/drawing/2014/main" id="{00000000-0008-0000-0A00-000078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77" name="Shape 4">
          <a:extLst>
            <a:ext uri="{FF2B5EF4-FFF2-40B4-BE49-F238E27FC236}">
              <a16:creationId xmlns:a16="http://schemas.microsoft.com/office/drawing/2014/main" id="{00000000-0008-0000-0A00-000079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78" name="Shape 4">
          <a:extLst>
            <a:ext uri="{FF2B5EF4-FFF2-40B4-BE49-F238E27FC236}">
              <a16:creationId xmlns:a16="http://schemas.microsoft.com/office/drawing/2014/main" id="{00000000-0008-0000-0A00-00007A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79" name="Shape 4">
          <a:extLst>
            <a:ext uri="{FF2B5EF4-FFF2-40B4-BE49-F238E27FC236}">
              <a16:creationId xmlns:a16="http://schemas.microsoft.com/office/drawing/2014/main" id="{00000000-0008-0000-0A00-00007B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80" name="Shape 5">
          <a:extLst>
            <a:ext uri="{FF2B5EF4-FFF2-40B4-BE49-F238E27FC236}">
              <a16:creationId xmlns:a16="http://schemas.microsoft.com/office/drawing/2014/main" id="{00000000-0008-0000-0A00-00007C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81" name="Shape 5">
          <a:extLst>
            <a:ext uri="{FF2B5EF4-FFF2-40B4-BE49-F238E27FC236}">
              <a16:creationId xmlns:a16="http://schemas.microsoft.com/office/drawing/2014/main" id="{00000000-0008-0000-0A00-00007D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82" name="Shape 5">
          <a:extLst>
            <a:ext uri="{FF2B5EF4-FFF2-40B4-BE49-F238E27FC236}">
              <a16:creationId xmlns:a16="http://schemas.microsoft.com/office/drawing/2014/main" id="{00000000-0008-0000-0A00-00007E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83" name="Shape 5">
          <a:extLst>
            <a:ext uri="{FF2B5EF4-FFF2-40B4-BE49-F238E27FC236}">
              <a16:creationId xmlns:a16="http://schemas.microsoft.com/office/drawing/2014/main" id="{00000000-0008-0000-0A00-00007F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84" name="Shape 5">
          <a:extLst>
            <a:ext uri="{FF2B5EF4-FFF2-40B4-BE49-F238E27FC236}">
              <a16:creationId xmlns:a16="http://schemas.microsoft.com/office/drawing/2014/main" id="{00000000-0008-0000-0A00-000080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85" name="Shape 5">
          <a:extLst>
            <a:ext uri="{FF2B5EF4-FFF2-40B4-BE49-F238E27FC236}">
              <a16:creationId xmlns:a16="http://schemas.microsoft.com/office/drawing/2014/main" id="{00000000-0008-0000-0A00-000081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86" name="Shape 4">
          <a:extLst>
            <a:ext uri="{FF2B5EF4-FFF2-40B4-BE49-F238E27FC236}">
              <a16:creationId xmlns:a16="http://schemas.microsoft.com/office/drawing/2014/main" id="{00000000-0008-0000-0A00-000082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87" name="Shape 4">
          <a:extLst>
            <a:ext uri="{FF2B5EF4-FFF2-40B4-BE49-F238E27FC236}">
              <a16:creationId xmlns:a16="http://schemas.microsoft.com/office/drawing/2014/main" id="{00000000-0008-0000-0A00-000083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88" name="Shape 4">
          <a:extLst>
            <a:ext uri="{FF2B5EF4-FFF2-40B4-BE49-F238E27FC236}">
              <a16:creationId xmlns:a16="http://schemas.microsoft.com/office/drawing/2014/main" id="{00000000-0008-0000-0A00-000084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89" name="Shape 4">
          <a:extLst>
            <a:ext uri="{FF2B5EF4-FFF2-40B4-BE49-F238E27FC236}">
              <a16:creationId xmlns:a16="http://schemas.microsoft.com/office/drawing/2014/main" id="{00000000-0008-0000-0A00-000085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90" name="Shape 4">
          <a:extLst>
            <a:ext uri="{FF2B5EF4-FFF2-40B4-BE49-F238E27FC236}">
              <a16:creationId xmlns:a16="http://schemas.microsoft.com/office/drawing/2014/main" id="{00000000-0008-0000-0A00-000086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91" name="Shape 4">
          <a:extLst>
            <a:ext uri="{FF2B5EF4-FFF2-40B4-BE49-F238E27FC236}">
              <a16:creationId xmlns:a16="http://schemas.microsoft.com/office/drawing/2014/main" id="{00000000-0008-0000-0A00-000087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92" name="Shape 4">
          <a:extLst>
            <a:ext uri="{FF2B5EF4-FFF2-40B4-BE49-F238E27FC236}">
              <a16:creationId xmlns:a16="http://schemas.microsoft.com/office/drawing/2014/main" id="{00000000-0008-0000-0A00-000088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393" name="Shape 4">
          <a:extLst>
            <a:ext uri="{FF2B5EF4-FFF2-40B4-BE49-F238E27FC236}">
              <a16:creationId xmlns:a16="http://schemas.microsoft.com/office/drawing/2014/main" id="{00000000-0008-0000-0A00-000089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94" name="Shape 5">
          <a:extLst>
            <a:ext uri="{FF2B5EF4-FFF2-40B4-BE49-F238E27FC236}">
              <a16:creationId xmlns:a16="http://schemas.microsoft.com/office/drawing/2014/main" id="{00000000-0008-0000-0A00-00008A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95" name="Shape 5">
          <a:extLst>
            <a:ext uri="{FF2B5EF4-FFF2-40B4-BE49-F238E27FC236}">
              <a16:creationId xmlns:a16="http://schemas.microsoft.com/office/drawing/2014/main" id="{00000000-0008-0000-0A00-00008B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96" name="Shape 5">
          <a:extLst>
            <a:ext uri="{FF2B5EF4-FFF2-40B4-BE49-F238E27FC236}">
              <a16:creationId xmlns:a16="http://schemas.microsoft.com/office/drawing/2014/main" id="{00000000-0008-0000-0A00-00008C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97" name="Shape 5">
          <a:extLst>
            <a:ext uri="{FF2B5EF4-FFF2-40B4-BE49-F238E27FC236}">
              <a16:creationId xmlns:a16="http://schemas.microsoft.com/office/drawing/2014/main" id="{00000000-0008-0000-0A00-00008D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98" name="Shape 5">
          <a:extLst>
            <a:ext uri="{FF2B5EF4-FFF2-40B4-BE49-F238E27FC236}">
              <a16:creationId xmlns:a16="http://schemas.microsoft.com/office/drawing/2014/main" id="{00000000-0008-0000-0A00-00008E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399" name="Shape 5">
          <a:extLst>
            <a:ext uri="{FF2B5EF4-FFF2-40B4-BE49-F238E27FC236}">
              <a16:creationId xmlns:a16="http://schemas.microsoft.com/office/drawing/2014/main" id="{00000000-0008-0000-0A00-00008F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00" name="Shape 4">
          <a:extLst>
            <a:ext uri="{FF2B5EF4-FFF2-40B4-BE49-F238E27FC236}">
              <a16:creationId xmlns:a16="http://schemas.microsoft.com/office/drawing/2014/main" id="{00000000-0008-0000-0A00-000090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01" name="Shape 4">
          <a:extLst>
            <a:ext uri="{FF2B5EF4-FFF2-40B4-BE49-F238E27FC236}">
              <a16:creationId xmlns:a16="http://schemas.microsoft.com/office/drawing/2014/main" id="{00000000-0008-0000-0A00-000091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02" name="Shape 4">
          <a:extLst>
            <a:ext uri="{FF2B5EF4-FFF2-40B4-BE49-F238E27FC236}">
              <a16:creationId xmlns:a16="http://schemas.microsoft.com/office/drawing/2014/main" id="{00000000-0008-0000-0A00-000092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03" name="Shape 4">
          <a:extLst>
            <a:ext uri="{FF2B5EF4-FFF2-40B4-BE49-F238E27FC236}">
              <a16:creationId xmlns:a16="http://schemas.microsoft.com/office/drawing/2014/main" id="{00000000-0008-0000-0A00-000093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04" name="Shape 4">
          <a:extLst>
            <a:ext uri="{FF2B5EF4-FFF2-40B4-BE49-F238E27FC236}">
              <a16:creationId xmlns:a16="http://schemas.microsoft.com/office/drawing/2014/main" id="{00000000-0008-0000-0A00-000094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05" name="Shape 4">
          <a:extLst>
            <a:ext uri="{FF2B5EF4-FFF2-40B4-BE49-F238E27FC236}">
              <a16:creationId xmlns:a16="http://schemas.microsoft.com/office/drawing/2014/main" id="{00000000-0008-0000-0A00-000095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06" name="Shape 4">
          <a:extLst>
            <a:ext uri="{FF2B5EF4-FFF2-40B4-BE49-F238E27FC236}">
              <a16:creationId xmlns:a16="http://schemas.microsoft.com/office/drawing/2014/main" id="{00000000-0008-0000-0A00-000096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07" name="Shape 4">
          <a:extLst>
            <a:ext uri="{FF2B5EF4-FFF2-40B4-BE49-F238E27FC236}">
              <a16:creationId xmlns:a16="http://schemas.microsoft.com/office/drawing/2014/main" id="{00000000-0008-0000-0A00-000097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08" name="Shape 5">
          <a:extLst>
            <a:ext uri="{FF2B5EF4-FFF2-40B4-BE49-F238E27FC236}">
              <a16:creationId xmlns:a16="http://schemas.microsoft.com/office/drawing/2014/main" id="{00000000-0008-0000-0A00-000098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09" name="Shape 5">
          <a:extLst>
            <a:ext uri="{FF2B5EF4-FFF2-40B4-BE49-F238E27FC236}">
              <a16:creationId xmlns:a16="http://schemas.microsoft.com/office/drawing/2014/main" id="{00000000-0008-0000-0A00-000099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10" name="Shape 5">
          <a:extLst>
            <a:ext uri="{FF2B5EF4-FFF2-40B4-BE49-F238E27FC236}">
              <a16:creationId xmlns:a16="http://schemas.microsoft.com/office/drawing/2014/main" id="{00000000-0008-0000-0A00-00009A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11" name="Shape 5">
          <a:extLst>
            <a:ext uri="{FF2B5EF4-FFF2-40B4-BE49-F238E27FC236}">
              <a16:creationId xmlns:a16="http://schemas.microsoft.com/office/drawing/2014/main" id="{00000000-0008-0000-0A00-00009B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12" name="Shape 5">
          <a:extLst>
            <a:ext uri="{FF2B5EF4-FFF2-40B4-BE49-F238E27FC236}">
              <a16:creationId xmlns:a16="http://schemas.microsoft.com/office/drawing/2014/main" id="{00000000-0008-0000-0A00-00009C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13" name="Shape 5">
          <a:extLst>
            <a:ext uri="{FF2B5EF4-FFF2-40B4-BE49-F238E27FC236}">
              <a16:creationId xmlns:a16="http://schemas.microsoft.com/office/drawing/2014/main" id="{00000000-0008-0000-0A00-00009D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14" name="Shape 4">
          <a:extLst>
            <a:ext uri="{FF2B5EF4-FFF2-40B4-BE49-F238E27FC236}">
              <a16:creationId xmlns:a16="http://schemas.microsoft.com/office/drawing/2014/main" id="{00000000-0008-0000-0A00-00009E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15" name="Shape 4">
          <a:extLst>
            <a:ext uri="{FF2B5EF4-FFF2-40B4-BE49-F238E27FC236}">
              <a16:creationId xmlns:a16="http://schemas.microsoft.com/office/drawing/2014/main" id="{00000000-0008-0000-0A00-00009F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16" name="Shape 4">
          <a:extLst>
            <a:ext uri="{FF2B5EF4-FFF2-40B4-BE49-F238E27FC236}">
              <a16:creationId xmlns:a16="http://schemas.microsoft.com/office/drawing/2014/main" id="{00000000-0008-0000-0A00-0000A0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17" name="Shape 4">
          <a:extLst>
            <a:ext uri="{FF2B5EF4-FFF2-40B4-BE49-F238E27FC236}">
              <a16:creationId xmlns:a16="http://schemas.microsoft.com/office/drawing/2014/main" id="{00000000-0008-0000-0A00-0000A1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18" name="Shape 4">
          <a:extLst>
            <a:ext uri="{FF2B5EF4-FFF2-40B4-BE49-F238E27FC236}">
              <a16:creationId xmlns:a16="http://schemas.microsoft.com/office/drawing/2014/main" id="{00000000-0008-0000-0A00-0000A2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19" name="Shape 4">
          <a:extLst>
            <a:ext uri="{FF2B5EF4-FFF2-40B4-BE49-F238E27FC236}">
              <a16:creationId xmlns:a16="http://schemas.microsoft.com/office/drawing/2014/main" id="{00000000-0008-0000-0A00-0000A3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20" name="Shape 4">
          <a:extLst>
            <a:ext uri="{FF2B5EF4-FFF2-40B4-BE49-F238E27FC236}">
              <a16:creationId xmlns:a16="http://schemas.microsoft.com/office/drawing/2014/main" id="{00000000-0008-0000-0A00-0000A4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21" name="Shape 4">
          <a:extLst>
            <a:ext uri="{FF2B5EF4-FFF2-40B4-BE49-F238E27FC236}">
              <a16:creationId xmlns:a16="http://schemas.microsoft.com/office/drawing/2014/main" id="{00000000-0008-0000-0A00-0000A5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22" name="Shape 5">
          <a:extLst>
            <a:ext uri="{FF2B5EF4-FFF2-40B4-BE49-F238E27FC236}">
              <a16:creationId xmlns:a16="http://schemas.microsoft.com/office/drawing/2014/main" id="{00000000-0008-0000-0A00-0000A6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23" name="Shape 5">
          <a:extLst>
            <a:ext uri="{FF2B5EF4-FFF2-40B4-BE49-F238E27FC236}">
              <a16:creationId xmlns:a16="http://schemas.microsoft.com/office/drawing/2014/main" id="{00000000-0008-0000-0A00-0000A7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24" name="Shape 5">
          <a:extLst>
            <a:ext uri="{FF2B5EF4-FFF2-40B4-BE49-F238E27FC236}">
              <a16:creationId xmlns:a16="http://schemas.microsoft.com/office/drawing/2014/main" id="{00000000-0008-0000-0A00-0000A8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25" name="Shape 5">
          <a:extLst>
            <a:ext uri="{FF2B5EF4-FFF2-40B4-BE49-F238E27FC236}">
              <a16:creationId xmlns:a16="http://schemas.microsoft.com/office/drawing/2014/main" id="{00000000-0008-0000-0A00-0000A9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26" name="Shape 5">
          <a:extLst>
            <a:ext uri="{FF2B5EF4-FFF2-40B4-BE49-F238E27FC236}">
              <a16:creationId xmlns:a16="http://schemas.microsoft.com/office/drawing/2014/main" id="{00000000-0008-0000-0A00-0000AA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27" name="Shape 5">
          <a:extLst>
            <a:ext uri="{FF2B5EF4-FFF2-40B4-BE49-F238E27FC236}">
              <a16:creationId xmlns:a16="http://schemas.microsoft.com/office/drawing/2014/main" id="{00000000-0008-0000-0A00-0000AB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28" name="Shape 4">
          <a:extLst>
            <a:ext uri="{FF2B5EF4-FFF2-40B4-BE49-F238E27FC236}">
              <a16:creationId xmlns:a16="http://schemas.microsoft.com/office/drawing/2014/main" id="{00000000-0008-0000-0A00-0000AC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29" name="Shape 4">
          <a:extLst>
            <a:ext uri="{FF2B5EF4-FFF2-40B4-BE49-F238E27FC236}">
              <a16:creationId xmlns:a16="http://schemas.microsoft.com/office/drawing/2014/main" id="{00000000-0008-0000-0A00-0000AD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30" name="Shape 4">
          <a:extLst>
            <a:ext uri="{FF2B5EF4-FFF2-40B4-BE49-F238E27FC236}">
              <a16:creationId xmlns:a16="http://schemas.microsoft.com/office/drawing/2014/main" id="{00000000-0008-0000-0A00-0000AE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31" name="Shape 4">
          <a:extLst>
            <a:ext uri="{FF2B5EF4-FFF2-40B4-BE49-F238E27FC236}">
              <a16:creationId xmlns:a16="http://schemas.microsoft.com/office/drawing/2014/main" id="{00000000-0008-0000-0A00-0000AF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32" name="Shape 4">
          <a:extLst>
            <a:ext uri="{FF2B5EF4-FFF2-40B4-BE49-F238E27FC236}">
              <a16:creationId xmlns:a16="http://schemas.microsoft.com/office/drawing/2014/main" id="{00000000-0008-0000-0A00-0000B0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33" name="Shape 4">
          <a:extLst>
            <a:ext uri="{FF2B5EF4-FFF2-40B4-BE49-F238E27FC236}">
              <a16:creationId xmlns:a16="http://schemas.microsoft.com/office/drawing/2014/main" id="{00000000-0008-0000-0A00-0000B1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34" name="Shape 4">
          <a:extLst>
            <a:ext uri="{FF2B5EF4-FFF2-40B4-BE49-F238E27FC236}">
              <a16:creationId xmlns:a16="http://schemas.microsoft.com/office/drawing/2014/main" id="{00000000-0008-0000-0A00-0000B2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35" name="Shape 4">
          <a:extLst>
            <a:ext uri="{FF2B5EF4-FFF2-40B4-BE49-F238E27FC236}">
              <a16:creationId xmlns:a16="http://schemas.microsoft.com/office/drawing/2014/main" id="{00000000-0008-0000-0A00-0000B3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36" name="Shape 5">
          <a:extLst>
            <a:ext uri="{FF2B5EF4-FFF2-40B4-BE49-F238E27FC236}">
              <a16:creationId xmlns:a16="http://schemas.microsoft.com/office/drawing/2014/main" id="{00000000-0008-0000-0A00-0000B4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37" name="Shape 5">
          <a:extLst>
            <a:ext uri="{FF2B5EF4-FFF2-40B4-BE49-F238E27FC236}">
              <a16:creationId xmlns:a16="http://schemas.microsoft.com/office/drawing/2014/main" id="{00000000-0008-0000-0A00-0000B5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38" name="Shape 5">
          <a:extLst>
            <a:ext uri="{FF2B5EF4-FFF2-40B4-BE49-F238E27FC236}">
              <a16:creationId xmlns:a16="http://schemas.microsoft.com/office/drawing/2014/main" id="{00000000-0008-0000-0A00-0000B6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39" name="Shape 5">
          <a:extLst>
            <a:ext uri="{FF2B5EF4-FFF2-40B4-BE49-F238E27FC236}">
              <a16:creationId xmlns:a16="http://schemas.microsoft.com/office/drawing/2014/main" id="{00000000-0008-0000-0A00-0000B7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40" name="Shape 5">
          <a:extLst>
            <a:ext uri="{FF2B5EF4-FFF2-40B4-BE49-F238E27FC236}">
              <a16:creationId xmlns:a16="http://schemas.microsoft.com/office/drawing/2014/main" id="{00000000-0008-0000-0A00-0000B8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28575" cy="180975"/>
    <xdr:sp macro="" textlink="">
      <xdr:nvSpPr>
        <xdr:cNvPr id="441" name="Shape 5">
          <a:extLst>
            <a:ext uri="{FF2B5EF4-FFF2-40B4-BE49-F238E27FC236}">
              <a16:creationId xmlns:a16="http://schemas.microsoft.com/office/drawing/2014/main" id="{00000000-0008-0000-0A00-0000B9010000}"/>
            </a:ext>
          </a:extLst>
        </xdr:cNvPr>
        <xdr:cNvSpPr/>
      </xdr:nvSpPr>
      <xdr:spPr>
        <a:xfrm>
          <a:off x="3981450" y="159448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42" name="Shape 4">
          <a:extLst>
            <a:ext uri="{FF2B5EF4-FFF2-40B4-BE49-F238E27FC236}">
              <a16:creationId xmlns:a16="http://schemas.microsoft.com/office/drawing/2014/main" id="{00000000-0008-0000-0A00-0000BA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43" name="Shape 4">
          <a:extLst>
            <a:ext uri="{FF2B5EF4-FFF2-40B4-BE49-F238E27FC236}">
              <a16:creationId xmlns:a16="http://schemas.microsoft.com/office/drawing/2014/main" id="{00000000-0008-0000-0A00-0000BB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44" name="Shape 4">
          <a:extLst>
            <a:ext uri="{FF2B5EF4-FFF2-40B4-BE49-F238E27FC236}">
              <a16:creationId xmlns:a16="http://schemas.microsoft.com/office/drawing/2014/main" id="{00000000-0008-0000-0A00-0000BC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45" name="Shape 4">
          <a:extLst>
            <a:ext uri="{FF2B5EF4-FFF2-40B4-BE49-F238E27FC236}">
              <a16:creationId xmlns:a16="http://schemas.microsoft.com/office/drawing/2014/main" id="{00000000-0008-0000-0A00-0000BD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46" name="Shape 4">
          <a:extLst>
            <a:ext uri="{FF2B5EF4-FFF2-40B4-BE49-F238E27FC236}">
              <a16:creationId xmlns:a16="http://schemas.microsoft.com/office/drawing/2014/main" id="{00000000-0008-0000-0A00-0000BE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47" name="Shape 4">
          <a:extLst>
            <a:ext uri="{FF2B5EF4-FFF2-40B4-BE49-F238E27FC236}">
              <a16:creationId xmlns:a16="http://schemas.microsoft.com/office/drawing/2014/main" id="{00000000-0008-0000-0A00-0000BF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48" name="Shape 4">
          <a:extLst>
            <a:ext uri="{FF2B5EF4-FFF2-40B4-BE49-F238E27FC236}">
              <a16:creationId xmlns:a16="http://schemas.microsoft.com/office/drawing/2014/main" id="{00000000-0008-0000-0A00-0000C0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8100" cy="180975"/>
    <xdr:sp macro="" textlink="">
      <xdr:nvSpPr>
        <xdr:cNvPr id="449" name="Shape 4">
          <a:extLst>
            <a:ext uri="{FF2B5EF4-FFF2-40B4-BE49-F238E27FC236}">
              <a16:creationId xmlns:a16="http://schemas.microsoft.com/office/drawing/2014/main" id="{00000000-0008-0000-0A00-0000C1010000}"/>
            </a:ext>
          </a:extLst>
        </xdr:cNvPr>
        <xdr:cNvSpPr/>
      </xdr:nvSpPr>
      <xdr:spPr>
        <a:xfrm>
          <a:off x="3981450" y="159448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898" name="Shape 8">
          <a:extLst>
            <a:ext uri="{FF2B5EF4-FFF2-40B4-BE49-F238E27FC236}">
              <a16:creationId xmlns:a16="http://schemas.microsoft.com/office/drawing/2014/main" id="{00000000-0008-0000-0A00-000082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899" name="Shape 8">
          <a:extLst>
            <a:ext uri="{FF2B5EF4-FFF2-40B4-BE49-F238E27FC236}">
              <a16:creationId xmlns:a16="http://schemas.microsoft.com/office/drawing/2014/main" id="{00000000-0008-0000-0A00-000083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00" name="Shape 8">
          <a:extLst>
            <a:ext uri="{FF2B5EF4-FFF2-40B4-BE49-F238E27FC236}">
              <a16:creationId xmlns:a16="http://schemas.microsoft.com/office/drawing/2014/main" id="{00000000-0008-0000-0A00-000084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01" name="Shape 8">
          <a:extLst>
            <a:ext uri="{FF2B5EF4-FFF2-40B4-BE49-F238E27FC236}">
              <a16:creationId xmlns:a16="http://schemas.microsoft.com/office/drawing/2014/main" id="{00000000-0008-0000-0A00-000085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02" name="Shape 8">
          <a:extLst>
            <a:ext uri="{FF2B5EF4-FFF2-40B4-BE49-F238E27FC236}">
              <a16:creationId xmlns:a16="http://schemas.microsoft.com/office/drawing/2014/main" id="{00000000-0008-0000-0A00-000086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03" name="Shape 8">
          <a:extLst>
            <a:ext uri="{FF2B5EF4-FFF2-40B4-BE49-F238E27FC236}">
              <a16:creationId xmlns:a16="http://schemas.microsoft.com/office/drawing/2014/main" id="{00000000-0008-0000-0A00-000087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04" name="Shape 7">
          <a:extLst>
            <a:ext uri="{FF2B5EF4-FFF2-40B4-BE49-F238E27FC236}">
              <a16:creationId xmlns:a16="http://schemas.microsoft.com/office/drawing/2014/main" id="{00000000-0008-0000-0A00-000088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05" name="Shape 7">
          <a:extLst>
            <a:ext uri="{FF2B5EF4-FFF2-40B4-BE49-F238E27FC236}">
              <a16:creationId xmlns:a16="http://schemas.microsoft.com/office/drawing/2014/main" id="{00000000-0008-0000-0A00-000089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06" name="Shape 7">
          <a:extLst>
            <a:ext uri="{FF2B5EF4-FFF2-40B4-BE49-F238E27FC236}">
              <a16:creationId xmlns:a16="http://schemas.microsoft.com/office/drawing/2014/main" id="{00000000-0008-0000-0A00-00008A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07" name="Shape 7">
          <a:extLst>
            <a:ext uri="{FF2B5EF4-FFF2-40B4-BE49-F238E27FC236}">
              <a16:creationId xmlns:a16="http://schemas.microsoft.com/office/drawing/2014/main" id="{00000000-0008-0000-0A00-00008B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08" name="Shape 7">
          <a:extLst>
            <a:ext uri="{FF2B5EF4-FFF2-40B4-BE49-F238E27FC236}">
              <a16:creationId xmlns:a16="http://schemas.microsoft.com/office/drawing/2014/main" id="{00000000-0008-0000-0A00-00008C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09" name="Shape 7">
          <a:extLst>
            <a:ext uri="{FF2B5EF4-FFF2-40B4-BE49-F238E27FC236}">
              <a16:creationId xmlns:a16="http://schemas.microsoft.com/office/drawing/2014/main" id="{00000000-0008-0000-0A00-00008D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10" name="Shape 7">
          <a:extLst>
            <a:ext uri="{FF2B5EF4-FFF2-40B4-BE49-F238E27FC236}">
              <a16:creationId xmlns:a16="http://schemas.microsoft.com/office/drawing/2014/main" id="{00000000-0008-0000-0A00-00008E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11" name="Shape 7">
          <a:extLst>
            <a:ext uri="{FF2B5EF4-FFF2-40B4-BE49-F238E27FC236}">
              <a16:creationId xmlns:a16="http://schemas.microsoft.com/office/drawing/2014/main" id="{00000000-0008-0000-0A00-00008F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12" name="Shape 8">
          <a:extLst>
            <a:ext uri="{FF2B5EF4-FFF2-40B4-BE49-F238E27FC236}">
              <a16:creationId xmlns:a16="http://schemas.microsoft.com/office/drawing/2014/main" id="{00000000-0008-0000-0A00-000090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13" name="Shape 8">
          <a:extLst>
            <a:ext uri="{FF2B5EF4-FFF2-40B4-BE49-F238E27FC236}">
              <a16:creationId xmlns:a16="http://schemas.microsoft.com/office/drawing/2014/main" id="{00000000-0008-0000-0A00-000091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14" name="Shape 8">
          <a:extLst>
            <a:ext uri="{FF2B5EF4-FFF2-40B4-BE49-F238E27FC236}">
              <a16:creationId xmlns:a16="http://schemas.microsoft.com/office/drawing/2014/main" id="{00000000-0008-0000-0A00-000092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15" name="Shape 8">
          <a:extLst>
            <a:ext uri="{FF2B5EF4-FFF2-40B4-BE49-F238E27FC236}">
              <a16:creationId xmlns:a16="http://schemas.microsoft.com/office/drawing/2014/main" id="{00000000-0008-0000-0A00-000093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16" name="Shape 8">
          <a:extLst>
            <a:ext uri="{FF2B5EF4-FFF2-40B4-BE49-F238E27FC236}">
              <a16:creationId xmlns:a16="http://schemas.microsoft.com/office/drawing/2014/main" id="{00000000-0008-0000-0A00-000094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17" name="Shape 8">
          <a:extLst>
            <a:ext uri="{FF2B5EF4-FFF2-40B4-BE49-F238E27FC236}">
              <a16:creationId xmlns:a16="http://schemas.microsoft.com/office/drawing/2014/main" id="{00000000-0008-0000-0A00-000095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18" name="Shape 7">
          <a:extLst>
            <a:ext uri="{FF2B5EF4-FFF2-40B4-BE49-F238E27FC236}">
              <a16:creationId xmlns:a16="http://schemas.microsoft.com/office/drawing/2014/main" id="{00000000-0008-0000-0A00-000096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19" name="Shape 7">
          <a:extLst>
            <a:ext uri="{FF2B5EF4-FFF2-40B4-BE49-F238E27FC236}">
              <a16:creationId xmlns:a16="http://schemas.microsoft.com/office/drawing/2014/main" id="{00000000-0008-0000-0A00-000097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20" name="Shape 7">
          <a:extLst>
            <a:ext uri="{FF2B5EF4-FFF2-40B4-BE49-F238E27FC236}">
              <a16:creationId xmlns:a16="http://schemas.microsoft.com/office/drawing/2014/main" id="{00000000-0008-0000-0A00-000098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21" name="Shape 7">
          <a:extLst>
            <a:ext uri="{FF2B5EF4-FFF2-40B4-BE49-F238E27FC236}">
              <a16:creationId xmlns:a16="http://schemas.microsoft.com/office/drawing/2014/main" id="{00000000-0008-0000-0A00-000099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22" name="Shape 7">
          <a:extLst>
            <a:ext uri="{FF2B5EF4-FFF2-40B4-BE49-F238E27FC236}">
              <a16:creationId xmlns:a16="http://schemas.microsoft.com/office/drawing/2014/main" id="{00000000-0008-0000-0A00-00009A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23" name="Shape 7">
          <a:extLst>
            <a:ext uri="{FF2B5EF4-FFF2-40B4-BE49-F238E27FC236}">
              <a16:creationId xmlns:a16="http://schemas.microsoft.com/office/drawing/2014/main" id="{00000000-0008-0000-0A00-00009B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24" name="Shape 7">
          <a:extLst>
            <a:ext uri="{FF2B5EF4-FFF2-40B4-BE49-F238E27FC236}">
              <a16:creationId xmlns:a16="http://schemas.microsoft.com/office/drawing/2014/main" id="{00000000-0008-0000-0A00-00009C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25" name="Shape 7">
          <a:extLst>
            <a:ext uri="{FF2B5EF4-FFF2-40B4-BE49-F238E27FC236}">
              <a16:creationId xmlns:a16="http://schemas.microsoft.com/office/drawing/2014/main" id="{00000000-0008-0000-0A00-00009D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26" name="Shape 8">
          <a:extLst>
            <a:ext uri="{FF2B5EF4-FFF2-40B4-BE49-F238E27FC236}">
              <a16:creationId xmlns:a16="http://schemas.microsoft.com/office/drawing/2014/main" id="{00000000-0008-0000-0A00-00009E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27" name="Shape 8">
          <a:extLst>
            <a:ext uri="{FF2B5EF4-FFF2-40B4-BE49-F238E27FC236}">
              <a16:creationId xmlns:a16="http://schemas.microsoft.com/office/drawing/2014/main" id="{00000000-0008-0000-0A00-00009F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28" name="Shape 8">
          <a:extLst>
            <a:ext uri="{FF2B5EF4-FFF2-40B4-BE49-F238E27FC236}">
              <a16:creationId xmlns:a16="http://schemas.microsoft.com/office/drawing/2014/main" id="{00000000-0008-0000-0A00-0000A0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29" name="Shape 8">
          <a:extLst>
            <a:ext uri="{FF2B5EF4-FFF2-40B4-BE49-F238E27FC236}">
              <a16:creationId xmlns:a16="http://schemas.microsoft.com/office/drawing/2014/main" id="{00000000-0008-0000-0A00-0000A1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30" name="Shape 8">
          <a:extLst>
            <a:ext uri="{FF2B5EF4-FFF2-40B4-BE49-F238E27FC236}">
              <a16:creationId xmlns:a16="http://schemas.microsoft.com/office/drawing/2014/main" id="{00000000-0008-0000-0A00-0000A2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31" name="Shape 8">
          <a:extLst>
            <a:ext uri="{FF2B5EF4-FFF2-40B4-BE49-F238E27FC236}">
              <a16:creationId xmlns:a16="http://schemas.microsoft.com/office/drawing/2014/main" id="{00000000-0008-0000-0A00-0000A3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32" name="Shape 7">
          <a:extLst>
            <a:ext uri="{FF2B5EF4-FFF2-40B4-BE49-F238E27FC236}">
              <a16:creationId xmlns:a16="http://schemas.microsoft.com/office/drawing/2014/main" id="{00000000-0008-0000-0A00-0000A4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33" name="Shape 7">
          <a:extLst>
            <a:ext uri="{FF2B5EF4-FFF2-40B4-BE49-F238E27FC236}">
              <a16:creationId xmlns:a16="http://schemas.microsoft.com/office/drawing/2014/main" id="{00000000-0008-0000-0A00-0000A5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34" name="Shape 7">
          <a:extLst>
            <a:ext uri="{FF2B5EF4-FFF2-40B4-BE49-F238E27FC236}">
              <a16:creationId xmlns:a16="http://schemas.microsoft.com/office/drawing/2014/main" id="{00000000-0008-0000-0A00-0000A6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35" name="Shape 7">
          <a:extLst>
            <a:ext uri="{FF2B5EF4-FFF2-40B4-BE49-F238E27FC236}">
              <a16:creationId xmlns:a16="http://schemas.microsoft.com/office/drawing/2014/main" id="{00000000-0008-0000-0A00-0000A7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36" name="Shape 7">
          <a:extLst>
            <a:ext uri="{FF2B5EF4-FFF2-40B4-BE49-F238E27FC236}">
              <a16:creationId xmlns:a16="http://schemas.microsoft.com/office/drawing/2014/main" id="{00000000-0008-0000-0A00-0000A8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37" name="Shape 7">
          <a:extLst>
            <a:ext uri="{FF2B5EF4-FFF2-40B4-BE49-F238E27FC236}">
              <a16:creationId xmlns:a16="http://schemas.microsoft.com/office/drawing/2014/main" id="{00000000-0008-0000-0A00-0000A9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38" name="Shape 7">
          <a:extLst>
            <a:ext uri="{FF2B5EF4-FFF2-40B4-BE49-F238E27FC236}">
              <a16:creationId xmlns:a16="http://schemas.microsoft.com/office/drawing/2014/main" id="{00000000-0008-0000-0A00-0000AA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39" name="Shape 7">
          <a:extLst>
            <a:ext uri="{FF2B5EF4-FFF2-40B4-BE49-F238E27FC236}">
              <a16:creationId xmlns:a16="http://schemas.microsoft.com/office/drawing/2014/main" id="{00000000-0008-0000-0A00-0000AB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40" name="Shape 8">
          <a:extLst>
            <a:ext uri="{FF2B5EF4-FFF2-40B4-BE49-F238E27FC236}">
              <a16:creationId xmlns:a16="http://schemas.microsoft.com/office/drawing/2014/main" id="{00000000-0008-0000-0A00-0000AC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41" name="Shape 8">
          <a:extLst>
            <a:ext uri="{FF2B5EF4-FFF2-40B4-BE49-F238E27FC236}">
              <a16:creationId xmlns:a16="http://schemas.microsoft.com/office/drawing/2014/main" id="{00000000-0008-0000-0A00-0000AD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42" name="Shape 8">
          <a:extLst>
            <a:ext uri="{FF2B5EF4-FFF2-40B4-BE49-F238E27FC236}">
              <a16:creationId xmlns:a16="http://schemas.microsoft.com/office/drawing/2014/main" id="{00000000-0008-0000-0A00-0000AE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43" name="Shape 8">
          <a:extLst>
            <a:ext uri="{FF2B5EF4-FFF2-40B4-BE49-F238E27FC236}">
              <a16:creationId xmlns:a16="http://schemas.microsoft.com/office/drawing/2014/main" id="{00000000-0008-0000-0A00-0000AF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44" name="Shape 8">
          <a:extLst>
            <a:ext uri="{FF2B5EF4-FFF2-40B4-BE49-F238E27FC236}">
              <a16:creationId xmlns:a16="http://schemas.microsoft.com/office/drawing/2014/main" id="{00000000-0008-0000-0A00-0000B0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45" name="Shape 8">
          <a:extLst>
            <a:ext uri="{FF2B5EF4-FFF2-40B4-BE49-F238E27FC236}">
              <a16:creationId xmlns:a16="http://schemas.microsoft.com/office/drawing/2014/main" id="{00000000-0008-0000-0A00-0000B1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46" name="Shape 7">
          <a:extLst>
            <a:ext uri="{FF2B5EF4-FFF2-40B4-BE49-F238E27FC236}">
              <a16:creationId xmlns:a16="http://schemas.microsoft.com/office/drawing/2014/main" id="{00000000-0008-0000-0A00-0000B2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47" name="Shape 7">
          <a:extLst>
            <a:ext uri="{FF2B5EF4-FFF2-40B4-BE49-F238E27FC236}">
              <a16:creationId xmlns:a16="http://schemas.microsoft.com/office/drawing/2014/main" id="{00000000-0008-0000-0A00-0000B3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48" name="Shape 7">
          <a:extLst>
            <a:ext uri="{FF2B5EF4-FFF2-40B4-BE49-F238E27FC236}">
              <a16:creationId xmlns:a16="http://schemas.microsoft.com/office/drawing/2014/main" id="{00000000-0008-0000-0A00-0000B4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49" name="Shape 7">
          <a:extLst>
            <a:ext uri="{FF2B5EF4-FFF2-40B4-BE49-F238E27FC236}">
              <a16:creationId xmlns:a16="http://schemas.microsoft.com/office/drawing/2014/main" id="{00000000-0008-0000-0A00-0000B5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50" name="Shape 7">
          <a:extLst>
            <a:ext uri="{FF2B5EF4-FFF2-40B4-BE49-F238E27FC236}">
              <a16:creationId xmlns:a16="http://schemas.microsoft.com/office/drawing/2014/main" id="{00000000-0008-0000-0A00-0000B6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51" name="Shape 7">
          <a:extLst>
            <a:ext uri="{FF2B5EF4-FFF2-40B4-BE49-F238E27FC236}">
              <a16:creationId xmlns:a16="http://schemas.microsoft.com/office/drawing/2014/main" id="{00000000-0008-0000-0A00-0000B7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52" name="Shape 7">
          <a:extLst>
            <a:ext uri="{FF2B5EF4-FFF2-40B4-BE49-F238E27FC236}">
              <a16:creationId xmlns:a16="http://schemas.microsoft.com/office/drawing/2014/main" id="{00000000-0008-0000-0A00-0000B8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53" name="Shape 7">
          <a:extLst>
            <a:ext uri="{FF2B5EF4-FFF2-40B4-BE49-F238E27FC236}">
              <a16:creationId xmlns:a16="http://schemas.microsoft.com/office/drawing/2014/main" id="{00000000-0008-0000-0A00-0000B9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54" name="Shape 8">
          <a:extLst>
            <a:ext uri="{FF2B5EF4-FFF2-40B4-BE49-F238E27FC236}">
              <a16:creationId xmlns:a16="http://schemas.microsoft.com/office/drawing/2014/main" id="{00000000-0008-0000-0A00-0000BA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55" name="Shape 8">
          <a:extLst>
            <a:ext uri="{FF2B5EF4-FFF2-40B4-BE49-F238E27FC236}">
              <a16:creationId xmlns:a16="http://schemas.microsoft.com/office/drawing/2014/main" id="{00000000-0008-0000-0A00-0000BB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56" name="Shape 8">
          <a:extLst>
            <a:ext uri="{FF2B5EF4-FFF2-40B4-BE49-F238E27FC236}">
              <a16:creationId xmlns:a16="http://schemas.microsoft.com/office/drawing/2014/main" id="{00000000-0008-0000-0A00-0000BC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57" name="Shape 8">
          <a:extLst>
            <a:ext uri="{FF2B5EF4-FFF2-40B4-BE49-F238E27FC236}">
              <a16:creationId xmlns:a16="http://schemas.microsoft.com/office/drawing/2014/main" id="{00000000-0008-0000-0A00-0000BD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58" name="Shape 8">
          <a:extLst>
            <a:ext uri="{FF2B5EF4-FFF2-40B4-BE49-F238E27FC236}">
              <a16:creationId xmlns:a16="http://schemas.microsoft.com/office/drawing/2014/main" id="{00000000-0008-0000-0A00-0000BE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59" name="Shape 8">
          <a:extLst>
            <a:ext uri="{FF2B5EF4-FFF2-40B4-BE49-F238E27FC236}">
              <a16:creationId xmlns:a16="http://schemas.microsoft.com/office/drawing/2014/main" id="{00000000-0008-0000-0A00-0000BF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60" name="Shape 7">
          <a:extLst>
            <a:ext uri="{FF2B5EF4-FFF2-40B4-BE49-F238E27FC236}">
              <a16:creationId xmlns:a16="http://schemas.microsoft.com/office/drawing/2014/main" id="{00000000-0008-0000-0A00-0000C0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61" name="Shape 7">
          <a:extLst>
            <a:ext uri="{FF2B5EF4-FFF2-40B4-BE49-F238E27FC236}">
              <a16:creationId xmlns:a16="http://schemas.microsoft.com/office/drawing/2014/main" id="{00000000-0008-0000-0A00-0000C1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62" name="Shape 7">
          <a:extLst>
            <a:ext uri="{FF2B5EF4-FFF2-40B4-BE49-F238E27FC236}">
              <a16:creationId xmlns:a16="http://schemas.microsoft.com/office/drawing/2014/main" id="{00000000-0008-0000-0A00-0000C2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63" name="Shape 7">
          <a:extLst>
            <a:ext uri="{FF2B5EF4-FFF2-40B4-BE49-F238E27FC236}">
              <a16:creationId xmlns:a16="http://schemas.microsoft.com/office/drawing/2014/main" id="{00000000-0008-0000-0A00-0000C3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64" name="Shape 7">
          <a:extLst>
            <a:ext uri="{FF2B5EF4-FFF2-40B4-BE49-F238E27FC236}">
              <a16:creationId xmlns:a16="http://schemas.microsoft.com/office/drawing/2014/main" id="{00000000-0008-0000-0A00-0000C4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65" name="Shape 7">
          <a:extLst>
            <a:ext uri="{FF2B5EF4-FFF2-40B4-BE49-F238E27FC236}">
              <a16:creationId xmlns:a16="http://schemas.microsoft.com/office/drawing/2014/main" id="{00000000-0008-0000-0A00-0000C5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66" name="Shape 7">
          <a:extLst>
            <a:ext uri="{FF2B5EF4-FFF2-40B4-BE49-F238E27FC236}">
              <a16:creationId xmlns:a16="http://schemas.microsoft.com/office/drawing/2014/main" id="{00000000-0008-0000-0A00-0000C6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67" name="Shape 7">
          <a:extLst>
            <a:ext uri="{FF2B5EF4-FFF2-40B4-BE49-F238E27FC236}">
              <a16:creationId xmlns:a16="http://schemas.microsoft.com/office/drawing/2014/main" id="{00000000-0008-0000-0A00-0000C7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68" name="Shape 8">
          <a:extLst>
            <a:ext uri="{FF2B5EF4-FFF2-40B4-BE49-F238E27FC236}">
              <a16:creationId xmlns:a16="http://schemas.microsoft.com/office/drawing/2014/main" id="{00000000-0008-0000-0A00-0000C8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69" name="Shape 8">
          <a:extLst>
            <a:ext uri="{FF2B5EF4-FFF2-40B4-BE49-F238E27FC236}">
              <a16:creationId xmlns:a16="http://schemas.microsoft.com/office/drawing/2014/main" id="{00000000-0008-0000-0A00-0000C9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70" name="Shape 8">
          <a:extLst>
            <a:ext uri="{FF2B5EF4-FFF2-40B4-BE49-F238E27FC236}">
              <a16:creationId xmlns:a16="http://schemas.microsoft.com/office/drawing/2014/main" id="{00000000-0008-0000-0A00-0000CA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71" name="Shape 8">
          <a:extLst>
            <a:ext uri="{FF2B5EF4-FFF2-40B4-BE49-F238E27FC236}">
              <a16:creationId xmlns:a16="http://schemas.microsoft.com/office/drawing/2014/main" id="{00000000-0008-0000-0A00-0000CB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72" name="Shape 8">
          <a:extLst>
            <a:ext uri="{FF2B5EF4-FFF2-40B4-BE49-F238E27FC236}">
              <a16:creationId xmlns:a16="http://schemas.microsoft.com/office/drawing/2014/main" id="{00000000-0008-0000-0A00-0000CC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73" name="Shape 8">
          <a:extLst>
            <a:ext uri="{FF2B5EF4-FFF2-40B4-BE49-F238E27FC236}">
              <a16:creationId xmlns:a16="http://schemas.microsoft.com/office/drawing/2014/main" id="{00000000-0008-0000-0A00-0000CD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74" name="Shape 7">
          <a:extLst>
            <a:ext uri="{FF2B5EF4-FFF2-40B4-BE49-F238E27FC236}">
              <a16:creationId xmlns:a16="http://schemas.microsoft.com/office/drawing/2014/main" id="{00000000-0008-0000-0A00-0000CE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75" name="Shape 7">
          <a:extLst>
            <a:ext uri="{FF2B5EF4-FFF2-40B4-BE49-F238E27FC236}">
              <a16:creationId xmlns:a16="http://schemas.microsoft.com/office/drawing/2014/main" id="{00000000-0008-0000-0A00-0000CF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76" name="Shape 7">
          <a:extLst>
            <a:ext uri="{FF2B5EF4-FFF2-40B4-BE49-F238E27FC236}">
              <a16:creationId xmlns:a16="http://schemas.microsoft.com/office/drawing/2014/main" id="{00000000-0008-0000-0A00-0000D0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77" name="Shape 7">
          <a:extLst>
            <a:ext uri="{FF2B5EF4-FFF2-40B4-BE49-F238E27FC236}">
              <a16:creationId xmlns:a16="http://schemas.microsoft.com/office/drawing/2014/main" id="{00000000-0008-0000-0A00-0000D1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78" name="Shape 7">
          <a:extLst>
            <a:ext uri="{FF2B5EF4-FFF2-40B4-BE49-F238E27FC236}">
              <a16:creationId xmlns:a16="http://schemas.microsoft.com/office/drawing/2014/main" id="{00000000-0008-0000-0A00-0000D2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79" name="Shape 7">
          <a:extLst>
            <a:ext uri="{FF2B5EF4-FFF2-40B4-BE49-F238E27FC236}">
              <a16:creationId xmlns:a16="http://schemas.microsoft.com/office/drawing/2014/main" id="{00000000-0008-0000-0A00-0000D3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80" name="Shape 7">
          <a:extLst>
            <a:ext uri="{FF2B5EF4-FFF2-40B4-BE49-F238E27FC236}">
              <a16:creationId xmlns:a16="http://schemas.microsoft.com/office/drawing/2014/main" id="{00000000-0008-0000-0A00-0000D4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81" name="Shape 7">
          <a:extLst>
            <a:ext uri="{FF2B5EF4-FFF2-40B4-BE49-F238E27FC236}">
              <a16:creationId xmlns:a16="http://schemas.microsoft.com/office/drawing/2014/main" id="{00000000-0008-0000-0A00-0000D5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82" name="Shape 8">
          <a:extLst>
            <a:ext uri="{FF2B5EF4-FFF2-40B4-BE49-F238E27FC236}">
              <a16:creationId xmlns:a16="http://schemas.microsoft.com/office/drawing/2014/main" id="{00000000-0008-0000-0A00-0000D6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83" name="Shape 8">
          <a:extLst>
            <a:ext uri="{FF2B5EF4-FFF2-40B4-BE49-F238E27FC236}">
              <a16:creationId xmlns:a16="http://schemas.microsoft.com/office/drawing/2014/main" id="{00000000-0008-0000-0A00-0000D7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84" name="Shape 8">
          <a:extLst>
            <a:ext uri="{FF2B5EF4-FFF2-40B4-BE49-F238E27FC236}">
              <a16:creationId xmlns:a16="http://schemas.microsoft.com/office/drawing/2014/main" id="{00000000-0008-0000-0A00-0000D8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85" name="Shape 8">
          <a:extLst>
            <a:ext uri="{FF2B5EF4-FFF2-40B4-BE49-F238E27FC236}">
              <a16:creationId xmlns:a16="http://schemas.microsoft.com/office/drawing/2014/main" id="{00000000-0008-0000-0A00-0000D9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86" name="Shape 8">
          <a:extLst>
            <a:ext uri="{FF2B5EF4-FFF2-40B4-BE49-F238E27FC236}">
              <a16:creationId xmlns:a16="http://schemas.microsoft.com/office/drawing/2014/main" id="{00000000-0008-0000-0A00-0000DA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87" name="Shape 8">
          <a:extLst>
            <a:ext uri="{FF2B5EF4-FFF2-40B4-BE49-F238E27FC236}">
              <a16:creationId xmlns:a16="http://schemas.microsoft.com/office/drawing/2014/main" id="{00000000-0008-0000-0A00-0000DB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88" name="Shape 7">
          <a:extLst>
            <a:ext uri="{FF2B5EF4-FFF2-40B4-BE49-F238E27FC236}">
              <a16:creationId xmlns:a16="http://schemas.microsoft.com/office/drawing/2014/main" id="{00000000-0008-0000-0A00-0000DC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89" name="Shape 7">
          <a:extLst>
            <a:ext uri="{FF2B5EF4-FFF2-40B4-BE49-F238E27FC236}">
              <a16:creationId xmlns:a16="http://schemas.microsoft.com/office/drawing/2014/main" id="{00000000-0008-0000-0A00-0000DD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90" name="Shape 7">
          <a:extLst>
            <a:ext uri="{FF2B5EF4-FFF2-40B4-BE49-F238E27FC236}">
              <a16:creationId xmlns:a16="http://schemas.microsoft.com/office/drawing/2014/main" id="{00000000-0008-0000-0A00-0000DE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91" name="Shape 7">
          <a:extLst>
            <a:ext uri="{FF2B5EF4-FFF2-40B4-BE49-F238E27FC236}">
              <a16:creationId xmlns:a16="http://schemas.microsoft.com/office/drawing/2014/main" id="{00000000-0008-0000-0A00-0000DF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92" name="Shape 7">
          <a:extLst>
            <a:ext uri="{FF2B5EF4-FFF2-40B4-BE49-F238E27FC236}">
              <a16:creationId xmlns:a16="http://schemas.microsoft.com/office/drawing/2014/main" id="{00000000-0008-0000-0A00-0000E0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93" name="Shape 7">
          <a:extLst>
            <a:ext uri="{FF2B5EF4-FFF2-40B4-BE49-F238E27FC236}">
              <a16:creationId xmlns:a16="http://schemas.microsoft.com/office/drawing/2014/main" id="{00000000-0008-0000-0A00-0000E1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94" name="Shape 7">
          <a:extLst>
            <a:ext uri="{FF2B5EF4-FFF2-40B4-BE49-F238E27FC236}">
              <a16:creationId xmlns:a16="http://schemas.microsoft.com/office/drawing/2014/main" id="{00000000-0008-0000-0A00-0000E2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995" name="Shape 7">
          <a:extLst>
            <a:ext uri="{FF2B5EF4-FFF2-40B4-BE49-F238E27FC236}">
              <a16:creationId xmlns:a16="http://schemas.microsoft.com/office/drawing/2014/main" id="{00000000-0008-0000-0A00-0000E3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96" name="Shape 8">
          <a:extLst>
            <a:ext uri="{FF2B5EF4-FFF2-40B4-BE49-F238E27FC236}">
              <a16:creationId xmlns:a16="http://schemas.microsoft.com/office/drawing/2014/main" id="{00000000-0008-0000-0A00-0000E4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97" name="Shape 8">
          <a:extLst>
            <a:ext uri="{FF2B5EF4-FFF2-40B4-BE49-F238E27FC236}">
              <a16:creationId xmlns:a16="http://schemas.microsoft.com/office/drawing/2014/main" id="{00000000-0008-0000-0A00-0000E5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98" name="Shape 8">
          <a:extLst>
            <a:ext uri="{FF2B5EF4-FFF2-40B4-BE49-F238E27FC236}">
              <a16:creationId xmlns:a16="http://schemas.microsoft.com/office/drawing/2014/main" id="{00000000-0008-0000-0A00-0000E6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999" name="Shape 8">
          <a:extLst>
            <a:ext uri="{FF2B5EF4-FFF2-40B4-BE49-F238E27FC236}">
              <a16:creationId xmlns:a16="http://schemas.microsoft.com/office/drawing/2014/main" id="{00000000-0008-0000-0A00-0000E7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00" name="Shape 8">
          <a:extLst>
            <a:ext uri="{FF2B5EF4-FFF2-40B4-BE49-F238E27FC236}">
              <a16:creationId xmlns:a16="http://schemas.microsoft.com/office/drawing/2014/main" id="{00000000-0008-0000-0A00-0000E8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01" name="Shape 8">
          <a:extLst>
            <a:ext uri="{FF2B5EF4-FFF2-40B4-BE49-F238E27FC236}">
              <a16:creationId xmlns:a16="http://schemas.microsoft.com/office/drawing/2014/main" id="{00000000-0008-0000-0A00-0000E9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02" name="Shape 7">
          <a:extLst>
            <a:ext uri="{FF2B5EF4-FFF2-40B4-BE49-F238E27FC236}">
              <a16:creationId xmlns:a16="http://schemas.microsoft.com/office/drawing/2014/main" id="{00000000-0008-0000-0A00-0000EA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03" name="Shape 7">
          <a:extLst>
            <a:ext uri="{FF2B5EF4-FFF2-40B4-BE49-F238E27FC236}">
              <a16:creationId xmlns:a16="http://schemas.microsoft.com/office/drawing/2014/main" id="{00000000-0008-0000-0A00-0000EB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04" name="Shape 7">
          <a:extLst>
            <a:ext uri="{FF2B5EF4-FFF2-40B4-BE49-F238E27FC236}">
              <a16:creationId xmlns:a16="http://schemas.microsoft.com/office/drawing/2014/main" id="{00000000-0008-0000-0A00-0000EC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05" name="Shape 7">
          <a:extLst>
            <a:ext uri="{FF2B5EF4-FFF2-40B4-BE49-F238E27FC236}">
              <a16:creationId xmlns:a16="http://schemas.microsoft.com/office/drawing/2014/main" id="{00000000-0008-0000-0A00-0000ED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06" name="Shape 7">
          <a:extLst>
            <a:ext uri="{FF2B5EF4-FFF2-40B4-BE49-F238E27FC236}">
              <a16:creationId xmlns:a16="http://schemas.microsoft.com/office/drawing/2014/main" id="{00000000-0008-0000-0A00-0000EE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07" name="Shape 7">
          <a:extLst>
            <a:ext uri="{FF2B5EF4-FFF2-40B4-BE49-F238E27FC236}">
              <a16:creationId xmlns:a16="http://schemas.microsoft.com/office/drawing/2014/main" id="{00000000-0008-0000-0A00-0000EF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08" name="Shape 7">
          <a:extLst>
            <a:ext uri="{FF2B5EF4-FFF2-40B4-BE49-F238E27FC236}">
              <a16:creationId xmlns:a16="http://schemas.microsoft.com/office/drawing/2014/main" id="{00000000-0008-0000-0A00-0000F0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09" name="Shape 7">
          <a:extLst>
            <a:ext uri="{FF2B5EF4-FFF2-40B4-BE49-F238E27FC236}">
              <a16:creationId xmlns:a16="http://schemas.microsoft.com/office/drawing/2014/main" id="{00000000-0008-0000-0A00-0000F1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10" name="Shape 8">
          <a:extLst>
            <a:ext uri="{FF2B5EF4-FFF2-40B4-BE49-F238E27FC236}">
              <a16:creationId xmlns:a16="http://schemas.microsoft.com/office/drawing/2014/main" id="{00000000-0008-0000-0A00-0000F2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11" name="Shape 8">
          <a:extLst>
            <a:ext uri="{FF2B5EF4-FFF2-40B4-BE49-F238E27FC236}">
              <a16:creationId xmlns:a16="http://schemas.microsoft.com/office/drawing/2014/main" id="{00000000-0008-0000-0A00-0000F3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12" name="Shape 8">
          <a:extLst>
            <a:ext uri="{FF2B5EF4-FFF2-40B4-BE49-F238E27FC236}">
              <a16:creationId xmlns:a16="http://schemas.microsoft.com/office/drawing/2014/main" id="{00000000-0008-0000-0A00-0000F4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13" name="Shape 8">
          <a:extLst>
            <a:ext uri="{FF2B5EF4-FFF2-40B4-BE49-F238E27FC236}">
              <a16:creationId xmlns:a16="http://schemas.microsoft.com/office/drawing/2014/main" id="{00000000-0008-0000-0A00-0000F5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14" name="Shape 8">
          <a:extLst>
            <a:ext uri="{FF2B5EF4-FFF2-40B4-BE49-F238E27FC236}">
              <a16:creationId xmlns:a16="http://schemas.microsoft.com/office/drawing/2014/main" id="{00000000-0008-0000-0A00-0000F6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15" name="Shape 8">
          <a:extLst>
            <a:ext uri="{FF2B5EF4-FFF2-40B4-BE49-F238E27FC236}">
              <a16:creationId xmlns:a16="http://schemas.microsoft.com/office/drawing/2014/main" id="{00000000-0008-0000-0A00-0000F703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16" name="Shape 7">
          <a:extLst>
            <a:ext uri="{FF2B5EF4-FFF2-40B4-BE49-F238E27FC236}">
              <a16:creationId xmlns:a16="http://schemas.microsoft.com/office/drawing/2014/main" id="{00000000-0008-0000-0A00-0000F8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17" name="Shape 7">
          <a:extLst>
            <a:ext uri="{FF2B5EF4-FFF2-40B4-BE49-F238E27FC236}">
              <a16:creationId xmlns:a16="http://schemas.microsoft.com/office/drawing/2014/main" id="{00000000-0008-0000-0A00-0000F9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18" name="Shape 7">
          <a:extLst>
            <a:ext uri="{FF2B5EF4-FFF2-40B4-BE49-F238E27FC236}">
              <a16:creationId xmlns:a16="http://schemas.microsoft.com/office/drawing/2014/main" id="{00000000-0008-0000-0A00-0000FA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19" name="Shape 7">
          <a:extLst>
            <a:ext uri="{FF2B5EF4-FFF2-40B4-BE49-F238E27FC236}">
              <a16:creationId xmlns:a16="http://schemas.microsoft.com/office/drawing/2014/main" id="{00000000-0008-0000-0A00-0000FB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20" name="Shape 7">
          <a:extLst>
            <a:ext uri="{FF2B5EF4-FFF2-40B4-BE49-F238E27FC236}">
              <a16:creationId xmlns:a16="http://schemas.microsoft.com/office/drawing/2014/main" id="{00000000-0008-0000-0A00-0000FC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21" name="Shape 7">
          <a:extLst>
            <a:ext uri="{FF2B5EF4-FFF2-40B4-BE49-F238E27FC236}">
              <a16:creationId xmlns:a16="http://schemas.microsoft.com/office/drawing/2014/main" id="{00000000-0008-0000-0A00-0000FD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22" name="Shape 7">
          <a:extLst>
            <a:ext uri="{FF2B5EF4-FFF2-40B4-BE49-F238E27FC236}">
              <a16:creationId xmlns:a16="http://schemas.microsoft.com/office/drawing/2014/main" id="{00000000-0008-0000-0A00-0000FE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23" name="Shape 7">
          <a:extLst>
            <a:ext uri="{FF2B5EF4-FFF2-40B4-BE49-F238E27FC236}">
              <a16:creationId xmlns:a16="http://schemas.microsoft.com/office/drawing/2014/main" id="{00000000-0008-0000-0A00-0000FF03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24" name="Shape 8">
          <a:extLst>
            <a:ext uri="{FF2B5EF4-FFF2-40B4-BE49-F238E27FC236}">
              <a16:creationId xmlns:a16="http://schemas.microsoft.com/office/drawing/2014/main" id="{00000000-0008-0000-0A00-000000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25" name="Shape 8">
          <a:extLst>
            <a:ext uri="{FF2B5EF4-FFF2-40B4-BE49-F238E27FC236}">
              <a16:creationId xmlns:a16="http://schemas.microsoft.com/office/drawing/2014/main" id="{00000000-0008-0000-0A00-000001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26" name="Shape 8">
          <a:extLst>
            <a:ext uri="{FF2B5EF4-FFF2-40B4-BE49-F238E27FC236}">
              <a16:creationId xmlns:a16="http://schemas.microsoft.com/office/drawing/2014/main" id="{00000000-0008-0000-0A00-000002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27" name="Shape 8">
          <a:extLst>
            <a:ext uri="{FF2B5EF4-FFF2-40B4-BE49-F238E27FC236}">
              <a16:creationId xmlns:a16="http://schemas.microsoft.com/office/drawing/2014/main" id="{00000000-0008-0000-0A00-000003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28" name="Shape 8">
          <a:extLst>
            <a:ext uri="{FF2B5EF4-FFF2-40B4-BE49-F238E27FC236}">
              <a16:creationId xmlns:a16="http://schemas.microsoft.com/office/drawing/2014/main" id="{00000000-0008-0000-0A00-000004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29" name="Shape 8">
          <a:extLst>
            <a:ext uri="{FF2B5EF4-FFF2-40B4-BE49-F238E27FC236}">
              <a16:creationId xmlns:a16="http://schemas.microsoft.com/office/drawing/2014/main" id="{00000000-0008-0000-0A00-000005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30" name="Shape 7">
          <a:extLst>
            <a:ext uri="{FF2B5EF4-FFF2-40B4-BE49-F238E27FC236}">
              <a16:creationId xmlns:a16="http://schemas.microsoft.com/office/drawing/2014/main" id="{00000000-0008-0000-0A00-000006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31" name="Shape 7">
          <a:extLst>
            <a:ext uri="{FF2B5EF4-FFF2-40B4-BE49-F238E27FC236}">
              <a16:creationId xmlns:a16="http://schemas.microsoft.com/office/drawing/2014/main" id="{00000000-0008-0000-0A00-000007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32" name="Shape 7">
          <a:extLst>
            <a:ext uri="{FF2B5EF4-FFF2-40B4-BE49-F238E27FC236}">
              <a16:creationId xmlns:a16="http://schemas.microsoft.com/office/drawing/2014/main" id="{00000000-0008-0000-0A00-000008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33" name="Shape 7">
          <a:extLst>
            <a:ext uri="{FF2B5EF4-FFF2-40B4-BE49-F238E27FC236}">
              <a16:creationId xmlns:a16="http://schemas.microsoft.com/office/drawing/2014/main" id="{00000000-0008-0000-0A00-000009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34" name="Shape 7">
          <a:extLst>
            <a:ext uri="{FF2B5EF4-FFF2-40B4-BE49-F238E27FC236}">
              <a16:creationId xmlns:a16="http://schemas.microsoft.com/office/drawing/2014/main" id="{00000000-0008-0000-0A00-00000A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35" name="Shape 7">
          <a:extLst>
            <a:ext uri="{FF2B5EF4-FFF2-40B4-BE49-F238E27FC236}">
              <a16:creationId xmlns:a16="http://schemas.microsoft.com/office/drawing/2014/main" id="{00000000-0008-0000-0A00-00000B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36" name="Shape 7">
          <a:extLst>
            <a:ext uri="{FF2B5EF4-FFF2-40B4-BE49-F238E27FC236}">
              <a16:creationId xmlns:a16="http://schemas.microsoft.com/office/drawing/2014/main" id="{00000000-0008-0000-0A00-00000C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37" name="Shape 7">
          <a:extLst>
            <a:ext uri="{FF2B5EF4-FFF2-40B4-BE49-F238E27FC236}">
              <a16:creationId xmlns:a16="http://schemas.microsoft.com/office/drawing/2014/main" id="{00000000-0008-0000-0A00-00000D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38" name="Shape 8">
          <a:extLst>
            <a:ext uri="{FF2B5EF4-FFF2-40B4-BE49-F238E27FC236}">
              <a16:creationId xmlns:a16="http://schemas.microsoft.com/office/drawing/2014/main" id="{00000000-0008-0000-0A00-00000E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39" name="Shape 8">
          <a:extLst>
            <a:ext uri="{FF2B5EF4-FFF2-40B4-BE49-F238E27FC236}">
              <a16:creationId xmlns:a16="http://schemas.microsoft.com/office/drawing/2014/main" id="{00000000-0008-0000-0A00-00000F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40" name="Shape 8">
          <a:extLst>
            <a:ext uri="{FF2B5EF4-FFF2-40B4-BE49-F238E27FC236}">
              <a16:creationId xmlns:a16="http://schemas.microsoft.com/office/drawing/2014/main" id="{00000000-0008-0000-0A00-000010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41" name="Shape 8">
          <a:extLst>
            <a:ext uri="{FF2B5EF4-FFF2-40B4-BE49-F238E27FC236}">
              <a16:creationId xmlns:a16="http://schemas.microsoft.com/office/drawing/2014/main" id="{00000000-0008-0000-0A00-000011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42" name="Shape 8">
          <a:extLst>
            <a:ext uri="{FF2B5EF4-FFF2-40B4-BE49-F238E27FC236}">
              <a16:creationId xmlns:a16="http://schemas.microsoft.com/office/drawing/2014/main" id="{00000000-0008-0000-0A00-000012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43" name="Shape 8">
          <a:extLst>
            <a:ext uri="{FF2B5EF4-FFF2-40B4-BE49-F238E27FC236}">
              <a16:creationId xmlns:a16="http://schemas.microsoft.com/office/drawing/2014/main" id="{00000000-0008-0000-0A00-000013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44" name="Shape 7">
          <a:extLst>
            <a:ext uri="{FF2B5EF4-FFF2-40B4-BE49-F238E27FC236}">
              <a16:creationId xmlns:a16="http://schemas.microsoft.com/office/drawing/2014/main" id="{00000000-0008-0000-0A00-000014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45" name="Shape 7">
          <a:extLst>
            <a:ext uri="{FF2B5EF4-FFF2-40B4-BE49-F238E27FC236}">
              <a16:creationId xmlns:a16="http://schemas.microsoft.com/office/drawing/2014/main" id="{00000000-0008-0000-0A00-000015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46" name="Shape 7">
          <a:extLst>
            <a:ext uri="{FF2B5EF4-FFF2-40B4-BE49-F238E27FC236}">
              <a16:creationId xmlns:a16="http://schemas.microsoft.com/office/drawing/2014/main" id="{00000000-0008-0000-0A00-000016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47" name="Shape 7">
          <a:extLst>
            <a:ext uri="{FF2B5EF4-FFF2-40B4-BE49-F238E27FC236}">
              <a16:creationId xmlns:a16="http://schemas.microsoft.com/office/drawing/2014/main" id="{00000000-0008-0000-0A00-000017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48" name="Shape 7">
          <a:extLst>
            <a:ext uri="{FF2B5EF4-FFF2-40B4-BE49-F238E27FC236}">
              <a16:creationId xmlns:a16="http://schemas.microsoft.com/office/drawing/2014/main" id="{00000000-0008-0000-0A00-000018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49" name="Shape 7">
          <a:extLst>
            <a:ext uri="{FF2B5EF4-FFF2-40B4-BE49-F238E27FC236}">
              <a16:creationId xmlns:a16="http://schemas.microsoft.com/office/drawing/2014/main" id="{00000000-0008-0000-0A00-000019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50" name="Shape 7">
          <a:extLst>
            <a:ext uri="{FF2B5EF4-FFF2-40B4-BE49-F238E27FC236}">
              <a16:creationId xmlns:a16="http://schemas.microsoft.com/office/drawing/2014/main" id="{00000000-0008-0000-0A00-00001A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51" name="Shape 7">
          <a:extLst>
            <a:ext uri="{FF2B5EF4-FFF2-40B4-BE49-F238E27FC236}">
              <a16:creationId xmlns:a16="http://schemas.microsoft.com/office/drawing/2014/main" id="{00000000-0008-0000-0A00-00001B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52" name="Shape 8">
          <a:extLst>
            <a:ext uri="{FF2B5EF4-FFF2-40B4-BE49-F238E27FC236}">
              <a16:creationId xmlns:a16="http://schemas.microsoft.com/office/drawing/2014/main" id="{00000000-0008-0000-0A00-00001C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53" name="Shape 8">
          <a:extLst>
            <a:ext uri="{FF2B5EF4-FFF2-40B4-BE49-F238E27FC236}">
              <a16:creationId xmlns:a16="http://schemas.microsoft.com/office/drawing/2014/main" id="{00000000-0008-0000-0A00-00001D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54" name="Shape 8">
          <a:extLst>
            <a:ext uri="{FF2B5EF4-FFF2-40B4-BE49-F238E27FC236}">
              <a16:creationId xmlns:a16="http://schemas.microsoft.com/office/drawing/2014/main" id="{00000000-0008-0000-0A00-00001E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55" name="Shape 8">
          <a:extLst>
            <a:ext uri="{FF2B5EF4-FFF2-40B4-BE49-F238E27FC236}">
              <a16:creationId xmlns:a16="http://schemas.microsoft.com/office/drawing/2014/main" id="{00000000-0008-0000-0A00-00001F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56" name="Shape 8">
          <a:extLst>
            <a:ext uri="{FF2B5EF4-FFF2-40B4-BE49-F238E27FC236}">
              <a16:creationId xmlns:a16="http://schemas.microsoft.com/office/drawing/2014/main" id="{00000000-0008-0000-0A00-000020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57" name="Shape 8">
          <a:extLst>
            <a:ext uri="{FF2B5EF4-FFF2-40B4-BE49-F238E27FC236}">
              <a16:creationId xmlns:a16="http://schemas.microsoft.com/office/drawing/2014/main" id="{00000000-0008-0000-0A00-000021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58" name="Shape 7">
          <a:extLst>
            <a:ext uri="{FF2B5EF4-FFF2-40B4-BE49-F238E27FC236}">
              <a16:creationId xmlns:a16="http://schemas.microsoft.com/office/drawing/2014/main" id="{00000000-0008-0000-0A00-000022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59" name="Shape 7">
          <a:extLst>
            <a:ext uri="{FF2B5EF4-FFF2-40B4-BE49-F238E27FC236}">
              <a16:creationId xmlns:a16="http://schemas.microsoft.com/office/drawing/2014/main" id="{00000000-0008-0000-0A00-000023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60" name="Shape 7">
          <a:extLst>
            <a:ext uri="{FF2B5EF4-FFF2-40B4-BE49-F238E27FC236}">
              <a16:creationId xmlns:a16="http://schemas.microsoft.com/office/drawing/2014/main" id="{00000000-0008-0000-0A00-000024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61" name="Shape 7">
          <a:extLst>
            <a:ext uri="{FF2B5EF4-FFF2-40B4-BE49-F238E27FC236}">
              <a16:creationId xmlns:a16="http://schemas.microsoft.com/office/drawing/2014/main" id="{00000000-0008-0000-0A00-000025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62" name="Shape 7">
          <a:extLst>
            <a:ext uri="{FF2B5EF4-FFF2-40B4-BE49-F238E27FC236}">
              <a16:creationId xmlns:a16="http://schemas.microsoft.com/office/drawing/2014/main" id="{00000000-0008-0000-0A00-000026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63" name="Shape 7">
          <a:extLst>
            <a:ext uri="{FF2B5EF4-FFF2-40B4-BE49-F238E27FC236}">
              <a16:creationId xmlns:a16="http://schemas.microsoft.com/office/drawing/2014/main" id="{00000000-0008-0000-0A00-000027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64" name="Shape 7">
          <a:extLst>
            <a:ext uri="{FF2B5EF4-FFF2-40B4-BE49-F238E27FC236}">
              <a16:creationId xmlns:a16="http://schemas.microsoft.com/office/drawing/2014/main" id="{00000000-0008-0000-0A00-000028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65" name="Shape 7">
          <a:extLst>
            <a:ext uri="{FF2B5EF4-FFF2-40B4-BE49-F238E27FC236}">
              <a16:creationId xmlns:a16="http://schemas.microsoft.com/office/drawing/2014/main" id="{00000000-0008-0000-0A00-000029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66" name="Shape 8">
          <a:extLst>
            <a:ext uri="{FF2B5EF4-FFF2-40B4-BE49-F238E27FC236}">
              <a16:creationId xmlns:a16="http://schemas.microsoft.com/office/drawing/2014/main" id="{00000000-0008-0000-0A00-00002A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67" name="Shape 8">
          <a:extLst>
            <a:ext uri="{FF2B5EF4-FFF2-40B4-BE49-F238E27FC236}">
              <a16:creationId xmlns:a16="http://schemas.microsoft.com/office/drawing/2014/main" id="{00000000-0008-0000-0A00-00002B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68" name="Shape 8">
          <a:extLst>
            <a:ext uri="{FF2B5EF4-FFF2-40B4-BE49-F238E27FC236}">
              <a16:creationId xmlns:a16="http://schemas.microsoft.com/office/drawing/2014/main" id="{00000000-0008-0000-0A00-00002C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69" name="Shape 8">
          <a:extLst>
            <a:ext uri="{FF2B5EF4-FFF2-40B4-BE49-F238E27FC236}">
              <a16:creationId xmlns:a16="http://schemas.microsoft.com/office/drawing/2014/main" id="{00000000-0008-0000-0A00-00002D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70" name="Shape 8">
          <a:extLst>
            <a:ext uri="{FF2B5EF4-FFF2-40B4-BE49-F238E27FC236}">
              <a16:creationId xmlns:a16="http://schemas.microsoft.com/office/drawing/2014/main" id="{00000000-0008-0000-0A00-00002E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71" name="Shape 8">
          <a:extLst>
            <a:ext uri="{FF2B5EF4-FFF2-40B4-BE49-F238E27FC236}">
              <a16:creationId xmlns:a16="http://schemas.microsoft.com/office/drawing/2014/main" id="{00000000-0008-0000-0A00-00002F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72" name="Shape 7">
          <a:extLst>
            <a:ext uri="{FF2B5EF4-FFF2-40B4-BE49-F238E27FC236}">
              <a16:creationId xmlns:a16="http://schemas.microsoft.com/office/drawing/2014/main" id="{00000000-0008-0000-0A00-000030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73" name="Shape 7">
          <a:extLst>
            <a:ext uri="{FF2B5EF4-FFF2-40B4-BE49-F238E27FC236}">
              <a16:creationId xmlns:a16="http://schemas.microsoft.com/office/drawing/2014/main" id="{00000000-0008-0000-0A00-000031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74" name="Shape 7">
          <a:extLst>
            <a:ext uri="{FF2B5EF4-FFF2-40B4-BE49-F238E27FC236}">
              <a16:creationId xmlns:a16="http://schemas.microsoft.com/office/drawing/2014/main" id="{00000000-0008-0000-0A00-000032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75" name="Shape 7">
          <a:extLst>
            <a:ext uri="{FF2B5EF4-FFF2-40B4-BE49-F238E27FC236}">
              <a16:creationId xmlns:a16="http://schemas.microsoft.com/office/drawing/2014/main" id="{00000000-0008-0000-0A00-000033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76" name="Shape 7">
          <a:extLst>
            <a:ext uri="{FF2B5EF4-FFF2-40B4-BE49-F238E27FC236}">
              <a16:creationId xmlns:a16="http://schemas.microsoft.com/office/drawing/2014/main" id="{00000000-0008-0000-0A00-000034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77" name="Shape 7">
          <a:extLst>
            <a:ext uri="{FF2B5EF4-FFF2-40B4-BE49-F238E27FC236}">
              <a16:creationId xmlns:a16="http://schemas.microsoft.com/office/drawing/2014/main" id="{00000000-0008-0000-0A00-000035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78" name="Shape 7">
          <a:extLst>
            <a:ext uri="{FF2B5EF4-FFF2-40B4-BE49-F238E27FC236}">
              <a16:creationId xmlns:a16="http://schemas.microsoft.com/office/drawing/2014/main" id="{00000000-0008-0000-0A00-000036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79" name="Shape 7">
          <a:extLst>
            <a:ext uri="{FF2B5EF4-FFF2-40B4-BE49-F238E27FC236}">
              <a16:creationId xmlns:a16="http://schemas.microsoft.com/office/drawing/2014/main" id="{00000000-0008-0000-0A00-000037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80" name="Shape 8">
          <a:extLst>
            <a:ext uri="{FF2B5EF4-FFF2-40B4-BE49-F238E27FC236}">
              <a16:creationId xmlns:a16="http://schemas.microsoft.com/office/drawing/2014/main" id="{00000000-0008-0000-0A00-000038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81" name="Shape 8">
          <a:extLst>
            <a:ext uri="{FF2B5EF4-FFF2-40B4-BE49-F238E27FC236}">
              <a16:creationId xmlns:a16="http://schemas.microsoft.com/office/drawing/2014/main" id="{00000000-0008-0000-0A00-000039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82" name="Shape 8">
          <a:extLst>
            <a:ext uri="{FF2B5EF4-FFF2-40B4-BE49-F238E27FC236}">
              <a16:creationId xmlns:a16="http://schemas.microsoft.com/office/drawing/2014/main" id="{00000000-0008-0000-0A00-00003A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83" name="Shape 8">
          <a:extLst>
            <a:ext uri="{FF2B5EF4-FFF2-40B4-BE49-F238E27FC236}">
              <a16:creationId xmlns:a16="http://schemas.microsoft.com/office/drawing/2014/main" id="{00000000-0008-0000-0A00-00003B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84" name="Shape 8">
          <a:extLst>
            <a:ext uri="{FF2B5EF4-FFF2-40B4-BE49-F238E27FC236}">
              <a16:creationId xmlns:a16="http://schemas.microsoft.com/office/drawing/2014/main" id="{00000000-0008-0000-0A00-00003C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85" name="Shape 8">
          <a:extLst>
            <a:ext uri="{FF2B5EF4-FFF2-40B4-BE49-F238E27FC236}">
              <a16:creationId xmlns:a16="http://schemas.microsoft.com/office/drawing/2014/main" id="{00000000-0008-0000-0A00-00003D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86" name="Shape 7">
          <a:extLst>
            <a:ext uri="{FF2B5EF4-FFF2-40B4-BE49-F238E27FC236}">
              <a16:creationId xmlns:a16="http://schemas.microsoft.com/office/drawing/2014/main" id="{00000000-0008-0000-0A00-00003E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87" name="Shape 7">
          <a:extLst>
            <a:ext uri="{FF2B5EF4-FFF2-40B4-BE49-F238E27FC236}">
              <a16:creationId xmlns:a16="http://schemas.microsoft.com/office/drawing/2014/main" id="{00000000-0008-0000-0A00-00003F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88" name="Shape 7">
          <a:extLst>
            <a:ext uri="{FF2B5EF4-FFF2-40B4-BE49-F238E27FC236}">
              <a16:creationId xmlns:a16="http://schemas.microsoft.com/office/drawing/2014/main" id="{00000000-0008-0000-0A00-000040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89" name="Shape 7">
          <a:extLst>
            <a:ext uri="{FF2B5EF4-FFF2-40B4-BE49-F238E27FC236}">
              <a16:creationId xmlns:a16="http://schemas.microsoft.com/office/drawing/2014/main" id="{00000000-0008-0000-0A00-000041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90" name="Shape 7">
          <a:extLst>
            <a:ext uri="{FF2B5EF4-FFF2-40B4-BE49-F238E27FC236}">
              <a16:creationId xmlns:a16="http://schemas.microsoft.com/office/drawing/2014/main" id="{00000000-0008-0000-0A00-000042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91" name="Shape 7">
          <a:extLst>
            <a:ext uri="{FF2B5EF4-FFF2-40B4-BE49-F238E27FC236}">
              <a16:creationId xmlns:a16="http://schemas.microsoft.com/office/drawing/2014/main" id="{00000000-0008-0000-0A00-000043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92" name="Shape 7">
          <a:extLst>
            <a:ext uri="{FF2B5EF4-FFF2-40B4-BE49-F238E27FC236}">
              <a16:creationId xmlns:a16="http://schemas.microsoft.com/office/drawing/2014/main" id="{00000000-0008-0000-0A00-000044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093" name="Shape 7">
          <a:extLst>
            <a:ext uri="{FF2B5EF4-FFF2-40B4-BE49-F238E27FC236}">
              <a16:creationId xmlns:a16="http://schemas.microsoft.com/office/drawing/2014/main" id="{00000000-0008-0000-0A00-000045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94" name="Shape 8">
          <a:extLst>
            <a:ext uri="{FF2B5EF4-FFF2-40B4-BE49-F238E27FC236}">
              <a16:creationId xmlns:a16="http://schemas.microsoft.com/office/drawing/2014/main" id="{00000000-0008-0000-0A00-000046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95" name="Shape 8">
          <a:extLst>
            <a:ext uri="{FF2B5EF4-FFF2-40B4-BE49-F238E27FC236}">
              <a16:creationId xmlns:a16="http://schemas.microsoft.com/office/drawing/2014/main" id="{00000000-0008-0000-0A00-000047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96" name="Shape 8">
          <a:extLst>
            <a:ext uri="{FF2B5EF4-FFF2-40B4-BE49-F238E27FC236}">
              <a16:creationId xmlns:a16="http://schemas.microsoft.com/office/drawing/2014/main" id="{00000000-0008-0000-0A00-000048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97" name="Shape 8">
          <a:extLst>
            <a:ext uri="{FF2B5EF4-FFF2-40B4-BE49-F238E27FC236}">
              <a16:creationId xmlns:a16="http://schemas.microsoft.com/office/drawing/2014/main" id="{00000000-0008-0000-0A00-000049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98" name="Shape 8">
          <a:extLst>
            <a:ext uri="{FF2B5EF4-FFF2-40B4-BE49-F238E27FC236}">
              <a16:creationId xmlns:a16="http://schemas.microsoft.com/office/drawing/2014/main" id="{00000000-0008-0000-0A00-00004A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099" name="Shape 8">
          <a:extLst>
            <a:ext uri="{FF2B5EF4-FFF2-40B4-BE49-F238E27FC236}">
              <a16:creationId xmlns:a16="http://schemas.microsoft.com/office/drawing/2014/main" id="{00000000-0008-0000-0A00-00004B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00" name="Shape 7">
          <a:extLst>
            <a:ext uri="{FF2B5EF4-FFF2-40B4-BE49-F238E27FC236}">
              <a16:creationId xmlns:a16="http://schemas.microsoft.com/office/drawing/2014/main" id="{00000000-0008-0000-0A00-00004C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01" name="Shape 7">
          <a:extLst>
            <a:ext uri="{FF2B5EF4-FFF2-40B4-BE49-F238E27FC236}">
              <a16:creationId xmlns:a16="http://schemas.microsoft.com/office/drawing/2014/main" id="{00000000-0008-0000-0A00-00004D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02" name="Shape 7">
          <a:extLst>
            <a:ext uri="{FF2B5EF4-FFF2-40B4-BE49-F238E27FC236}">
              <a16:creationId xmlns:a16="http://schemas.microsoft.com/office/drawing/2014/main" id="{00000000-0008-0000-0A00-00004E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03" name="Shape 7">
          <a:extLst>
            <a:ext uri="{FF2B5EF4-FFF2-40B4-BE49-F238E27FC236}">
              <a16:creationId xmlns:a16="http://schemas.microsoft.com/office/drawing/2014/main" id="{00000000-0008-0000-0A00-00004F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04" name="Shape 7">
          <a:extLst>
            <a:ext uri="{FF2B5EF4-FFF2-40B4-BE49-F238E27FC236}">
              <a16:creationId xmlns:a16="http://schemas.microsoft.com/office/drawing/2014/main" id="{00000000-0008-0000-0A00-000050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05" name="Shape 7">
          <a:extLst>
            <a:ext uri="{FF2B5EF4-FFF2-40B4-BE49-F238E27FC236}">
              <a16:creationId xmlns:a16="http://schemas.microsoft.com/office/drawing/2014/main" id="{00000000-0008-0000-0A00-000051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06" name="Shape 7">
          <a:extLst>
            <a:ext uri="{FF2B5EF4-FFF2-40B4-BE49-F238E27FC236}">
              <a16:creationId xmlns:a16="http://schemas.microsoft.com/office/drawing/2014/main" id="{00000000-0008-0000-0A00-000052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07" name="Shape 7">
          <a:extLst>
            <a:ext uri="{FF2B5EF4-FFF2-40B4-BE49-F238E27FC236}">
              <a16:creationId xmlns:a16="http://schemas.microsoft.com/office/drawing/2014/main" id="{00000000-0008-0000-0A00-000053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08" name="Shape 8">
          <a:extLst>
            <a:ext uri="{FF2B5EF4-FFF2-40B4-BE49-F238E27FC236}">
              <a16:creationId xmlns:a16="http://schemas.microsoft.com/office/drawing/2014/main" id="{00000000-0008-0000-0A00-000054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09" name="Shape 8">
          <a:extLst>
            <a:ext uri="{FF2B5EF4-FFF2-40B4-BE49-F238E27FC236}">
              <a16:creationId xmlns:a16="http://schemas.microsoft.com/office/drawing/2014/main" id="{00000000-0008-0000-0A00-000055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10" name="Shape 8">
          <a:extLst>
            <a:ext uri="{FF2B5EF4-FFF2-40B4-BE49-F238E27FC236}">
              <a16:creationId xmlns:a16="http://schemas.microsoft.com/office/drawing/2014/main" id="{00000000-0008-0000-0A00-000056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11" name="Shape 8">
          <a:extLst>
            <a:ext uri="{FF2B5EF4-FFF2-40B4-BE49-F238E27FC236}">
              <a16:creationId xmlns:a16="http://schemas.microsoft.com/office/drawing/2014/main" id="{00000000-0008-0000-0A00-000057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12" name="Shape 8">
          <a:extLst>
            <a:ext uri="{FF2B5EF4-FFF2-40B4-BE49-F238E27FC236}">
              <a16:creationId xmlns:a16="http://schemas.microsoft.com/office/drawing/2014/main" id="{00000000-0008-0000-0A00-000058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13" name="Shape 8">
          <a:extLst>
            <a:ext uri="{FF2B5EF4-FFF2-40B4-BE49-F238E27FC236}">
              <a16:creationId xmlns:a16="http://schemas.microsoft.com/office/drawing/2014/main" id="{00000000-0008-0000-0A00-000059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14" name="Shape 7">
          <a:extLst>
            <a:ext uri="{FF2B5EF4-FFF2-40B4-BE49-F238E27FC236}">
              <a16:creationId xmlns:a16="http://schemas.microsoft.com/office/drawing/2014/main" id="{00000000-0008-0000-0A00-00005A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15" name="Shape 7">
          <a:extLst>
            <a:ext uri="{FF2B5EF4-FFF2-40B4-BE49-F238E27FC236}">
              <a16:creationId xmlns:a16="http://schemas.microsoft.com/office/drawing/2014/main" id="{00000000-0008-0000-0A00-00005B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16" name="Shape 7">
          <a:extLst>
            <a:ext uri="{FF2B5EF4-FFF2-40B4-BE49-F238E27FC236}">
              <a16:creationId xmlns:a16="http://schemas.microsoft.com/office/drawing/2014/main" id="{00000000-0008-0000-0A00-00005C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17" name="Shape 7">
          <a:extLst>
            <a:ext uri="{FF2B5EF4-FFF2-40B4-BE49-F238E27FC236}">
              <a16:creationId xmlns:a16="http://schemas.microsoft.com/office/drawing/2014/main" id="{00000000-0008-0000-0A00-00005D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18" name="Shape 7">
          <a:extLst>
            <a:ext uri="{FF2B5EF4-FFF2-40B4-BE49-F238E27FC236}">
              <a16:creationId xmlns:a16="http://schemas.microsoft.com/office/drawing/2014/main" id="{00000000-0008-0000-0A00-00005E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19" name="Shape 7">
          <a:extLst>
            <a:ext uri="{FF2B5EF4-FFF2-40B4-BE49-F238E27FC236}">
              <a16:creationId xmlns:a16="http://schemas.microsoft.com/office/drawing/2014/main" id="{00000000-0008-0000-0A00-00005F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20" name="Shape 7">
          <a:extLst>
            <a:ext uri="{FF2B5EF4-FFF2-40B4-BE49-F238E27FC236}">
              <a16:creationId xmlns:a16="http://schemas.microsoft.com/office/drawing/2014/main" id="{00000000-0008-0000-0A00-000060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21" name="Shape 7">
          <a:extLst>
            <a:ext uri="{FF2B5EF4-FFF2-40B4-BE49-F238E27FC236}">
              <a16:creationId xmlns:a16="http://schemas.microsoft.com/office/drawing/2014/main" id="{00000000-0008-0000-0A00-000061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22" name="Shape 8">
          <a:extLst>
            <a:ext uri="{FF2B5EF4-FFF2-40B4-BE49-F238E27FC236}">
              <a16:creationId xmlns:a16="http://schemas.microsoft.com/office/drawing/2014/main" id="{00000000-0008-0000-0A00-000062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23" name="Shape 8">
          <a:extLst>
            <a:ext uri="{FF2B5EF4-FFF2-40B4-BE49-F238E27FC236}">
              <a16:creationId xmlns:a16="http://schemas.microsoft.com/office/drawing/2014/main" id="{00000000-0008-0000-0A00-000063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24" name="Shape 8">
          <a:extLst>
            <a:ext uri="{FF2B5EF4-FFF2-40B4-BE49-F238E27FC236}">
              <a16:creationId xmlns:a16="http://schemas.microsoft.com/office/drawing/2014/main" id="{00000000-0008-0000-0A00-000064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25" name="Shape 8">
          <a:extLst>
            <a:ext uri="{FF2B5EF4-FFF2-40B4-BE49-F238E27FC236}">
              <a16:creationId xmlns:a16="http://schemas.microsoft.com/office/drawing/2014/main" id="{00000000-0008-0000-0A00-000065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26" name="Shape 8">
          <a:extLst>
            <a:ext uri="{FF2B5EF4-FFF2-40B4-BE49-F238E27FC236}">
              <a16:creationId xmlns:a16="http://schemas.microsoft.com/office/drawing/2014/main" id="{00000000-0008-0000-0A00-000066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27" name="Shape 8">
          <a:extLst>
            <a:ext uri="{FF2B5EF4-FFF2-40B4-BE49-F238E27FC236}">
              <a16:creationId xmlns:a16="http://schemas.microsoft.com/office/drawing/2014/main" id="{00000000-0008-0000-0A00-000067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28" name="Shape 7">
          <a:extLst>
            <a:ext uri="{FF2B5EF4-FFF2-40B4-BE49-F238E27FC236}">
              <a16:creationId xmlns:a16="http://schemas.microsoft.com/office/drawing/2014/main" id="{00000000-0008-0000-0A00-000068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29" name="Shape 7">
          <a:extLst>
            <a:ext uri="{FF2B5EF4-FFF2-40B4-BE49-F238E27FC236}">
              <a16:creationId xmlns:a16="http://schemas.microsoft.com/office/drawing/2014/main" id="{00000000-0008-0000-0A00-000069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30" name="Shape 7">
          <a:extLst>
            <a:ext uri="{FF2B5EF4-FFF2-40B4-BE49-F238E27FC236}">
              <a16:creationId xmlns:a16="http://schemas.microsoft.com/office/drawing/2014/main" id="{00000000-0008-0000-0A00-00006A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31" name="Shape 7">
          <a:extLst>
            <a:ext uri="{FF2B5EF4-FFF2-40B4-BE49-F238E27FC236}">
              <a16:creationId xmlns:a16="http://schemas.microsoft.com/office/drawing/2014/main" id="{00000000-0008-0000-0A00-00006B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32" name="Shape 7">
          <a:extLst>
            <a:ext uri="{FF2B5EF4-FFF2-40B4-BE49-F238E27FC236}">
              <a16:creationId xmlns:a16="http://schemas.microsoft.com/office/drawing/2014/main" id="{00000000-0008-0000-0A00-00006C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33" name="Shape 7">
          <a:extLst>
            <a:ext uri="{FF2B5EF4-FFF2-40B4-BE49-F238E27FC236}">
              <a16:creationId xmlns:a16="http://schemas.microsoft.com/office/drawing/2014/main" id="{00000000-0008-0000-0A00-00006D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34" name="Shape 7">
          <a:extLst>
            <a:ext uri="{FF2B5EF4-FFF2-40B4-BE49-F238E27FC236}">
              <a16:creationId xmlns:a16="http://schemas.microsoft.com/office/drawing/2014/main" id="{00000000-0008-0000-0A00-00006E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35" name="Shape 7">
          <a:extLst>
            <a:ext uri="{FF2B5EF4-FFF2-40B4-BE49-F238E27FC236}">
              <a16:creationId xmlns:a16="http://schemas.microsoft.com/office/drawing/2014/main" id="{00000000-0008-0000-0A00-00006F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36" name="Shape 8">
          <a:extLst>
            <a:ext uri="{FF2B5EF4-FFF2-40B4-BE49-F238E27FC236}">
              <a16:creationId xmlns:a16="http://schemas.microsoft.com/office/drawing/2014/main" id="{00000000-0008-0000-0A00-000070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37" name="Shape 8">
          <a:extLst>
            <a:ext uri="{FF2B5EF4-FFF2-40B4-BE49-F238E27FC236}">
              <a16:creationId xmlns:a16="http://schemas.microsoft.com/office/drawing/2014/main" id="{00000000-0008-0000-0A00-000071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38" name="Shape 8">
          <a:extLst>
            <a:ext uri="{FF2B5EF4-FFF2-40B4-BE49-F238E27FC236}">
              <a16:creationId xmlns:a16="http://schemas.microsoft.com/office/drawing/2014/main" id="{00000000-0008-0000-0A00-000072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39" name="Shape 8">
          <a:extLst>
            <a:ext uri="{FF2B5EF4-FFF2-40B4-BE49-F238E27FC236}">
              <a16:creationId xmlns:a16="http://schemas.microsoft.com/office/drawing/2014/main" id="{00000000-0008-0000-0A00-000073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40" name="Shape 8">
          <a:extLst>
            <a:ext uri="{FF2B5EF4-FFF2-40B4-BE49-F238E27FC236}">
              <a16:creationId xmlns:a16="http://schemas.microsoft.com/office/drawing/2014/main" id="{00000000-0008-0000-0A00-000074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41" name="Shape 8">
          <a:extLst>
            <a:ext uri="{FF2B5EF4-FFF2-40B4-BE49-F238E27FC236}">
              <a16:creationId xmlns:a16="http://schemas.microsoft.com/office/drawing/2014/main" id="{00000000-0008-0000-0A00-000075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42" name="Shape 7">
          <a:extLst>
            <a:ext uri="{FF2B5EF4-FFF2-40B4-BE49-F238E27FC236}">
              <a16:creationId xmlns:a16="http://schemas.microsoft.com/office/drawing/2014/main" id="{00000000-0008-0000-0A00-000076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43" name="Shape 7">
          <a:extLst>
            <a:ext uri="{FF2B5EF4-FFF2-40B4-BE49-F238E27FC236}">
              <a16:creationId xmlns:a16="http://schemas.microsoft.com/office/drawing/2014/main" id="{00000000-0008-0000-0A00-000077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44" name="Shape 7">
          <a:extLst>
            <a:ext uri="{FF2B5EF4-FFF2-40B4-BE49-F238E27FC236}">
              <a16:creationId xmlns:a16="http://schemas.microsoft.com/office/drawing/2014/main" id="{00000000-0008-0000-0A00-000078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45" name="Shape 7">
          <a:extLst>
            <a:ext uri="{FF2B5EF4-FFF2-40B4-BE49-F238E27FC236}">
              <a16:creationId xmlns:a16="http://schemas.microsoft.com/office/drawing/2014/main" id="{00000000-0008-0000-0A00-000079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46" name="Shape 7">
          <a:extLst>
            <a:ext uri="{FF2B5EF4-FFF2-40B4-BE49-F238E27FC236}">
              <a16:creationId xmlns:a16="http://schemas.microsoft.com/office/drawing/2014/main" id="{00000000-0008-0000-0A00-00007A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47" name="Shape 7">
          <a:extLst>
            <a:ext uri="{FF2B5EF4-FFF2-40B4-BE49-F238E27FC236}">
              <a16:creationId xmlns:a16="http://schemas.microsoft.com/office/drawing/2014/main" id="{00000000-0008-0000-0A00-00007B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48" name="Shape 7">
          <a:extLst>
            <a:ext uri="{FF2B5EF4-FFF2-40B4-BE49-F238E27FC236}">
              <a16:creationId xmlns:a16="http://schemas.microsoft.com/office/drawing/2014/main" id="{00000000-0008-0000-0A00-00007C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49" name="Shape 7">
          <a:extLst>
            <a:ext uri="{FF2B5EF4-FFF2-40B4-BE49-F238E27FC236}">
              <a16:creationId xmlns:a16="http://schemas.microsoft.com/office/drawing/2014/main" id="{00000000-0008-0000-0A00-00007D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50" name="Shape 8">
          <a:extLst>
            <a:ext uri="{FF2B5EF4-FFF2-40B4-BE49-F238E27FC236}">
              <a16:creationId xmlns:a16="http://schemas.microsoft.com/office/drawing/2014/main" id="{00000000-0008-0000-0A00-00007E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51" name="Shape 8">
          <a:extLst>
            <a:ext uri="{FF2B5EF4-FFF2-40B4-BE49-F238E27FC236}">
              <a16:creationId xmlns:a16="http://schemas.microsoft.com/office/drawing/2014/main" id="{00000000-0008-0000-0A00-00007F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52" name="Shape 8">
          <a:extLst>
            <a:ext uri="{FF2B5EF4-FFF2-40B4-BE49-F238E27FC236}">
              <a16:creationId xmlns:a16="http://schemas.microsoft.com/office/drawing/2014/main" id="{00000000-0008-0000-0A00-000080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53" name="Shape 8">
          <a:extLst>
            <a:ext uri="{FF2B5EF4-FFF2-40B4-BE49-F238E27FC236}">
              <a16:creationId xmlns:a16="http://schemas.microsoft.com/office/drawing/2014/main" id="{00000000-0008-0000-0A00-000081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54" name="Shape 8">
          <a:extLst>
            <a:ext uri="{FF2B5EF4-FFF2-40B4-BE49-F238E27FC236}">
              <a16:creationId xmlns:a16="http://schemas.microsoft.com/office/drawing/2014/main" id="{00000000-0008-0000-0A00-000082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55" name="Shape 8">
          <a:extLst>
            <a:ext uri="{FF2B5EF4-FFF2-40B4-BE49-F238E27FC236}">
              <a16:creationId xmlns:a16="http://schemas.microsoft.com/office/drawing/2014/main" id="{00000000-0008-0000-0A00-000083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56" name="Shape 7">
          <a:extLst>
            <a:ext uri="{FF2B5EF4-FFF2-40B4-BE49-F238E27FC236}">
              <a16:creationId xmlns:a16="http://schemas.microsoft.com/office/drawing/2014/main" id="{00000000-0008-0000-0A00-000084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57" name="Shape 7">
          <a:extLst>
            <a:ext uri="{FF2B5EF4-FFF2-40B4-BE49-F238E27FC236}">
              <a16:creationId xmlns:a16="http://schemas.microsoft.com/office/drawing/2014/main" id="{00000000-0008-0000-0A00-000085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58" name="Shape 7">
          <a:extLst>
            <a:ext uri="{FF2B5EF4-FFF2-40B4-BE49-F238E27FC236}">
              <a16:creationId xmlns:a16="http://schemas.microsoft.com/office/drawing/2014/main" id="{00000000-0008-0000-0A00-000086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59" name="Shape 7">
          <a:extLst>
            <a:ext uri="{FF2B5EF4-FFF2-40B4-BE49-F238E27FC236}">
              <a16:creationId xmlns:a16="http://schemas.microsoft.com/office/drawing/2014/main" id="{00000000-0008-0000-0A00-000087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60" name="Shape 7">
          <a:extLst>
            <a:ext uri="{FF2B5EF4-FFF2-40B4-BE49-F238E27FC236}">
              <a16:creationId xmlns:a16="http://schemas.microsoft.com/office/drawing/2014/main" id="{00000000-0008-0000-0A00-000088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61" name="Shape 7">
          <a:extLst>
            <a:ext uri="{FF2B5EF4-FFF2-40B4-BE49-F238E27FC236}">
              <a16:creationId xmlns:a16="http://schemas.microsoft.com/office/drawing/2014/main" id="{00000000-0008-0000-0A00-000089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62" name="Shape 7">
          <a:extLst>
            <a:ext uri="{FF2B5EF4-FFF2-40B4-BE49-F238E27FC236}">
              <a16:creationId xmlns:a16="http://schemas.microsoft.com/office/drawing/2014/main" id="{00000000-0008-0000-0A00-00008A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63" name="Shape 7">
          <a:extLst>
            <a:ext uri="{FF2B5EF4-FFF2-40B4-BE49-F238E27FC236}">
              <a16:creationId xmlns:a16="http://schemas.microsoft.com/office/drawing/2014/main" id="{00000000-0008-0000-0A00-00008B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64" name="Shape 8">
          <a:extLst>
            <a:ext uri="{FF2B5EF4-FFF2-40B4-BE49-F238E27FC236}">
              <a16:creationId xmlns:a16="http://schemas.microsoft.com/office/drawing/2014/main" id="{00000000-0008-0000-0A00-00008C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65" name="Shape 8">
          <a:extLst>
            <a:ext uri="{FF2B5EF4-FFF2-40B4-BE49-F238E27FC236}">
              <a16:creationId xmlns:a16="http://schemas.microsoft.com/office/drawing/2014/main" id="{00000000-0008-0000-0A00-00008D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66" name="Shape 8">
          <a:extLst>
            <a:ext uri="{FF2B5EF4-FFF2-40B4-BE49-F238E27FC236}">
              <a16:creationId xmlns:a16="http://schemas.microsoft.com/office/drawing/2014/main" id="{00000000-0008-0000-0A00-00008E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67" name="Shape 8">
          <a:extLst>
            <a:ext uri="{FF2B5EF4-FFF2-40B4-BE49-F238E27FC236}">
              <a16:creationId xmlns:a16="http://schemas.microsoft.com/office/drawing/2014/main" id="{00000000-0008-0000-0A00-00008F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68" name="Shape 8">
          <a:extLst>
            <a:ext uri="{FF2B5EF4-FFF2-40B4-BE49-F238E27FC236}">
              <a16:creationId xmlns:a16="http://schemas.microsoft.com/office/drawing/2014/main" id="{00000000-0008-0000-0A00-000090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69" name="Shape 8">
          <a:extLst>
            <a:ext uri="{FF2B5EF4-FFF2-40B4-BE49-F238E27FC236}">
              <a16:creationId xmlns:a16="http://schemas.microsoft.com/office/drawing/2014/main" id="{00000000-0008-0000-0A00-000091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70" name="Shape 7">
          <a:extLst>
            <a:ext uri="{FF2B5EF4-FFF2-40B4-BE49-F238E27FC236}">
              <a16:creationId xmlns:a16="http://schemas.microsoft.com/office/drawing/2014/main" id="{00000000-0008-0000-0A00-000092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71" name="Shape 7">
          <a:extLst>
            <a:ext uri="{FF2B5EF4-FFF2-40B4-BE49-F238E27FC236}">
              <a16:creationId xmlns:a16="http://schemas.microsoft.com/office/drawing/2014/main" id="{00000000-0008-0000-0A00-000093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72" name="Shape 7">
          <a:extLst>
            <a:ext uri="{FF2B5EF4-FFF2-40B4-BE49-F238E27FC236}">
              <a16:creationId xmlns:a16="http://schemas.microsoft.com/office/drawing/2014/main" id="{00000000-0008-0000-0A00-000094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73" name="Shape 7">
          <a:extLst>
            <a:ext uri="{FF2B5EF4-FFF2-40B4-BE49-F238E27FC236}">
              <a16:creationId xmlns:a16="http://schemas.microsoft.com/office/drawing/2014/main" id="{00000000-0008-0000-0A00-000095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74" name="Shape 7">
          <a:extLst>
            <a:ext uri="{FF2B5EF4-FFF2-40B4-BE49-F238E27FC236}">
              <a16:creationId xmlns:a16="http://schemas.microsoft.com/office/drawing/2014/main" id="{00000000-0008-0000-0A00-000096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75" name="Shape 7">
          <a:extLst>
            <a:ext uri="{FF2B5EF4-FFF2-40B4-BE49-F238E27FC236}">
              <a16:creationId xmlns:a16="http://schemas.microsoft.com/office/drawing/2014/main" id="{00000000-0008-0000-0A00-000097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76" name="Shape 7">
          <a:extLst>
            <a:ext uri="{FF2B5EF4-FFF2-40B4-BE49-F238E27FC236}">
              <a16:creationId xmlns:a16="http://schemas.microsoft.com/office/drawing/2014/main" id="{00000000-0008-0000-0A00-000098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77" name="Shape 7">
          <a:extLst>
            <a:ext uri="{FF2B5EF4-FFF2-40B4-BE49-F238E27FC236}">
              <a16:creationId xmlns:a16="http://schemas.microsoft.com/office/drawing/2014/main" id="{00000000-0008-0000-0A00-000099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78" name="Shape 8">
          <a:extLst>
            <a:ext uri="{FF2B5EF4-FFF2-40B4-BE49-F238E27FC236}">
              <a16:creationId xmlns:a16="http://schemas.microsoft.com/office/drawing/2014/main" id="{00000000-0008-0000-0A00-00009A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79" name="Shape 8">
          <a:extLst>
            <a:ext uri="{FF2B5EF4-FFF2-40B4-BE49-F238E27FC236}">
              <a16:creationId xmlns:a16="http://schemas.microsoft.com/office/drawing/2014/main" id="{00000000-0008-0000-0A00-00009B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80" name="Shape 8">
          <a:extLst>
            <a:ext uri="{FF2B5EF4-FFF2-40B4-BE49-F238E27FC236}">
              <a16:creationId xmlns:a16="http://schemas.microsoft.com/office/drawing/2014/main" id="{00000000-0008-0000-0A00-00009C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81" name="Shape 8">
          <a:extLst>
            <a:ext uri="{FF2B5EF4-FFF2-40B4-BE49-F238E27FC236}">
              <a16:creationId xmlns:a16="http://schemas.microsoft.com/office/drawing/2014/main" id="{00000000-0008-0000-0A00-00009D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82" name="Shape 8">
          <a:extLst>
            <a:ext uri="{FF2B5EF4-FFF2-40B4-BE49-F238E27FC236}">
              <a16:creationId xmlns:a16="http://schemas.microsoft.com/office/drawing/2014/main" id="{00000000-0008-0000-0A00-00009E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83" name="Shape 8">
          <a:extLst>
            <a:ext uri="{FF2B5EF4-FFF2-40B4-BE49-F238E27FC236}">
              <a16:creationId xmlns:a16="http://schemas.microsoft.com/office/drawing/2014/main" id="{00000000-0008-0000-0A00-00009F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84" name="Shape 7">
          <a:extLst>
            <a:ext uri="{FF2B5EF4-FFF2-40B4-BE49-F238E27FC236}">
              <a16:creationId xmlns:a16="http://schemas.microsoft.com/office/drawing/2014/main" id="{00000000-0008-0000-0A00-0000A0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85" name="Shape 7">
          <a:extLst>
            <a:ext uri="{FF2B5EF4-FFF2-40B4-BE49-F238E27FC236}">
              <a16:creationId xmlns:a16="http://schemas.microsoft.com/office/drawing/2014/main" id="{00000000-0008-0000-0A00-0000A1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86" name="Shape 7">
          <a:extLst>
            <a:ext uri="{FF2B5EF4-FFF2-40B4-BE49-F238E27FC236}">
              <a16:creationId xmlns:a16="http://schemas.microsoft.com/office/drawing/2014/main" id="{00000000-0008-0000-0A00-0000A2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87" name="Shape 7">
          <a:extLst>
            <a:ext uri="{FF2B5EF4-FFF2-40B4-BE49-F238E27FC236}">
              <a16:creationId xmlns:a16="http://schemas.microsoft.com/office/drawing/2014/main" id="{00000000-0008-0000-0A00-0000A3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88" name="Shape 7">
          <a:extLst>
            <a:ext uri="{FF2B5EF4-FFF2-40B4-BE49-F238E27FC236}">
              <a16:creationId xmlns:a16="http://schemas.microsoft.com/office/drawing/2014/main" id="{00000000-0008-0000-0A00-0000A4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89" name="Shape 7">
          <a:extLst>
            <a:ext uri="{FF2B5EF4-FFF2-40B4-BE49-F238E27FC236}">
              <a16:creationId xmlns:a16="http://schemas.microsoft.com/office/drawing/2014/main" id="{00000000-0008-0000-0A00-0000A5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90" name="Shape 7">
          <a:extLst>
            <a:ext uri="{FF2B5EF4-FFF2-40B4-BE49-F238E27FC236}">
              <a16:creationId xmlns:a16="http://schemas.microsoft.com/office/drawing/2014/main" id="{00000000-0008-0000-0A00-0000A6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91" name="Shape 7">
          <a:extLst>
            <a:ext uri="{FF2B5EF4-FFF2-40B4-BE49-F238E27FC236}">
              <a16:creationId xmlns:a16="http://schemas.microsoft.com/office/drawing/2014/main" id="{00000000-0008-0000-0A00-0000A7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92" name="Shape 8">
          <a:extLst>
            <a:ext uri="{FF2B5EF4-FFF2-40B4-BE49-F238E27FC236}">
              <a16:creationId xmlns:a16="http://schemas.microsoft.com/office/drawing/2014/main" id="{00000000-0008-0000-0A00-0000A8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93" name="Shape 8">
          <a:extLst>
            <a:ext uri="{FF2B5EF4-FFF2-40B4-BE49-F238E27FC236}">
              <a16:creationId xmlns:a16="http://schemas.microsoft.com/office/drawing/2014/main" id="{00000000-0008-0000-0A00-0000A9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94" name="Shape 8">
          <a:extLst>
            <a:ext uri="{FF2B5EF4-FFF2-40B4-BE49-F238E27FC236}">
              <a16:creationId xmlns:a16="http://schemas.microsoft.com/office/drawing/2014/main" id="{00000000-0008-0000-0A00-0000AA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95" name="Shape 8">
          <a:extLst>
            <a:ext uri="{FF2B5EF4-FFF2-40B4-BE49-F238E27FC236}">
              <a16:creationId xmlns:a16="http://schemas.microsoft.com/office/drawing/2014/main" id="{00000000-0008-0000-0A00-0000AB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96" name="Shape 8">
          <a:extLst>
            <a:ext uri="{FF2B5EF4-FFF2-40B4-BE49-F238E27FC236}">
              <a16:creationId xmlns:a16="http://schemas.microsoft.com/office/drawing/2014/main" id="{00000000-0008-0000-0A00-0000AC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197" name="Shape 8">
          <a:extLst>
            <a:ext uri="{FF2B5EF4-FFF2-40B4-BE49-F238E27FC236}">
              <a16:creationId xmlns:a16="http://schemas.microsoft.com/office/drawing/2014/main" id="{00000000-0008-0000-0A00-0000AD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98" name="Shape 7">
          <a:extLst>
            <a:ext uri="{FF2B5EF4-FFF2-40B4-BE49-F238E27FC236}">
              <a16:creationId xmlns:a16="http://schemas.microsoft.com/office/drawing/2014/main" id="{00000000-0008-0000-0A00-0000AE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199" name="Shape 7">
          <a:extLst>
            <a:ext uri="{FF2B5EF4-FFF2-40B4-BE49-F238E27FC236}">
              <a16:creationId xmlns:a16="http://schemas.microsoft.com/office/drawing/2014/main" id="{00000000-0008-0000-0A00-0000AF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00" name="Shape 7">
          <a:extLst>
            <a:ext uri="{FF2B5EF4-FFF2-40B4-BE49-F238E27FC236}">
              <a16:creationId xmlns:a16="http://schemas.microsoft.com/office/drawing/2014/main" id="{00000000-0008-0000-0A00-0000B0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01" name="Shape 7">
          <a:extLst>
            <a:ext uri="{FF2B5EF4-FFF2-40B4-BE49-F238E27FC236}">
              <a16:creationId xmlns:a16="http://schemas.microsoft.com/office/drawing/2014/main" id="{00000000-0008-0000-0A00-0000B1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02" name="Shape 7">
          <a:extLst>
            <a:ext uri="{FF2B5EF4-FFF2-40B4-BE49-F238E27FC236}">
              <a16:creationId xmlns:a16="http://schemas.microsoft.com/office/drawing/2014/main" id="{00000000-0008-0000-0A00-0000B2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03" name="Shape 7">
          <a:extLst>
            <a:ext uri="{FF2B5EF4-FFF2-40B4-BE49-F238E27FC236}">
              <a16:creationId xmlns:a16="http://schemas.microsoft.com/office/drawing/2014/main" id="{00000000-0008-0000-0A00-0000B3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04" name="Shape 7">
          <a:extLst>
            <a:ext uri="{FF2B5EF4-FFF2-40B4-BE49-F238E27FC236}">
              <a16:creationId xmlns:a16="http://schemas.microsoft.com/office/drawing/2014/main" id="{00000000-0008-0000-0A00-0000B4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05" name="Shape 7">
          <a:extLst>
            <a:ext uri="{FF2B5EF4-FFF2-40B4-BE49-F238E27FC236}">
              <a16:creationId xmlns:a16="http://schemas.microsoft.com/office/drawing/2014/main" id="{00000000-0008-0000-0A00-0000B5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06" name="Shape 8">
          <a:extLst>
            <a:ext uri="{FF2B5EF4-FFF2-40B4-BE49-F238E27FC236}">
              <a16:creationId xmlns:a16="http://schemas.microsoft.com/office/drawing/2014/main" id="{00000000-0008-0000-0A00-0000B6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07" name="Shape 8">
          <a:extLst>
            <a:ext uri="{FF2B5EF4-FFF2-40B4-BE49-F238E27FC236}">
              <a16:creationId xmlns:a16="http://schemas.microsoft.com/office/drawing/2014/main" id="{00000000-0008-0000-0A00-0000B7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08" name="Shape 8">
          <a:extLst>
            <a:ext uri="{FF2B5EF4-FFF2-40B4-BE49-F238E27FC236}">
              <a16:creationId xmlns:a16="http://schemas.microsoft.com/office/drawing/2014/main" id="{00000000-0008-0000-0A00-0000B8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09" name="Shape 8">
          <a:extLst>
            <a:ext uri="{FF2B5EF4-FFF2-40B4-BE49-F238E27FC236}">
              <a16:creationId xmlns:a16="http://schemas.microsoft.com/office/drawing/2014/main" id="{00000000-0008-0000-0A00-0000B9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10" name="Shape 8">
          <a:extLst>
            <a:ext uri="{FF2B5EF4-FFF2-40B4-BE49-F238E27FC236}">
              <a16:creationId xmlns:a16="http://schemas.microsoft.com/office/drawing/2014/main" id="{00000000-0008-0000-0A00-0000BA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11" name="Shape 8">
          <a:extLst>
            <a:ext uri="{FF2B5EF4-FFF2-40B4-BE49-F238E27FC236}">
              <a16:creationId xmlns:a16="http://schemas.microsoft.com/office/drawing/2014/main" id="{00000000-0008-0000-0A00-0000BB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12" name="Shape 7">
          <a:extLst>
            <a:ext uri="{FF2B5EF4-FFF2-40B4-BE49-F238E27FC236}">
              <a16:creationId xmlns:a16="http://schemas.microsoft.com/office/drawing/2014/main" id="{00000000-0008-0000-0A00-0000BC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13" name="Shape 7">
          <a:extLst>
            <a:ext uri="{FF2B5EF4-FFF2-40B4-BE49-F238E27FC236}">
              <a16:creationId xmlns:a16="http://schemas.microsoft.com/office/drawing/2014/main" id="{00000000-0008-0000-0A00-0000BD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14" name="Shape 7">
          <a:extLst>
            <a:ext uri="{FF2B5EF4-FFF2-40B4-BE49-F238E27FC236}">
              <a16:creationId xmlns:a16="http://schemas.microsoft.com/office/drawing/2014/main" id="{00000000-0008-0000-0A00-0000BE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15" name="Shape 7">
          <a:extLst>
            <a:ext uri="{FF2B5EF4-FFF2-40B4-BE49-F238E27FC236}">
              <a16:creationId xmlns:a16="http://schemas.microsoft.com/office/drawing/2014/main" id="{00000000-0008-0000-0A00-0000BF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16" name="Shape 7">
          <a:extLst>
            <a:ext uri="{FF2B5EF4-FFF2-40B4-BE49-F238E27FC236}">
              <a16:creationId xmlns:a16="http://schemas.microsoft.com/office/drawing/2014/main" id="{00000000-0008-0000-0A00-0000C0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17" name="Shape 7">
          <a:extLst>
            <a:ext uri="{FF2B5EF4-FFF2-40B4-BE49-F238E27FC236}">
              <a16:creationId xmlns:a16="http://schemas.microsoft.com/office/drawing/2014/main" id="{00000000-0008-0000-0A00-0000C1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18" name="Shape 7">
          <a:extLst>
            <a:ext uri="{FF2B5EF4-FFF2-40B4-BE49-F238E27FC236}">
              <a16:creationId xmlns:a16="http://schemas.microsoft.com/office/drawing/2014/main" id="{00000000-0008-0000-0A00-0000C2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19" name="Shape 7">
          <a:extLst>
            <a:ext uri="{FF2B5EF4-FFF2-40B4-BE49-F238E27FC236}">
              <a16:creationId xmlns:a16="http://schemas.microsoft.com/office/drawing/2014/main" id="{00000000-0008-0000-0A00-0000C3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20" name="Shape 8">
          <a:extLst>
            <a:ext uri="{FF2B5EF4-FFF2-40B4-BE49-F238E27FC236}">
              <a16:creationId xmlns:a16="http://schemas.microsoft.com/office/drawing/2014/main" id="{00000000-0008-0000-0A00-0000C4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21" name="Shape 8">
          <a:extLst>
            <a:ext uri="{FF2B5EF4-FFF2-40B4-BE49-F238E27FC236}">
              <a16:creationId xmlns:a16="http://schemas.microsoft.com/office/drawing/2014/main" id="{00000000-0008-0000-0A00-0000C5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22" name="Shape 8">
          <a:extLst>
            <a:ext uri="{FF2B5EF4-FFF2-40B4-BE49-F238E27FC236}">
              <a16:creationId xmlns:a16="http://schemas.microsoft.com/office/drawing/2014/main" id="{00000000-0008-0000-0A00-0000C6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23" name="Shape 8">
          <a:extLst>
            <a:ext uri="{FF2B5EF4-FFF2-40B4-BE49-F238E27FC236}">
              <a16:creationId xmlns:a16="http://schemas.microsoft.com/office/drawing/2014/main" id="{00000000-0008-0000-0A00-0000C7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24" name="Shape 8">
          <a:extLst>
            <a:ext uri="{FF2B5EF4-FFF2-40B4-BE49-F238E27FC236}">
              <a16:creationId xmlns:a16="http://schemas.microsoft.com/office/drawing/2014/main" id="{00000000-0008-0000-0A00-0000C8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25" name="Shape 8">
          <a:extLst>
            <a:ext uri="{FF2B5EF4-FFF2-40B4-BE49-F238E27FC236}">
              <a16:creationId xmlns:a16="http://schemas.microsoft.com/office/drawing/2014/main" id="{00000000-0008-0000-0A00-0000C9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26" name="Shape 7">
          <a:extLst>
            <a:ext uri="{FF2B5EF4-FFF2-40B4-BE49-F238E27FC236}">
              <a16:creationId xmlns:a16="http://schemas.microsoft.com/office/drawing/2014/main" id="{00000000-0008-0000-0A00-0000CA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27" name="Shape 7">
          <a:extLst>
            <a:ext uri="{FF2B5EF4-FFF2-40B4-BE49-F238E27FC236}">
              <a16:creationId xmlns:a16="http://schemas.microsoft.com/office/drawing/2014/main" id="{00000000-0008-0000-0A00-0000CB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28" name="Shape 7">
          <a:extLst>
            <a:ext uri="{FF2B5EF4-FFF2-40B4-BE49-F238E27FC236}">
              <a16:creationId xmlns:a16="http://schemas.microsoft.com/office/drawing/2014/main" id="{00000000-0008-0000-0A00-0000CC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29" name="Shape 7">
          <a:extLst>
            <a:ext uri="{FF2B5EF4-FFF2-40B4-BE49-F238E27FC236}">
              <a16:creationId xmlns:a16="http://schemas.microsoft.com/office/drawing/2014/main" id="{00000000-0008-0000-0A00-0000CD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30" name="Shape 7">
          <a:extLst>
            <a:ext uri="{FF2B5EF4-FFF2-40B4-BE49-F238E27FC236}">
              <a16:creationId xmlns:a16="http://schemas.microsoft.com/office/drawing/2014/main" id="{00000000-0008-0000-0A00-0000CE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31" name="Shape 7">
          <a:extLst>
            <a:ext uri="{FF2B5EF4-FFF2-40B4-BE49-F238E27FC236}">
              <a16:creationId xmlns:a16="http://schemas.microsoft.com/office/drawing/2014/main" id="{00000000-0008-0000-0A00-0000CF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32" name="Shape 7">
          <a:extLst>
            <a:ext uri="{FF2B5EF4-FFF2-40B4-BE49-F238E27FC236}">
              <a16:creationId xmlns:a16="http://schemas.microsoft.com/office/drawing/2014/main" id="{00000000-0008-0000-0A00-0000D0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33" name="Shape 7">
          <a:extLst>
            <a:ext uri="{FF2B5EF4-FFF2-40B4-BE49-F238E27FC236}">
              <a16:creationId xmlns:a16="http://schemas.microsoft.com/office/drawing/2014/main" id="{00000000-0008-0000-0A00-0000D1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34" name="Shape 8">
          <a:extLst>
            <a:ext uri="{FF2B5EF4-FFF2-40B4-BE49-F238E27FC236}">
              <a16:creationId xmlns:a16="http://schemas.microsoft.com/office/drawing/2014/main" id="{00000000-0008-0000-0A00-0000D2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35" name="Shape 8">
          <a:extLst>
            <a:ext uri="{FF2B5EF4-FFF2-40B4-BE49-F238E27FC236}">
              <a16:creationId xmlns:a16="http://schemas.microsoft.com/office/drawing/2014/main" id="{00000000-0008-0000-0A00-0000D3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36" name="Shape 8">
          <a:extLst>
            <a:ext uri="{FF2B5EF4-FFF2-40B4-BE49-F238E27FC236}">
              <a16:creationId xmlns:a16="http://schemas.microsoft.com/office/drawing/2014/main" id="{00000000-0008-0000-0A00-0000D4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37" name="Shape 8">
          <a:extLst>
            <a:ext uri="{FF2B5EF4-FFF2-40B4-BE49-F238E27FC236}">
              <a16:creationId xmlns:a16="http://schemas.microsoft.com/office/drawing/2014/main" id="{00000000-0008-0000-0A00-0000D5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38" name="Shape 8">
          <a:extLst>
            <a:ext uri="{FF2B5EF4-FFF2-40B4-BE49-F238E27FC236}">
              <a16:creationId xmlns:a16="http://schemas.microsoft.com/office/drawing/2014/main" id="{00000000-0008-0000-0A00-0000D6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39" name="Shape 8">
          <a:extLst>
            <a:ext uri="{FF2B5EF4-FFF2-40B4-BE49-F238E27FC236}">
              <a16:creationId xmlns:a16="http://schemas.microsoft.com/office/drawing/2014/main" id="{00000000-0008-0000-0A00-0000D7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40" name="Shape 7">
          <a:extLst>
            <a:ext uri="{FF2B5EF4-FFF2-40B4-BE49-F238E27FC236}">
              <a16:creationId xmlns:a16="http://schemas.microsoft.com/office/drawing/2014/main" id="{00000000-0008-0000-0A00-0000D8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41" name="Shape 7">
          <a:extLst>
            <a:ext uri="{FF2B5EF4-FFF2-40B4-BE49-F238E27FC236}">
              <a16:creationId xmlns:a16="http://schemas.microsoft.com/office/drawing/2014/main" id="{00000000-0008-0000-0A00-0000D9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42" name="Shape 7">
          <a:extLst>
            <a:ext uri="{FF2B5EF4-FFF2-40B4-BE49-F238E27FC236}">
              <a16:creationId xmlns:a16="http://schemas.microsoft.com/office/drawing/2014/main" id="{00000000-0008-0000-0A00-0000DA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43" name="Shape 7">
          <a:extLst>
            <a:ext uri="{FF2B5EF4-FFF2-40B4-BE49-F238E27FC236}">
              <a16:creationId xmlns:a16="http://schemas.microsoft.com/office/drawing/2014/main" id="{00000000-0008-0000-0A00-0000DB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44" name="Shape 7">
          <a:extLst>
            <a:ext uri="{FF2B5EF4-FFF2-40B4-BE49-F238E27FC236}">
              <a16:creationId xmlns:a16="http://schemas.microsoft.com/office/drawing/2014/main" id="{00000000-0008-0000-0A00-0000DC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45" name="Shape 7">
          <a:extLst>
            <a:ext uri="{FF2B5EF4-FFF2-40B4-BE49-F238E27FC236}">
              <a16:creationId xmlns:a16="http://schemas.microsoft.com/office/drawing/2014/main" id="{00000000-0008-0000-0A00-0000DD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46" name="Shape 7">
          <a:extLst>
            <a:ext uri="{FF2B5EF4-FFF2-40B4-BE49-F238E27FC236}">
              <a16:creationId xmlns:a16="http://schemas.microsoft.com/office/drawing/2014/main" id="{00000000-0008-0000-0A00-0000DE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47" name="Shape 7">
          <a:extLst>
            <a:ext uri="{FF2B5EF4-FFF2-40B4-BE49-F238E27FC236}">
              <a16:creationId xmlns:a16="http://schemas.microsoft.com/office/drawing/2014/main" id="{00000000-0008-0000-0A00-0000DF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48" name="Shape 8">
          <a:extLst>
            <a:ext uri="{FF2B5EF4-FFF2-40B4-BE49-F238E27FC236}">
              <a16:creationId xmlns:a16="http://schemas.microsoft.com/office/drawing/2014/main" id="{00000000-0008-0000-0A00-0000E0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49" name="Shape 8">
          <a:extLst>
            <a:ext uri="{FF2B5EF4-FFF2-40B4-BE49-F238E27FC236}">
              <a16:creationId xmlns:a16="http://schemas.microsoft.com/office/drawing/2014/main" id="{00000000-0008-0000-0A00-0000E1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50" name="Shape 8">
          <a:extLst>
            <a:ext uri="{FF2B5EF4-FFF2-40B4-BE49-F238E27FC236}">
              <a16:creationId xmlns:a16="http://schemas.microsoft.com/office/drawing/2014/main" id="{00000000-0008-0000-0A00-0000E2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51" name="Shape 8">
          <a:extLst>
            <a:ext uri="{FF2B5EF4-FFF2-40B4-BE49-F238E27FC236}">
              <a16:creationId xmlns:a16="http://schemas.microsoft.com/office/drawing/2014/main" id="{00000000-0008-0000-0A00-0000E3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52" name="Shape 8">
          <a:extLst>
            <a:ext uri="{FF2B5EF4-FFF2-40B4-BE49-F238E27FC236}">
              <a16:creationId xmlns:a16="http://schemas.microsoft.com/office/drawing/2014/main" id="{00000000-0008-0000-0A00-0000E4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53" name="Shape 8">
          <a:extLst>
            <a:ext uri="{FF2B5EF4-FFF2-40B4-BE49-F238E27FC236}">
              <a16:creationId xmlns:a16="http://schemas.microsoft.com/office/drawing/2014/main" id="{00000000-0008-0000-0A00-0000E5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54" name="Shape 7">
          <a:extLst>
            <a:ext uri="{FF2B5EF4-FFF2-40B4-BE49-F238E27FC236}">
              <a16:creationId xmlns:a16="http://schemas.microsoft.com/office/drawing/2014/main" id="{00000000-0008-0000-0A00-0000E6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55" name="Shape 7">
          <a:extLst>
            <a:ext uri="{FF2B5EF4-FFF2-40B4-BE49-F238E27FC236}">
              <a16:creationId xmlns:a16="http://schemas.microsoft.com/office/drawing/2014/main" id="{00000000-0008-0000-0A00-0000E7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56" name="Shape 7">
          <a:extLst>
            <a:ext uri="{FF2B5EF4-FFF2-40B4-BE49-F238E27FC236}">
              <a16:creationId xmlns:a16="http://schemas.microsoft.com/office/drawing/2014/main" id="{00000000-0008-0000-0A00-0000E8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57" name="Shape 7">
          <a:extLst>
            <a:ext uri="{FF2B5EF4-FFF2-40B4-BE49-F238E27FC236}">
              <a16:creationId xmlns:a16="http://schemas.microsoft.com/office/drawing/2014/main" id="{00000000-0008-0000-0A00-0000E9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58" name="Shape 7">
          <a:extLst>
            <a:ext uri="{FF2B5EF4-FFF2-40B4-BE49-F238E27FC236}">
              <a16:creationId xmlns:a16="http://schemas.microsoft.com/office/drawing/2014/main" id="{00000000-0008-0000-0A00-0000EA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59" name="Shape 7">
          <a:extLst>
            <a:ext uri="{FF2B5EF4-FFF2-40B4-BE49-F238E27FC236}">
              <a16:creationId xmlns:a16="http://schemas.microsoft.com/office/drawing/2014/main" id="{00000000-0008-0000-0A00-0000EB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60" name="Shape 7">
          <a:extLst>
            <a:ext uri="{FF2B5EF4-FFF2-40B4-BE49-F238E27FC236}">
              <a16:creationId xmlns:a16="http://schemas.microsoft.com/office/drawing/2014/main" id="{00000000-0008-0000-0A00-0000EC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61" name="Shape 7">
          <a:extLst>
            <a:ext uri="{FF2B5EF4-FFF2-40B4-BE49-F238E27FC236}">
              <a16:creationId xmlns:a16="http://schemas.microsoft.com/office/drawing/2014/main" id="{00000000-0008-0000-0A00-0000ED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62" name="Shape 8">
          <a:extLst>
            <a:ext uri="{FF2B5EF4-FFF2-40B4-BE49-F238E27FC236}">
              <a16:creationId xmlns:a16="http://schemas.microsoft.com/office/drawing/2014/main" id="{00000000-0008-0000-0A00-0000EE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63" name="Shape 8">
          <a:extLst>
            <a:ext uri="{FF2B5EF4-FFF2-40B4-BE49-F238E27FC236}">
              <a16:creationId xmlns:a16="http://schemas.microsoft.com/office/drawing/2014/main" id="{00000000-0008-0000-0A00-0000EF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64" name="Shape 8">
          <a:extLst>
            <a:ext uri="{FF2B5EF4-FFF2-40B4-BE49-F238E27FC236}">
              <a16:creationId xmlns:a16="http://schemas.microsoft.com/office/drawing/2014/main" id="{00000000-0008-0000-0A00-0000F0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65" name="Shape 8">
          <a:extLst>
            <a:ext uri="{FF2B5EF4-FFF2-40B4-BE49-F238E27FC236}">
              <a16:creationId xmlns:a16="http://schemas.microsoft.com/office/drawing/2014/main" id="{00000000-0008-0000-0A00-0000F1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66" name="Shape 8">
          <a:extLst>
            <a:ext uri="{FF2B5EF4-FFF2-40B4-BE49-F238E27FC236}">
              <a16:creationId xmlns:a16="http://schemas.microsoft.com/office/drawing/2014/main" id="{00000000-0008-0000-0A00-0000F2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67" name="Shape 8">
          <a:extLst>
            <a:ext uri="{FF2B5EF4-FFF2-40B4-BE49-F238E27FC236}">
              <a16:creationId xmlns:a16="http://schemas.microsoft.com/office/drawing/2014/main" id="{00000000-0008-0000-0A00-0000F3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68" name="Shape 7">
          <a:extLst>
            <a:ext uri="{FF2B5EF4-FFF2-40B4-BE49-F238E27FC236}">
              <a16:creationId xmlns:a16="http://schemas.microsoft.com/office/drawing/2014/main" id="{00000000-0008-0000-0A00-0000F4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69" name="Shape 7">
          <a:extLst>
            <a:ext uri="{FF2B5EF4-FFF2-40B4-BE49-F238E27FC236}">
              <a16:creationId xmlns:a16="http://schemas.microsoft.com/office/drawing/2014/main" id="{00000000-0008-0000-0A00-0000F5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70" name="Shape 7">
          <a:extLst>
            <a:ext uri="{FF2B5EF4-FFF2-40B4-BE49-F238E27FC236}">
              <a16:creationId xmlns:a16="http://schemas.microsoft.com/office/drawing/2014/main" id="{00000000-0008-0000-0A00-0000F6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71" name="Shape 7">
          <a:extLst>
            <a:ext uri="{FF2B5EF4-FFF2-40B4-BE49-F238E27FC236}">
              <a16:creationId xmlns:a16="http://schemas.microsoft.com/office/drawing/2014/main" id="{00000000-0008-0000-0A00-0000F7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72" name="Shape 7">
          <a:extLst>
            <a:ext uri="{FF2B5EF4-FFF2-40B4-BE49-F238E27FC236}">
              <a16:creationId xmlns:a16="http://schemas.microsoft.com/office/drawing/2014/main" id="{00000000-0008-0000-0A00-0000F8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73" name="Shape 7">
          <a:extLst>
            <a:ext uri="{FF2B5EF4-FFF2-40B4-BE49-F238E27FC236}">
              <a16:creationId xmlns:a16="http://schemas.microsoft.com/office/drawing/2014/main" id="{00000000-0008-0000-0A00-0000F9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74" name="Shape 7">
          <a:extLst>
            <a:ext uri="{FF2B5EF4-FFF2-40B4-BE49-F238E27FC236}">
              <a16:creationId xmlns:a16="http://schemas.microsoft.com/office/drawing/2014/main" id="{00000000-0008-0000-0A00-0000FA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75" name="Shape 7">
          <a:extLst>
            <a:ext uri="{FF2B5EF4-FFF2-40B4-BE49-F238E27FC236}">
              <a16:creationId xmlns:a16="http://schemas.microsoft.com/office/drawing/2014/main" id="{00000000-0008-0000-0A00-0000FB04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76" name="Shape 8">
          <a:extLst>
            <a:ext uri="{FF2B5EF4-FFF2-40B4-BE49-F238E27FC236}">
              <a16:creationId xmlns:a16="http://schemas.microsoft.com/office/drawing/2014/main" id="{00000000-0008-0000-0A00-0000FC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77" name="Shape 8">
          <a:extLst>
            <a:ext uri="{FF2B5EF4-FFF2-40B4-BE49-F238E27FC236}">
              <a16:creationId xmlns:a16="http://schemas.microsoft.com/office/drawing/2014/main" id="{00000000-0008-0000-0A00-0000FD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78" name="Shape 8">
          <a:extLst>
            <a:ext uri="{FF2B5EF4-FFF2-40B4-BE49-F238E27FC236}">
              <a16:creationId xmlns:a16="http://schemas.microsoft.com/office/drawing/2014/main" id="{00000000-0008-0000-0A00-0000FE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79" name="Shape 8">
          <a:extLst>
            <a:ext uri="{FF2B5EF4-FFF2-40B4-BE49-F238E27FC236}">
              <a16:creationId xmlns:a16="http://schemas.microsoft.com/office/drawing/2014/main" id="{00000000-0008-0000-0A00-0000FF04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80" name="Shape 8">
          <a:extLst>
            <a:ext uri="{FF2B5EF4-FFF2-40B4-BE49-F238E27FC236}">
              <a16:creationId xmlns:a16="http://schemas.microsoft.com/office/drawing/2014/main" id="{00000000-0008-0000-0A00-000000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81" name="Shape 8">
          <a:extLst>
            <a:ext uri="{FF2B5EF4-FFF2-40B4-BE49-F238E27FC236}">
              <a16:creationId xmlns:a16="http://schemas.microsoft.com/office/drawing/2014/main" id="{00000000-0008-0000-0A00-000001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82" name="Shape 7">
          <a:extLst>
            <a:ext uri="{FF2B5EF4-FFF2-40B4-BE49-F238E27FC236}">
              <a16:creationId xmlns:a16="http://schemas.microsoft.com/office/drawing/2014/main" id="{00000000-0008-0000-0A00-000002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83" name="Shape 7">
          <a:extLst>
            <a:ext uri="{FF2B5EF4-FFF2-40B4-BE49-F238E27FC236}">
              <a16:creationId xmlns:a16="http://schemas.microsoft.com/office/drawing/2014/main" id="{00000000-0008-0000-0A00-000003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84" name="Shape 7">
          <a:extLst>
            <a:ext uri="{FF2B5EF4-FFF2-40B4-BE49-F238E27FC236}">
              <a16:creationId xmlns:a16="http://schemas.microsoft.com/office/drawing/2014/main" id="{00000000-0008-0000-0A00-000004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85" name="Shape 7">
          <a:extLst>
            <a:ext uri="{FF2B5EF4-FFF2-40B4-BE49-F238E27FC236}">
              <a16:creationId xmlns:a16="http://schemas.microsoft.com/office/drawing/2014/main" id="{00000000-0008-0000-0A00-000005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86" name="Shape 7">
          <a:extLst>
            <a:ext uri="{FF2B5EF4-FFF2-40B4-BE49-F238E27FC236}">
              <a16:creationId xmlns:a16="http://schemas.microsoft.com/office/drawing/2014/main" id="{00000000-0008-0000-0A00-000006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87" name="Shape 7">
          <a:extLst>
            <a:ext uri="{FF2B5EF4-FFF2-40B4-BE49-F238E27FC236}">
              <a16:creationId xmlns:a16="http://schemas.microsoft.com/office/drawing/2014/main" id="{00000000-0008-0000-0A00-000007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88" name="Shape 7">
          <a:extLst>
            <a:ext uri="{FF2B5EF4-FFF2-40B4-BE49-F238E27FC236}">
              <a16:creationId xmlns:a16="http://schemas.microsoft.com/office/drawing/2014/main" id="{00000000-0008-0000-0A00-000008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89" name="Shape 7">
          <a:extLst>
            <a:ext uri="{FF2B5EF4-FFF2-40B4-BE49-F238E27FC236}">
              <a16:creationId xmlns:a16="http://schemas.microsoft.com/office/drawing/2014/main" id="{00000000-0008-0000-0A00-000009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90" name="Shape 8">
          <a:extLst>
            <a:ext uri="{FF2B5EF4-FFF2-40B4-BE49-F238E27FC236}">
              <a16:creationId xmlns:a16="http://schemas.microsoft.com/office/drawing/2014/main" id="{00000000-0008-0000-0A00-00000A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91" name="Shape 8">
          <a:extLst>
            <a:ext uri="{FF2B5EF4-FFF2-40B4-BE49-F238E27FC236}">
              <a16:creationId xmlns:a16="http://schemas.microsoft.com/office/drawing/2014/main" id="{00000000-0008-0000-0A00-00000B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92" name="Shape 8">
          <a:extLst>
            <a:ext uri="{FF2B5EF4-FFF2-40B4-BE49-F238E27FC236}">
              <a16:creationId xmlns:a16="http://schemas.microsoft.com/office/drawing/2014/main" id="{00000000-0008-0000-0A00-00000C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93" name="Shape 8">
          <a:extLst>
            <a:ext uri="{FF2B5EF4-FFF2-40B4-BE49-F238E27FC236}">
              <a16:creationId xmlns:a16="http://schemas.microsoft.com/office/drawing/2014/main" id="{00000000-0008-0000-0A00-00000D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94" name="Shape 8">
          <a:extLst>
            <a:ext uri="{FF2B5EF4-FFF2-40B4-BE49-F238E27FC236}">
              <a16:creationId xmlns:a16="http://schemas.microsoft.com/office/drawing/2014/main" id="{00000000-0008-0000-0A00-00000E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295" name="Shape 8">
          <a:extLst>
            <a:ext uri="{FF2B5EF4-FFF2-40B4-BE49-F238E27FC236}">
              <a16:creationId xmlns:a16="http://schemas.microsoft.com/office/drawing/2014/main" id="{00000000-0008-0000-0A00-00000F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96" name="Shape 7">
          <a:extLst>
            <a:ext uri="{FF2B5EF4-FFF2-40B4-BE49-F238E27FC236}">
              <a16:creationId xmlns:a16="http://schemas.microsoft.com/office/drawing/2014/main" id="{00000000-0008-0000-0A00-000010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97" name="Shape 7">
          <a:extLst>
            <a:ext uri="{FF2B5EF4-FFF2-40B4-BE49-F238E27FC236}">
              <a16:creationId xmlns:a16="http://schemas.microsoft.com/office/drawing/2014/main" id="{00000000-0008-0000-0A00-000011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98" name="Shape 7">
          <a:extLst>
            <a:ext uri="{FF2B5EF4-FFF2-40B4-BE49-F238E27FC236}">
              <a16:creationId xmlns:a16="http://schemas.microsoft.com/office/drawing/2014/main" id="{00000000-0008-0000-0A00-000012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299" name="Shape 7">
          <a:extLst>
            <a:ext uri="{FF2B5EF4-FFF2-40B4-BE49-F238E27FC236}">
              <a16:creationId xmlns:a16="http://schemas.microsoft.com/office/drawing/2014/main" id="{00000000-0008-0000-0A00-000013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00" name="Shape 7">
          <a:extLst>
            <a:ext uri="{FF2B5EF4-FFF2-40B4-BE49-F238E27FC236}">
              <a16:creationId xmlns:a16="http://schemas.microsoft.com/office/drawing/2014/main" id="{00000000-0008-0000-0A00-000014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01" name="Shape 7">
          <a:extLst>
            <a:ext uri="{FF2B5EF4-FFF2-40B4-BE49-F238E27FC236}">
              <a16:creationId xmlns:a16="http://schemas.microsoft.com/office/drawing/2014/main" id="{00000000-0008-0000-0A00-000015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02" name="Shape 7">
          <a:extLst>
            <a:ext uri="{FF2B5EF4-FFF2-40B4-BE49-F238E27FC236}">
              <a16:creationId xmlns:a16="http://schemas.microsoft.com/office/drawing/2014/main" id="{00000000-0008-0000-0A00-000016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03" name="Shape 7">
          <a:extLst>
            <a:ext uri="{FF2B5EF4-FFF2-40B4-BE49-F238E27FC236}">
              <a16:creationId xmlns:a16="http://schemas.microsoft.com/office/drawing/2014/main" id="{00000000-0008-0000-0A00-000017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304" name="Shape 8">
          <a:extLst>
            <a:ext uri="{FF2B5EF4-FFF2-40B4-BE49-F238E27FC236}">
              <a16:creationId xmlns:a16="http://schemas.microsoft.com/office/drawing/2014/main" id="{00000000-0008-0000-0A00-000018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305" name="Shape 8">
          <a:extLst>
            <a:ext uri="{FF2B5EF4-FFF2-40B4-BE49-F238E27FC236}">
              <a16:creationId xmlns:a16="http://schemas.microsoft.com/office/drawing/2014/main" id="{00000000-0008-0000-0A00-000019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306" name="Shape 8">
          <a:extLst>
            <a:ext uri="{FF2B5EF4-FFF2-40B4-BE49-F238E27FC236}">
              <a16:creationId xmlns:a16="http://schemas.microsoft.com/office/drawing/2014/main" id="{00000000-0008-0000-0A00-00001A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307" name="Shape 8">
          <a:extLst>
            <a:ext uri="{FF2B5EF4-FFF2-40B4-BE49-F238E27FC236}">
              <a16:creationId xmlns:a16="http://schemas.microsoft.com/office/drawing/2014/main" id="{00000000-0008-0000-0A00-00001B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308" name="Shape 8">
          <a:extLst>
            <a:ext uri="{FF2B5EF4-FFF2-40B4-BE49-F238E27FC236}">
              <a16:creationId xmlns:a16="http://schemas.microsoft.com/office/drawing/2014/main" id="{00000000-0008-0000-0A00-00001C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309" name="Shape 8">
          <a:extLst>
            <a:ext uri="{FF2B5EF4-FFF2-40B4-BE49-F238E27FC236}">
              <a16:creationId xmlns:a16="http://schemas.microsoft.com/office/drawing/2014/main" id="{00000000-0008-0000-0A00-00001D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10" name="Shape 7">
          <a:extLst>
            <a:ext uri="{FF2B5EF4-FFF2-40B4-BE49-F238E27FC236}">
              <a16:creationId xmlns:a16="http://schemas.microsoft.com/office/drawing/2014/main" id="{00000000-0008-0000-0A00-00001E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11" name="Shape 7">
          <a:extLst>
            <a:ext uri="{FF2B5EF4-FFF2-40B4-BE49-F238E27FC236}">
              <a16:creationId xmlns:a16="http://schemas.microsoft.com/office/drawing/2014/main" id="{00000000-0008-0000-0A00-00001F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12" name="Shape 7">
          <a:extLst>
            <a:ext uri="{FF2B5EF4-FFF2-40B4-BE49-F238E27FC236}">
              <a16:creationId xmlns:a16="http://schemas.microsoft.com/office/drawing/2014/main" id="{00000000-0008-0000-0A00-000020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13" name="Shape 7">
          <a:extLst>
            <a:ext uri="{FF2B5EF4-FFF2-40B4-BE49-F238E27FC236}">
              <a16:creationId xmlns:a16="http://schemas.microsoft.com/office/drawing/2014/main" id="{00000000-0008-0000-0A00-000021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14" name="Shape 7">
          <a:extLst>
            <a:ext uri="{FF2B5EF4-FFF2-40B4-BE49-F238E27FC236}">
              <a16:creationId xmlns:a16="http://schemas.microsoft.com/office/drawing/2014/main" id="{00000000-0008-0000-0A00-000022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15" name="Shape 7">
          <a:extLst>
            <a:ext uri="{FF2B5EF4-FFF2-40B4-BE49-F238E27FC236}">
              <a16:creationId xmlns:a16="http://schemas.microsoft.com/office/drawing/2014/main" id="{00000000-0008-0000-0A00-000023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16" name="Shape 7">
          <a:extLst>
            <a:ext uri="{FF2B5EF4-FFF2-40B4-BE49-F238E27FC236}">
              <a16:creationId xmlns:a16="http://schemas.microsoft.com/office/drawing/2014/main" id="{00000000-0008-0000-0A00-000024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17" name="Shape 7">
          <a:extLst>
            <a:ext uri="{FF2B5EF4-FFF2-40B4-BE49-F238E27FC236}">
              <a16:creationId xmlns:a16="http://schemas.microsoft.com/office/drawing/2014/main" id="{00000000-0008-0000-0A00-000025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318" name="Shape 8">
          <a:extLst>
            <a:ext uri="{FF2B5EF4-FFF2-40B4-BE49-F238E27FC236}">
              <a16:creationId xmlns:a16="http://schemas.microsoft.com/office/drawing/2014/main" id="{00000000-0008-0000-0A00-000026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319" name="Shape 8">
          <a:extLst>
            <a:ext uri="{FF2B5EF4-FFF2-40B4-BE49-F238E27FC236}">
              <a16:creationId xmlns:a16="http://schemas.microsoft.com/office/drawing/2014/main" id="{00000000-0008-0000-0A00-000027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320" name="Shape 8">
          <a:extLst>
            <a:ext uri="{FF2B5EF4-FFF2-40B4-BE49-F238E27FC236}">
              <a16:creationId xmlns:a16="http://schemas.microsoft.com/office/drawing/2014/main" id="{00000000-0008-0000-0A00-000028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321" name="Shape 8">
          <a:extLst>
            <a:ext uri="{FF2B5EF4-FFF2-40B4-BE49-F238E27FC236}">
              <a16:creationId xmlns:a16="http://schemas.microsoft.com/office/drawing/2014/main" id="{00000000-0008-0000-0A00-000029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322" name="Shape 8">
          <a:extLst>
            <a:ext uri="{FF2B5EF4-FFF2-40B4-BE49-F238E27FC236}">
              <a16:creationId xmlns:a16="http://schemas.microsoft.com/office/drawing/2014/main" id="{00000000-0008-0000-0A00-00002A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323" name="Shape 8">
          <a:extLst>
            <a:ext uri="{FF2B5EF4-FFF2-40B4-BE49-F238E27FC236}">
              <a16:creationId xmlns:a16="http://schemas.microsoft.com/office/drawing/2014/main" id="{00000000-0008-0000-0A00-00002B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24" name="Shape 7">
          <a:extLst>
            <a:ext uri="{FF2B5EF4-FFF2-40B4-BE49-F238E27FC236}">
              <a16:creationId xmlns:a16="http://schemas.microsoft.com/office/drawing/2014/main" id="{00000000-0008-0000-0A00-00002C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25" name="Shape 7">
          <a:extLst>
            <a:ext uri="{FF2B5EF4-FFF2-40B4-BE49-F238E27FC236}">
              <a16:creationId xmlns:a16="http://schemas.microsoft.com/office/drawing/2014/main" id="{00000000-0008-0000-0A00-00002D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26" name="Shape 7">
          <a:extLst>
            <a:ext uri="{FF2B5EF4-FFF2-40B4-BE49-F238E27FC236}">
              <a16:creationId xmlns:a16="http://schemas.microsoft.com/office/drawing/2014/main" id="{00000000-0008-0000-0A00-00002E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27" name="Shape 7">
          <a:extLst>
            <a:ext uri="{FF2B5EF4-FFF2-40B4-BE49-F238E27FC236}">
              <a16:creationId xmlns:a16="http://schemas.microsoft.com/office/drawing/2014/main" id="{00000000-0008-0000-0A00-00002F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28" name="Shape 7">
          <a:extLst>
            <a:ext uri="{FF2B5EF4-FFF2-40B4-BE49-F238E27FC236}">
              <a16:creationId xmlns:a16="http://schemas.microsoft.com/office/drawing/2014/main" id="{00000000-0008-0000-0A00-000030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29" name="Shape 7">
          <a:extLst>
            <a:ext uri="{FF2B5EF4-FFF2-40B4-BE49-F238E27FC236}">
              <a16:creationId xmlns:a16="http://schemas.microsoft.com/office/drawing/2014/main" id="{00000000-0008-0000-0A00-000031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30" name="Shape 7">
          <a:extLst>
            <a:ext uri="{FF2B5EF4-FFF2-40B4-BE49-F238E27FC236}">
              <a16:creationId xmlns:a16="http://schemas.microsoft.com/office/drawing/2014/main" id="{00000000-0008-0000-0A00-000032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31" name="Shape 7">
          <a:extLst>
            <a:ext uri="{FF2B5EF4-FFF2-40B4-BE49-F238E27FC236}">
              <a16:creationId xmlns:a16="http://schemas.microsoft.com/office/drawing/2014/main" id="{00000000-0008-0000-0A00-000033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332" name="Shape 8">
          <a:extLst>
            <a:ext uri="{FF2B5EF4-FFF2-40B4-BE49-F238E27FC236}">
              <a16:creationId xmlns:a16="http://schemas.microsoft.com/office/drawing/2014/main" id="{00000000-0008-0000-0A00-000034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333" name="Shape 8">
          <a:extLst>
            <a:ext uri="{FF2B5EF4-FFF2-40B4-BE49-F238E27FC236}">
              <a16:creationId xmlns:a16="http://schemas.microsoft.com/office/drawing/2014/main" id="{00000000-0008-0000-0A00-000035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334" name="Shape 8">
          <a:extLst>
            <a:ext uri="{FF2B5EF4-FFF2-40B4-BE49-F238E27FC236}">
              <a16:creationId xmlns:a16="http://schemas.microsoft.com/office/drawing/2014/main" id="{00000000-0008-0000-0A00-000036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335" name="Shape 8">
          <a:extLst>
            <a:ext uri="{FF2B5EF4-FFF2-40B4-BE49-F238E27FC236}">
              <a16:creationId xmlns:a16="http://schemas.microsoft.com/office/drawing/2014/main" id="{00000000-0008-0000-0A00-000037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336" name="Shape 8">
          <a:extLst>
            <a:ext uri="{FF2B5EF4-FFF2-40B4-BE49-F238E27FC236}">
              <a16:creationId xmlns:a16="http://schemas.microsoft.com/office/drawing/2014/main" id="{00000000-0008-0000-0A00-000038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42875"/>
    <xdr:sp macro="" textlink="">
      <xdr:nvSpPr>
        <xdr:cNvPr id="1337" name="Shape 8">
          <a:extLst>
            <a:ext uri="{FF2B5EF4-FFF2-40B4-BE49-F238E27FC236}">
              <a16:creationId xmlns:a16="http://schemas.microsoft.com/office/drawing/2014/main" id="{00000000-0008-0000-0A00-000039050000}"/>
            </a:ext>
          </a:extLst>
        </xdr:cNvPr>
        <xdr:cNvSpPr/>
      </xdr:nvSpPr>
      <xdr:spPr>
        <a:xfrm>
          <a:off x="3981450" y="118967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38" name="Shape 7">
          <a:extLst>
            <a:ext uri="{FF2B5EF4-FFF2-40B4-BE49-F238E27FC236}">
              <a16:creationId xmlns:a16="http://schemas.microsoft.com/office/drawing/2014/main" id="{00000000-0008-0000-0A00-00003A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39" name="Shape 7">
          <a:extLst>
            <a:ext uri="{FF2B5EF4-FFF2-40B4-BE49-F238E27FC236}">
              <a16:creationId xmlns:a16="http://schemas.microsoft.com/office/drawing/2014/main" id="{00000000-0008-0000-0A00-00003B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40" name="Shape 7">
          <a:extLst>
            <a:ext uri="{FF2B5EF4-FFF2-40B4-BE49-F238E27FC236}">
              <a16:creationId xmlns:a16="http://schemas.microsoft.com/office/drawing/2014/main" id="{00000000-0008-0000-0A00-00003C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41" name="Shape 7">
          <a:extLst>
            <a:ext uri="{FF2B5EF4-FFF2-40B4-BE49-F238E27FC236}">
              <a16:creationId xmlns:a16="http://schemas.microsoft.com/office/drawing/2014/main" id="{00000000-0008-0000-0A00-00003D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42" name="Shape 7">
          <a:extLst>
            <a:ext uri="{FF2B5EF4-FFF2-40B4-BE49-F238E27FC236}">
              <a16:creationId xmlns:a16="http://schemas.microsoft.com/office/drawing/2014/main" id="{00000000-0008-0000-0A00-00003E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43" name="Shape 7">
          <a:extLst>
            <a:ext uri="{FF2B5EF4-FFF2-40B4-BE49-F238E27FC236}">
              <a16:creationId xmlns:a16="http://schemas.microsoft.com/office/drawing/2014/main" id="{00000000-0008-0000-0A00-00003F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44" name="Shape 7">
          <a:extLst>
            <a:ext uri="{FF2B5EF4-FFF2-40B4-BE49-F238E27FC236}">
              <a16:creationId xmlns:a16="http://schemas.microsoft.com/office/drawing/2014/main" id="{00000000-0008-0000-0A00-000040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42875"/>
    <xdr:sp macro="" textlink="">
      <xdr:nvSpPr>
        <xdr:cNvPr id="1345" name="Shape 7">
          <a:extLst>
            <a:ext uri="{FF2B5EF4-FFF2-40B4-BE49-F238E27FC236}">
              <a16:creationId xmlns:a16="http://schemas.microsoft.com/office/drawing/2014/main" id="{00000000-0008-0000-0A00-000041050000}"/>
            </a:ext>
          </a:extLst>
        </xdr:cNvPr>
        <xdr:cNvSpPr/>
      </xdr:nvSpPr>
      <xdr:spPr>
        <a:xfrm>
          <a:off x="3981450" y="118967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1" name="Shape 4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3" name="Shape 4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4" name="Shape 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5" name="Shape 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8" name="Shape 5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9" name="Shape 5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0" name="Shape 5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1" name="Shape 5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2" name="Shape 4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3" name="Shape 4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4" name="Shape 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5" name="Shape 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6" name="Shape 4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8" name="Shape 4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9" name="Shape 4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0" name="Shape 5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1" name="Shape 5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2" name="Shape 5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3" name="Shape 5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4" name="Shape 5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5" name="Shape 5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6" name="Shape 4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7" name="Shape 4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8" name="Shape 4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9" name="Shape 4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0" name="Shape 4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1" name="Shape 4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2" name="Shape 4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3" name="Shape 4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4" name="Shape 5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7" name="Shape 5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8" name="Shape 5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9" name="Shape 5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50" name="Shape 4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51" name="Shape 4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52" name="Shape 4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53" name="Shape 4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54" name="Shape 4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55" name="Shape 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56" name="Shape 4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57" name="Shape 4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58" name="Shape 5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59" name="Shape 5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60" name="Shape 5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61" name="Shape 5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62" name="Shape 5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63" name="Shape 5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64" name="Shape 4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65" name="Shape 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66" name="Shape 4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67" name="Shape 4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68" name="Shape 4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69" name="Shape 4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70" name="Shape 4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71" name="Shape 4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72" name="Shape 5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73" name="Shape 5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74" name="Shape 5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75" name="Shape 5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76" name="Shape 5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77" name="Shape 5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78" name="Shape 4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79" name="Shape 4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80" name="Shape 4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81" name="Shape 4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82" name="Shape 4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83" name="Shape 4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84" name="Shape 4">
          <a:extLst>
            <a:ext uri="{FF2B5EF4-FFF2-40B4-BE49-F238E27FC236}">
              <a16:creationId xmlns:a16="http://schemas.microsoft.com/office/drawing/2014/main" id="{00000000-0008-0000-0B00-000054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85" name="Shape 4">
          <a:extLst>
            <a:ext uri="{FF2B5EF4-FFF2-40B4-BE49-F238E27FC236}">
              <a16:creationId xmlns:a16="http://schemas.microsoft.com/office/drawing/2014/main" id="{00000000-0008-0000-0B00-000055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86" name="Shape 5">
          <a:extLst>
            <a:ext uri="{FF2B5EF4-FFF2-40B4-BE49-F238E27FC236}">
              <a16:creationId xmlns:a16="http://schemas.microsoft.com/office/drawing/2014/main" id="{00000000-0008-0000-0B00-000056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87" name="Shape 5">
          <a:extLst>
            <a:ext uri="{FF2B5EF4-FFF2-40B4-BE49-F238E27FC236}">
              <a16:creationId xmlns:a16="http://schemas.microsoft.com/office/drawing/2014/main" id="{00000000-0008-0000-0B00-000057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88" name="Shape 5">
          <a:extLst>
            <a:ext uri="{FF2B5EF4-FFF2-40B4-BE49-F238E27FC236}">
              <a16:creationId xmlns:a16="http://schemas.microsoft.com/office/drawing/2014/main" id="{00000000-0008-0000-0B00-000058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89" name="Shape 5">
          <a:extLst>
            <a:ext uri="{FF2B5EF4-FFF2-40B4-BE49-F238E27FC236}">
              <a16:creationId xmlns:a16="http://schemas.microsoft.com/office/drawing/2014/main" id="{00000000-0008-0000-0B00-000059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90" name="Shape 5">
          <a:extLst>
            <a:ext uri="{FF2B5EF4-FFF2-40B4-BE49-F238E27FC236}">
              <a16:creationId xmlns:a16="http://schemas.microsoft.com/office/drawing/2014/main" id="{00000000-0008-0000-0B00-00005A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91" name="Shape 5">
          <a:extLst>
            <a:ext uri="{FF2B5EF4-FFF2-40B4-BE49-F238E27FC236}">
              <a16:creationId xmlns:a16="http://schemas.microsoft.com/office/drawing/2014/main" id="{00000000-0008-0000-0B00-00005B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92" name="Shape 4">
          <a:extLst>
            <a:ext uri="{FF2B5EF4-FFF2-40B4-BE49-F238E27FC236}">
              <a16:creationId xmlns:a16="http://schemas.microsoft.com/office/drawing/2014/main" id="{00000000-0008-0000-0B00-00005C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93" name="Shape 4">
          <a:extLst>
            <a:ext uri="{FF2B5EF4-FFF2-40B4-BE49-F238E27FC236}">
              <a16:creationId xmlns:a16="http://schemas.microsoft.com/office/drawing/2014/main" id="{00000000-0008-0000-0B00-00005D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94" name="Shape 4">
          <a:extLst>
            <a:ext uri="{FF2B5EF4-FFF2-40B4-BE49-F238E27FC236}">
              <a16:creationId xmlns:a16="http://schemas.microsoft.com/office/drawing/2014/main" id="{00000000-0008-0000-0B00-00005E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95" name="Shape 4">
          <a:extLst>
            <a:ext uri="{FF2B5EF4-FFF2-40B4-BE49-F238E27FC236}">
              <a16:creationId xmlns:a16="http://schemas.microsoft.com/office/drawing/2014/main" id="{00000000-0008-0000-0B00-00005F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96" name="Shape 4">
          <a:extLst>
            <a:ext uri="{FF2B5EF4-FFF2-40B4-BE49-F238E27FC236}">
              <a16:creationId xmlns:a16="http://schemas.microsoft.com/office/drawing/2014/main" id="{00000000-0008-0000-0B00-000060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97" name="Shape 4">
          <a:extLst>
            <a:ext uri="{FF2B5EF4-FFF2-40B4-BE49-F238E27FC236}">
              <a16:creationId xmlns:a16="http://schemas.microsoft.com/office/drawing/2014/main" id="{00000000-0008-0000-0B00-000061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98" name="Shape 4">
          <a:extLst>
            <a:ext uri="{FF2B5EF4-FFF2-40B4-BE49-F238E27FC236}">
              <a16:creationId xmlns:a16="http://schemas.microsoft.com/office/drawing/2014/main" id="{00000000-0008-0000-0B00-000062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99" name="Shape 4">
          <a:extLst>
            <a:ext uri="{FF2B5EF4-FFF2-40B4-BE49-F238E27FC236}">
              <a16:creationId xmlns:a16="http://schemas.microsoft.com/office/drawing/2014/main" id="{00000000-0008-0000-0B00-000063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00" name="Shape 5">
          <a:extLst>
            <a:ext uri="{FF2B5EF4-FFF2-40B4-BE49-F238E27FC236}">
              <a16:creationId xmlns:a16="http://schemas.microsoft.com/office/drawing/2014/main" id="{00000000-0008-0000-0B00-000064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01" name="Shape 5">
          <a:extLst>
            <a:ext uri="{FF2B5EF4-FFF2-40B4-BE49-F238E27FC236}">
              <a16:creationId xmlns:a16="http://schemas.microsoft.com/office/drawing/2014/main" id="{00000000-0008-0000-0B00-000065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02" name="Shape 5">
          <a:extLst>
            <a:ext uri="{FF2B5EF4-FFF2-40B4-BE49-F238E27FC236}">
              <a16:creationId xmlns:a16="http://schemas.microsoft.com/office/drawing/2014/main" id="{00000000-0008-0000-0B00-000066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03" name="Shape 5">
          <a:extLst>
            <a:ext uri="{FF2B5EF4-FFF2-40B4-BE49-F238E27FC236}">
              <a16:creationId xmlns:a16="http://schemas.microsoft.com/office/drawing/2014/main" id="{00000000-0008-0000-0B00-000067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04" name="Shape 5">
          <a:extLst>
            <a:ext uri="{FF2B5EF4-FFF2-40B4-BE49-F238E27FC236}">
              <a16:creationId xmlns:a16="http://schemas.microsoft.com/office/drawing/2014/main" id="{00000000-0008-0000-0B00-000068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05" name="Shape 5">
          <a:extLst>
            <a:ext uri="{FF2B5EF4-FFF2-40B4-BE49-F238E27FC236}">
              <a16:creationId xmlns:a16="http://schemas.microsoft.com/office/drawing/2014/main" id="{00000000-0008-0000-0B00-000069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06" name="Shape 4">
          <a:extLst>
            <a:ext uri="{FF2B5EF4-FFF2-40B4-BE49-F238E27FC236}">
              <a16:creationId xmlns:a16="http://schemas.microsoft.com/office/drawing/2014/main" id="{00000000-0008-0000-0B00-00006A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07" name="Shape 4">
          <a:extLst>
            <a:ext uri="{FF2B5EF4-FFF2-40B4-BE49-F238E27FC236}">
              <a16:creationId xmlns:a16="http://schemas.microsoft.com/office/drawing/2014/main" id="{00000000-0008-0000-0B00-00006B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08" name="Shape 4">
          <a:extLst>
            <a:ext uri="{FF2B5EF4-FFF2-40B4-BE49-F238E27FC236}">
              <a16:creationId xmlns:a16="http://schemas.microsoft.com/office/drawing/2014/main" id="{00000000-0008-0000-0B00-00006C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09" name="Shape 4">
          <a:extLst>
            <a:ext uri="{FF2B5EF4-FFF2-40B4-BE49-F238E27FC236}">
              <a16:creationId xmlns:a16="http://schemas.microsoft.com/office/drawing/2014/main" id="{00000000-0008-0000-0B00-00006D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10" name="Shape 4">
          <a:extLst>
            <a:ext uri="{FF2B5EF4-FFF2-40B4-BE49-F238E27FC236}">
              <a16:creationId xmlns:a16="http://schemas.microsoft.com/office/drawing/2014/main" id="{00000000-0008-0000-0B00-00006E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11" name="Shape 4">
          <a:extLst>
            <a:ext uri="{FF2B5EF4-FFF2-40B4-BE49-F238E27FC236}">
              <a16:creationId xmlns:a16="http://schemas.microsoft.com/office/drawing/2014/main" id="{00000000-0008-0000-0B00-00006F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12" name="Shape 4">
          <a:extLst>
            <a:ext uri="{FF2B5EF4-FFF2-40B4-BE49-F238E27FC236}">
              <a16:creationId xmlns:a16="http://schemas.microsoft.com/office/drawing/2014/main" id="{00000000-0008-0000-0B00-000070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13" name="Shape 4">
          <a:extLst>
            <a:ext uri="{FF2B5EF4-FFF2-40B4-BE49-F238E27FC236}">
              <a16:creationId xmlns:a16="http://schemas.microsoft.com/office/drawing/2014/main" id="{00000000-0008-0000-0B00-000071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14" name="Shape 5">
          <a:extLst>
            <a:ext uri="{FF2B5EF4-FFF2-40B4-BE49-F238E27FC236}">
              <a16:creationId xmlns:a16="http://schemas.microsoft.com/office/drawing/2014/main" id="{00000000-0008-0000-0B00-000072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15" name="Shape 5">
          <a:extLst>
            <a:ext uri="{FF2B5EF4-FFF2-40B4-BE49-F238E27FC236}">
              <a16:creationId xmlns:a16="http://schemas.microsoft.com/office/drawing/2014/main" id="{00000000-0008-0000-0B00-000073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16" name="Shape 5">
          <a:extLst>
            <a:ext uri="{FF2B5EF4-FFF2-40B4-BE49-F238E27FC236}">
              <a16:creationId xmlns:a16="http://schemas.microsoft.com/office/drawing/2014/main" id="{00000000-0008-0000-0B00-000074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17" name="Shape 5">
          <a:extLst>
            <a:ext uri="{FF2B5EF4-FFF2-40B4-BE49-F238E27FC236}">
              <a16:creationId xmlns:a16="http://schemas.microsoft.com/office/drawing/2014/main" id="{00000000-0008-0000-0B00-000075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18" name="Shape 5">
          <a:extLst>
            <a:ext uri="{FF2B5EF4-FFF2-40B4-BE49-F238E27FC236}">
              <a16:creationId xmlns:a16="http://schemas.microsoft.com/office/drawing/2014/main" id="{00000000-0008-0000-0B00-000076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19" name="Shape 5">
          <a:extLst>
            <a:ext uri="{FF2B5EF4-FFF2-40B4-BE49-F238E27FC236}">
              <a16:creationId xmlns:a16="http://schemas.microsoft.com/office/drawing/2014/main" id="{00000000-0008-0000-0B00-000077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20" name="Shape 4">
          <a:extLst>
            <a:ext uri="{FF2B5EF4-FFF2-40B4-BE49-F238E27FC236}">
              <a16:creationId xmlns:a16="http://schemas.microsoft.com/office/drawing/2014/main" id="{00000000-0008-0000-0B00-000078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21" name="Shape 4">
          <a:extLst>
            <a:ext uri="{FF2B5EF4-FFF2-40B4-BE49-F238E27FC236}">
              <a16:creationId xmlns:a16="http://schemas.microsoft.com/office/drawing/2014/main" id="{00000000-0008-0000-0B00-000079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22" name="Shape 4">
          <a:extLst>
            <a:ext uri="{FF2B5EF4-FFF2-40B4-BE49-F238E27FC236}">
              <a16:creationId xmlns:a16="http://schemas.microsoft.com/office/drawing/2014/main" id="{00000000-0008-0000-0B00-00007A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23" name="Shape 4">
          <a:extLst>
            <a:ext uri="{FF2B5EF4-FFF2-40B4-BE49-F238E27FC236}">
              <a16:creationId xmlns:a16="http://schemas.microsoft.com/office/drawing/2014/main" id="{00000000-0008-0000-0B00-00007B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24" name="Shape 4">
          <a:extLst>
            <a:ext uri="{FF2B5EF4-FFF2-40B4-BE49-F238E27FC236}">
              <a16:creationId xmlns:a16="http://schemas.microsoft.com/office/drawing/2014/main" id="{00000000-0008-0000-0B00-00007C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25" name="Shape 4">
          <a:extLst>
            <a:ext uri="{FF2B5EF4-FFF2-40B4-BE49-F238E27FC236}">
              <a16:creationId xmlns:a16="http://schemas.microsoft.com/office/drawing/2014/main" id="{00000000-0008-0000-0B00-00007D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26" name="Shape 4">
          <a:extLst>
            <a:ext uri="{FF2B5EF4-FFF2-40B4-BE49-F238E27FC236}">
              <a16:creationId xmlns:a16="http://schemas.microsoft.com/office/drawing/2014/main" id="{00000000-0008-0000-0B00-00007E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27" name="Shape 4">
          <a:extLst>
            <a:ext uri="{FF2B5EF4-FFF2-40B4-BE49-F238E27FC236}">
              <a16:creationId xmlns:a16="http://schemas.microsoft.com/office/drawing/2014/main" id="{00000000-0008-0000-0B00-00007F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28" name="Shape 5">
          <a:extLst>
            <a:ext uri="{FF2B5EF4-FFF2-40B4-BE49-F238E27FC236}">
              <a16:creationId xmlns:a16="http://schemas.microsoft.com/office/drawing/2014/main" id="{00000000-0008-0000-0B00-000080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29" name="Shape 5">
          <a:extLst>
            <a:ext uri="{FF2B5EF4-FFF2-40B4-BE49-F238E27FC236}">
              <a16:creationId xmlns:a16="http://schemas.microsoft.com/office/drawing/2014/main" id="{00000000-0008-0000-0B00-000081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30" name="Shape 5">
          <a:extLst>
            <a:ext uri="{FF2B5EF4-FFF2-40B4-BE49-F238E27FC236}">
              <a16:creationId xmlns:a16="http://schemas.microsoft.com/office/drawing/2014/main" id="{00000000-0008-0000-0B00-000082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31" name="Shape 5">
          <a:extLst>
            <a:ext uri="{FF2B5EF4-FFF2-40B4-BE49-F238E27FC236}">
              <a16:creationId xmlns:a16="http://schemas.microsoft.com/office/drawing/2014/main" id="{00000000-0008-0000-0B00-000083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32" name="Shape 5">
          <a:extLst>
            <a:ext uri="{FF2B5EF4-FFF2-40B4-BE49-F238E27FC236}">
              <a16:creationId xmlns:a16="http://schemas.microsoft.com/office/drawing/2014/main" id="{00000000-0008-0000-0B00-000084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33" name="Shape 5">
          <a:extLst>
            <a:ext uri="{FF2B5EF4-FFF2-40B4-BE49-F238E27FC236}">
              <a16:creationId xmlns:a16="http://schemas.microsoft.com/office/drawing/2014/main" id="{00000000-0008-0000-0B00-000085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34" name="Shape 4">
          <a:extLst>
            <a:ext uri="{FF2B5EF4-FFF2-40B4-BE49-F238E27FC236}">
              <a16:creationId xmlns:a16="http://schemas.microsoft.com/office/drawing/2014/main" id="{00000000-0008-0000-0B00-000086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35" name="Shape 4">
          <a:extLst>
            <a:ext uri="{FF2B5EF4-FFF2-40B4-BE49-F238E27FC236}">
              <a16:creationId xmlns:a16="http://schemas.microsoft.com/office/drawing/2014/main" id="{00000000-0008-0000-0B00-000087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36" name="Shape 4">
          <a:extLst>
            <a:ext uri="{FF2B5EF4-FFF2-40B4-BE49-F238E27FC236}">
              <a16:creationId xmlns:a16="http://schemas.microsoft.com/office/drawing/2014/main" id="{00000000-0008-0000-0B00-000088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37" name="Shape 4">
          <a:extLst>
            <a:ext uri="{FF2B5EF4-FFF2-40B4-BE49-F238E27FC236}">
              <a16:creationId xmlns:a16="http://schemas.microsoft.com/office/drawing/2014/main" id="{00000000-0008-0000-0B00-000089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38" name="Shape 4">
          <a:extLst>
            <a:ext uri="{FF2B5EF4-FFF2-40B4-BE49-F238E27FC236}">
              <a16:creationId xmlns:a16="http://schemas.microsoft.com/office/drawing/2014/main" id="{00000000-0008-0000-0B00-00008A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39" name="Shape 4">
          <a:extLst>
            <a:ext uri="{FF2B5EF4-FFF2-40B4-BE49-F238E27FC236}">
              <a16:creationId xmlns:a16="http://schemas.microsoft.com/office/drawing/2014/main" id="{00000000-0008-0000-0B00-00008B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40" name="Shape 4">
          <a:extLst>
            <a:ext uri="{FF2B5EF4-FFF2-40B4-BE49-F238E27FC236}">
              <a16:creationId xmlns:a16="http://schemas.microsoft.com/office/drawing/2014/main" id="{00000000-0008-0000-0B00-00008C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41" name="Shape 4">
          <a:extLst>
            <a:ext uri="{FF2B5EF4-FFF2-40B4-BE49-F238E27FC236}">
              <a16:creationId xmlns:a16="http://schemas.microsoft.com/office/drawing/2014/main" id="{00000000-0008-0000-0B00-00008D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42" name="Shape 5">
          <a:extLst>
            <a:ext uri="{FF2B5EF4-FFF2-40B4-BE49-F238E27FC236}">
              <a16:creationId xmlns:a16="http://schemas.microsoft.com/office/drawing/2014/main" id="{00000000-0008-0000-0B00-00008E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43" name="Shape 5">
          <a:extLst>
            <a:ext uri="{FF2B5EF4-FFF2-40B4-BE49-F238E27FC236}">
              <a16:creationId xmlns:a16="http://schemas.microsoft.com/office/drawing/2014/main" id="{00000000-0008-0000-0B00-00008F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44" name="Shape 5">
          <a:extLst>
            <a:ext uri="{FF2B5EF4-FFF2-40B4-BE49-F238E27FC236}">
              <a16:creationId xmlns:a16="http://schemas.microsoft.com/office/drawing/2014/main" id="{00000000-0008-0000-0B00-000090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45" name="Shape 5">
          <a:extLst>
            <a:ext uri="{FF2B5EF4-FFF2-40B4-BE49-F238E27FC236}">
              <a16:creationId xmlns:a16="http://schemas.microsoft.com/office/drawing/2014/main" id="{00000000-0008-0000-0B00-000091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46" name="Shape 5">
          <a:extLst>
            <a:ext uri="{FF2B5EF4-FFF2-40B4-BE49-F238E27FC236}">
              <a16:creationId xmlns:a16="http://schemas.microsoft.com/office/drawing/2014/main" id="{00000000-0008-0000-0B00-000092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47" name="Shape 5">
          <a:extLst>
            <a:ext uri="{FF2B5EF4-FFF2-40B4-BE49-F238E27FC236}">
              <a16:creationId xmlns:a16="http://schemas.microsoft.com/office/drawing/2014/main" id="{00000000-0008-0000-0B00-000093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48" name="Shape 4">
          <a:extLst>
            <a:ext uri="{FF2B5EF4-FFF2-40B4-BE49-F238E27FC236}">
              <a16:creationId xmlns:a16="http://schemas.microsoft.com/office/drawing/2014/main" id="{00000000-0008-0000-0B00-000094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49" name="Shape 4">
          <a:extLst>
            <a:ext uri="{FF2B5EF4-FFF2-40B4-BE49-F238E27FC236}">
              <a16:creationId xmlns:a16="http://schemas.microsoft.com/office/drawing/2014/main" id="{00000000-0008-0000-0B00-000095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50" name="Shape 4">
          <a:extLst>
            <a:ext uri="{FF2B5EF4-FFF2-40B4-BE49-F238E27FC236}">
              <a16:creationId xmlns:a16="http://schemas.microsoft.com/office/drawing/2014/main" id="{00000000-0008-0000-0B00-000096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51" name="Shape 4">
          <a:extLst>
            <a:ext uri="{FF2B5EF4-FFF2-40B4-BE49-F238E27FC236}">
              <a16:creationId xmlns:a16="http://schemas.microsoft.com/office/drawing/2014/main" id="{00000000-0008-0000-0B00-000097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52" name="Shape 4">
          <a:extLst>
            <a:ext uri="{FF2B5EF4-FFF2-40B4-BE49-F238E27FC236}">
              <a16:creationId xmlns:a16="http://schemas.microsoft.com/office/drawing/2014/main" id="{00000000-0008-0000-0B00-000098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53" name="Shape 4">
          <a:extLst>
            <a:ext uri="{FF2B5EF4-FFF2-40B4-BE49-F238E27FC236}">
              <a16:creationId xmlns:a16="http://schemas.microsoft.com/office/drawing/2014/main" id="{00000000-0008-0000-0B00-000099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54" name="Shape 4">
          <a:extLst>
            <a:ext uri="{FF2B5EF4-FFF2-40B4-BE49-F238E27FC236}">
              <a16:creationId xmlns:a16="http://schemas.microsoft.com/office/drawing/2014/main" id="{00000000-0008-0000-0B00-00009A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55" name="Shape 4">
          <a:extLst>
            <a:ext uri="{FF2B5EF4-FFF2-40B4-BE49-F238E27FC236}">
              <a16:creationId xmlns:a16="http://schemas.microsoft.com/office/drawing/2014/main" id="{00000000-0008-0000-0B00-00009B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56" name="Shape 5">
          <a:extLst>
            <a:ext uri="{FF2B5EF4-FFF2-40B4-BE49-F238E27FC236}">
              <a16:creationId xmlns:a16="http://schemas.microsoft.com/office/drawing/2014/main" id="{00000000-0008-0000-0B00-00009C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57" name="Shape 5">
          <a:extLst>
            <a:ext uri="{FF2B5EF4-FFF2-40B4-BE49-F238E27FC236}">
              <a16:creationId xmlns:a16="http://schemas.microsoft.com/office/drawing/2014/main" id="{00000000-0008-0000-0B00-00009D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58" name="Shape 5">
          <a:extLst>
            <a:ext uri="{FF2B5EF4-FFF2-40B4-BE49-F238E27FC236}">
              <a16:creationId xmlns:a16="http://schemas.microsoft.com/office/drawing/2014/main" id="{00000000-0008-0000-0B00-00009E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59" name="Shape 5">
          <a:extLst>
            <a:ext uri="{FF2B5EF4-FFF2-40B4-BE49-F238E27FC236}">
              <a16:creationId xmlns:a16="http://schemas.microsoft.com/office/drawing/2014/main" id="{00000000-0008-0000-0B00-00009F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60" name="Shape 5">
          <a:extLst>
            <a:ext uri="{FF2B5EF4-FFF2-40B4-BE49-F238E27FC236}">
              <a16:creationId xmlns:a16="http://schemas.microsoft.com/office/drawing/2014/main" id="{00000000-0008-0000-0B00-0000A0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61" name="Shape 5">
          <a:extLst>
            <a:ext uri="{FF2B5EF4-FFF2-40B4-BE49-F238E27FC236}">
              <a16:creationId xmlns:a16="http://schemas.microsoft.com/office/drawing/2014/main" id="{00000000-0008-0000-0B00-0000A1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62" name="Shape 4">
          <a:extLst>
            <a:ext uri="{FF2B5EF4-FFF2-40B4-BE49-F238E27FC236}">
              <a16:creationId xmlns:a16="http://schemas.microsoft.com/office/drawing/2014/main" id="{00000000-0008-0000-0B00-0000A2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63" name="Shape 4">
          <a:extLst>
            <a:ext uri="{FF2B5EF4-FFF2-40B4-BE49-F238E27FC236}">
              <a16:creationId xmlns:a16="http://schemas.microsoft.com/office/drawing/2014/main" id="{00000000-0008-0000-0B00-0000A3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64" name="Shape 4">
          <a:extLst>
            <a:ext uri="{FF2B5EF4-FFF2-40B4-BE49-F238E27FC236}">
              <a16:creationId xmlns:a16="http://schemas.microsoft.com/office/drawing/2014/main" id="{00000000-0008-0000-0B00-0000A4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65" name="Shape 4">
          <a:extLst>
            <a:ext uri="{FF2B5EF4-FFF2-40B4-BE49-F238E27FC236}">
              <a16:creationId xmlns:a16="http://schemas.microsoft.com/office/drawing/2014/main" id="{00000000-0008-0000-0B00-0000A5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66" name="Shape 4">
          <a:extLst>
            <a:ext uri="{FF2B5EF4-FFF2-40B4-BE49-F238E27FC236}">
              <a16:creationId xmlns:a16="http://schemas.microsoft.com/office/drawing/2014/main" id="{00000000-0008-0000-0B00-0000A6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67" name="Shape 4">
          <a:extLst>
            <a:ext uri="{FF2B5EF4-FFF2-40B4-BE49-F238E27FC236}">
              <a16:creationId xmlns:a16="http://schemas.microsoft.com/office/drawing/2014/main" id="{00000000-0008-0000-0B00-0000A7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68" name="Shape 4">
          <a:extLst>
            <a:ext uri="{FF2B5EF4-FFF2-40B4-BE49-F238E27FC236}">
              <a16:creationId xmlns:a16="http://schemas.microsoft.com/office/drawing/2014/main" id="{00000000-0008-0000-0B00-0000A8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69" name="Shape 4">
          <a:extLst>
            <a:ext uri="{FF2B5EF4-FFF2-40B4-BE49-F238E27FC236}">
              <a16:creationId xmlns:a16="http://schemas.microsoft.com/office/drawing/2014/main" id="{00000000-0008-0000-0B00-0000A9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70" name="Shape 5">
          <a:extLst>
            <a:ext uri="{FF2B5EF4-FFF2-40B4-BE49-F238E27FC236}">
              <a16:creationId xmlns:a16="http://schemas.microsoft.com/office/drawing/2014/main" id="{00000000-0008-0000-0B00-0000AA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71" name="Shape 5">
          <a:extLst>
            <a:ext uri="{FF2B5EF4-FFF2-40B4-BE49-F238E27FC236}">
              <a16:creationId xmlns:a16="http://schemas.microsoft.com/office/drawing/2014/main" id="{00000000-0008-0000-0B00-0000AB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72" name="Shape 5">
          <a:extLst>
            <a:ext uri="{FF2B5EF4-FFF2-40B4-BE49-F238E27FC236}">
              <a16:creationId xmlns:a16="http://schemas.microsoft.com/office/drawing/2014/main" id="{00000000-0008-0000-0B00-0000AC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73" name="Shape 5">
          <a:extLst>
            <a:ext uri="{FF2B5EF4-FFF2-40B4-BE49-F238E27FC236}">
              <a16:creationId xmlns:a16="http://schemas.microsoft.com/office/drawing/2014/main" id="{00000000-0008-0000-0B00-0000AD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74" name="Shape 5">
          <a:extLst>
            <a:ext uri="{FF2B5EF4-FFF2-40B4-BE49-F238E27FC236}">
              <a16:creationId xmlns:a16="http://schemas.microsoft.com/office/drawing/2014/main" id="{00000000-0008-0000-0B00-0000AE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75" name="Shape 5">
          <a:extLst>
            <a:ext uri="{FF2B5EF4-FFF2-40B4-BE49-F238E27FC236}">
              <a16:creationId xmlns:a16="http://schemas.microsoft.com/office/drawing/2014/main" id="{00000000-0008-0000-0B00-0000AF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76" name="Shape 4">
          <a:extLst>
            <a:ext uri="{FF2B5EF4-FFF2-40B4-BE49-F238E27FC236}">
              <a16:creationId xmlns:a16="http://schemas.microsoft.com/office/drawing/2014/main" id="{00000000-0008-0000-0B00-0000B0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77" name="Shape 4">
          <a:extLst>
            <a:ext uri="{FF2B5EF4-FFF2-40B4-BE49-F238E27FC236}">
              <a16:creationId xmlns:a16="http://schemas.microsoft.com/office/drawing/2014/main" id="{00000000-0008-0000-0B00-0000B1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78" name="Shape 4">
          <a:extLst>
            <a:ext uri="{FF2B5EF4-FFF2-40B4-BE49-F238E27FC236}">
              <a16:creationId xmlns:a16="http://schemas.microsoft.com/office/drawing/2014/main" id="{00000000-0008-0000-0B00-0000B2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79" name="Shape 4">
          <a:extLst>
            <a:ext uri="{FF2B5EF4-FFF2-40B4-BE49-F238E27FC236}">
              <a16:creationId xmlns:a16="http://schemas.microsoft.com/office/drawing/2014/main" id="{00000000-0008-0000-0B00-0000B3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80" name="Shape 4">
          <a:extLst>
            <a:ext uri="{FF2B5EF4-FFF2-40B4-BE49-F238E27FC236}">
              <a16:creationId xmlns:a16="http://schemas.microsoft.com/office/drawing/2014/main" id="{00000000-0008-0000-0B00-0000B4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81" name="Shape 4">
          <a:extLst>
            <a:ext uri="{FF2B5EF4-FFF2-40B4-BE49-F238E27FC236}">
              <a16:creationId xmlns:a16="http://schemas.microsoft.com/office/drawing/2014/main" id="{00000000-0008-0000-0B00-0000B5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82" name="Shape 4">
          <a:extLst>
            <a:ext uri="{FF2B5EF4-FFF2-40B4-BE49-F238E27FC236}">
              <a16:creationId xmlns:a16="http://schemas.microsoft.com/office/drawing/2014/main" id="{00000000-0008-0000-0B00-0000B6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83" name="Shape 4">
          <a:extLst>
            <a:ext uri="{FF2B5EF4-FFF2-40B4-BE49-F238E27FC236}">
              <a16:creationId xmlns:a16="http://schemas.microsoft.com/office/drawing/2014/main" id="{00000000-0008-0000-0B00-0000B7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84" name="Shape 5">
          <a:extLst>
            <a:ext uri="{FF2B5EF4-FFF2-40B4-BE49-F238E27FC236}">
              <a16:creationId xmlns:a16="http://schemas.microsoft.com/office/drawing/2014/main" id="{00000000-0008-0000-0B00-0000B8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85" name="Shape 5">
          <a:extLst>
            <a:ext uri="{FF2B5EF4-FFF2-40B4-BE49-F238E27FC236}">
              <a16:creationId xmlns:a16="http://schemas.microsoft.com/office/drawing/2014/main" id="{00000000-0008-0000-0B00-0000B9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86" name="Shape 5">
          <a:extLst>
            <a:ext uri="{FF2B5EF4-FFF2-40B4-BE49-F238E27FC236}">
              <a16:creationId xmlns:a16="http://schemas.microsoft.com/office/drawing/2014/main" id="{00000000-0008-0000-0B00-0000BA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87" name="Shape 5">
          <a:extLst>
            <a:ext uri="{FF2B5EF4-FFF2-40B4-BE49-F238E27FC236}">
              <a16:creationId xmlns:a16="http://schemas.microsoft.com/office/drawing/2014/main" id="{00000000-0008-0000-0B00-0000BB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88" name="Shape 5">
          <a:extLst>
            <a:ext uri="{FF2B5EF4-FFF2-40B4-BE49-F238E27FC236}">
              <a16:creationId xmlns:a16="http://schemas.microsoft.com/office/drawing/2014/main" id="{00000000-0008-0000-0B00-0000BC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89" name="Shape 5">
          <a:extLst>
            <a:ext uri="{FF2B5EF4-FFF2-40B4-BE49-F238E27FC236}">
              <a16:creationId xmlns:a16="http://schemas.microsoft.com/office/drawing/2014/main" id="{00000000-0008-0000-0B00-0000BD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90" name="Shape 4">
          <a:extLst>
            <a:ext uri="{FF2B5EF4-FFF2-40B4-BE49-F238E27FC236}">
              <a16:creationId xmlns:a16="http://schemas.microsoft.com/office/drawing/2014/main" id="{00000000-0008-0000-0B00-0000BE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91" name="Shape 4">
          <a:extLst>
            <a:ext uri="{FF2B5EF4-FFF2-40B4-BE49-F238E27FC236}">
              <a16:creationId xmlns:a16="http://schemas.microsoft.com/office/drawing/2014/main" id="{00000000-0008-0000-0B00-0000BF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92" name="Shape 4">
          <a:extLst>
            <a:ext uri="{FF2B5EF4-FFF2-40B4-BE49-F238E27FC236}">
              <a16:creationId xmlns:a16="http://schemas.microsoft.com/office/drawing/2014/main" id="{00000000-0008-0000-0B00-0000C0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93" name="Shape 4">
          <a:extLst>
            <a:ext uri="{FF2B5EF4-FFF2-40B4-BE49-F238E27FC236}">
              <a16:creationId xmlns:a16="http://schemas.microsoft.com/office/drawing/2014/main" id="{00000000-0008-0000-0B00-0000C1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94" name="Shape 4">
          <a:extLst>
            <a:ext uri="{FF2B5EF4-FFF2-40B4-BE49-F238E27FC236}">
              <a16:creationId xmlns:a16="http://schemas.microsoft.com/office/drawing/2014/main" id="{00000000-0008-0000-0B00-0000C2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95" name="Shape 4">
          <a:extLst>
            <a:ext uri="{FF2B5EF4-FFF2-40B4-BE49-F238E27FC236}">
              <a16:creationId xmlns:a16="http://schemas.microsoft.com/office/drawing/2014/main" id="{00000000-0008-0000-0B00-0000C3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96" name="Shape 4">
          <a:extLst>
            <a:ext uri="{FF2B5EF4-FFF2-40B4-BE49-F238E27FC236}">
              <a16:creationId xmlns:a16="http://schemas.microsoft.com/office/drawing/2014/main" id="{00000000-0008-0000-0B00-0000C4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197" name="Shape 4">
          <a:extLst>
            <a:ext uri="{FF2B5EF4-FFF2-40B4-BE49-F238E27FC236}">
              <a16:creationId xmlns:a16="http://schemas.microsoft.com/office/drawing/2014/main" id="{00000000-0008-0000-0B00-0000C5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98" name="Shape 5">
          <a:extLst>
            <a:ext uri="{FF2B5EF4-FFF2-40B4-BE49-F238E27FC236}">
              <a16:creationId xmlns:a16="http://schemas.microsoft.com/office/drawing/2014/main" id="{00000000-0008-0000-0B00-0000C6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199" name="Shape 5">
          <a:extLst>
            <a:ext uri="{FF2B5EF4-FFF2-40B4-BE49-F238E27FC236}">
              <a16:creationId xmlns:a16="http://schemas.microsoft.com/office/drawing/2014/main" id="{00000000-0008-0000-0B00-0000C7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00" name="Shape 5">
          <a:extLst>
            <a:ext uri="{FF2B5EF4-FFF2-40B4-BE49-F238E27FC236}">
              <a16:creationId xmlns:a16="http://schemas.microsoft.com/office/drawing/2014/main" id="{00000000-0008-0000-0B00-0000C8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01" name="Shape 5">
          <a:extLst>
            <a:ext uri="{FF2B5EF4-FFF2-40B4-BE49-F238E27FC236}">
              <a16:creationId xmlns:a16="http://schemas.microsoft.com/office/drawing/2014/main" id="{00000000-0008-0000-0B00-0000C9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02" name="Shape 5">
          <a:extLst>
            <a:ext uri="{FF2B5EF4-FFF2-40B4-BE49-F238E27FC236}">
              <a16:creationId xmlns:a16="http://schemas.microsoft.com/office/drawing/2014/main" id="{00000000-0008-0000-0B00-0000CA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03" name="Shape 5">
          <a:extLst>
            <a:ext uri="{FF2B5EF4-FFF2-40B4-BE49-F238E27FC236}">
              <a16:creationId xmlns:a16="http://schemas.microsoft.com/office/drawing/2014/main" id="{00000000-0008-0000-0B00-0000CB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04" name="Shape 4">
          <a:extLst>
            <a:ext uri="{FF2B5EF4-FFF2-40B4-BE49-F238E27FC236}">
              <a16:creationId xmlns:a16="http://schemas.microsoft.com/office/drawing/2014/main" id="{00000000-0008-0000-0B00-0000CC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05" name="Shape 4">
          <a:extLst>
            <a:ext uri="{FF2B5EF4-FFF2-40B4-BE49-F238E27FC236}">
              <a16:creationId xmlns:a16="http://schemas.microsoft.com/office/drawing/2014/main" id="{00000000-0008-0000-0B00-0000CD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06" name="Shape 4">
          <a:extLst>
            <a:ext uri="{FF2B5EF4-FFF2-40B4-BE49-F238E27FC236}">
              <a16:creationId xmlns:a16="http://schemas.microsoft.com/office/drawing/2014/main" id="{00000000-0008-0000-0B00-0000CE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07" name="Shape 4">
          <a:extLst>
            <a:ext uri="{FF2B5EF4-FFF2-40B4-BE49-F238E27FC236}">
              <a16:creationId xmlns:a16="http://schemas.microsoft.com/office/drawing/2014/main" id="{00000000-0008-0000-0B00-0000CF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08" name="Shape 4">
          <a:extLst>
            <a:ext uri="{FF2B5EF4-FFF2-40B4-BE49-F238E27FC236}">
              <a16:creationId xmlns:a16="http://schemas.microsoft.com/office/drawing/2014/main" id="{00000000-0008-0000-0B00-0000D0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09" name="Shape 4">
          <a:extLst>
            <a:ext uri="{FF2B5EF4-FFF2-40B4-BE49-F238E27FC236}">
              <a16:creationId xmlns:a16="http://schemas.microsoft.com/office/drawing/2014/main" id="{00000000-0008-0000-0B00-0000D1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10" name="Shape 4">
          <a:extLst>
            <a:ext uri="{FF2B5EF4-FFF2-40B4-BE49-F238E27FC236}">
              <a16:creationId xmlns:a16="http://schemas.microsoft.com/office/drawing/2014/main" id="{00000000-0008-0000-0B00-0000D2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11" name="Shape 4">
          <a:extLst>
            <a:ext uri="{FF2B5EF4-FFF2-40B4-BE49-F238E27FC236}">
              <a16:creationId xmlns:a16="http://schemas.microsoft.com/office/drawing/2014/main" id="{00000000-0008-0000-0B00-0000D3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12" name="Shape 5">
          <a:extLst>
            <a:ext uri="{FF2B5EF4-FFF2-40B4-BE49-F238E27FC236}">
              <a16:creationId xmlns:a16="http://schemas.microsoft.com/office/drawing/2014/main" id="{00000000-0008-0000-0B00-0000D4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13" name="Shape 5">
          <a:extLst>
            <a:ext uri="{FF2B5EF4-FFF2-40B4-BE49-F238E27FC236}">
              <a16:creationId xmlns:a16="http://schemas.microsoft.com/office/drawing/2014/main" id="{00000000-0008-0000-0B00-0000D5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14" name="Shape 5">
          <a:extLst>
            <a:ext uri="{FF2B5EF4-FFF2-40B4-BE49-F238E27FC236}">
              <a16:creationId xmlns:a16="http://schemas.microsoft.com/office/drawing/2014/main" id="{00000000-0008-0000-0B00-0000D6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15" name="Shape 5">
          <a:extLst>
            <a:ext uri="{FF2B5EF4-FFF2-40B4-BE49-F238E27FC236}">
              <a16:creationId xmlns:a16="http://schemas.microsoft.com/office/drawing/2014/main" id="{00000000-0008-0000-0B00-0000D7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16" name="Shape 5">
          <a:extLst>
            <a:ext uri="{FF2B5EF4-FFF2-40B4-BE49-F238E27FC236}">
              <a16:creationId xmlns:a16="http://schemas.microsoft.com/office/drawing/2014/main" id="{00000000-0008-0000-0B00-0000D8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17" name="Shape 5">
          <a:extLst>
            <a:ext uri="{FF2B5EF4-FFF2-40B4-BE49-F238E27FC236}">
              <a16:creationId xmlns:a16="http://schemas.microsoft.com/office/drawing/2014/main" id="{00000000-0008-0000-0B00-0000D9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18" name="Shape 4">
          <a:extLst>
            <a:ext uri="{FF2B5EF4-FFF2-40B4-BE49-F238E27FC236}">
              <a16:creationId xmlns:a16="http://schemas.microsoft.com/office/drawing/2014/main" id="{00000000-0008-0000-0B00-0000DA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19" name="Shape 4">
          <a:extLst>
            <a:ext uri="{FF2B5EF4-FFF2-40B4-BE49-F238E27FC236}">
              <a16:creationId xmlns:a16="http://schemas.microsoft.com/office/drawing/2014/main" id="{00000000-0008-0000-0B00-0000DB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20" name="Shape 4">
          <a:extLst>
            <a:ext uri="{FF2B5EF4-FFF2-40B4-BE49-F238E27FC236}">
              <a16:creationId xmlns:a16="http://schemas.microsoft.com/office/drawing/2014/main" id="{00000000-0008-0000-0B00-0000DC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21" name="Shape 4">
          <a:extLst>
            <a:ext uri="{FF2B5EF4-FFF2-40B4-BE49-F238E27FC236}">
              <a16:creationId xmlns:a16="http://schemas.microsoft.com/office/drawing/2014/main" id="{00000000-0008-0000-0B00-0000DD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22" name="Shape 4">
          <a:extLst>
            <a:ext uri="{FF2B5EF4-FFF2-40B4-BE49-F238E27FC236}">
              <a16:creationId xmlns:a16="http://schemas.microsoft.com/office/drawing/2014/main" id="{00000000-0008-0000-0B00-0000DE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23" name="Shape 4">
          <a:extLst>
            <a:ext uri="{FF2B5EF4-FFF2-40B4-BE49-F238E27FC236}">
              <a16:creationId xmlns:a16="http://schemas.microsoft.com/office/drawing/2014/main" id="{00000000-0008-0000-0B00-0000DF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24" name="Shape 4">
          <a:extLst>
            <a:ext uri="{FF2B5EF4-FFF2-40B4-BE49-F238E27FC236}">
              <a16:creationId xmlns:a16="http://schemas.microsoft.com/office/drawing/2014/main" id="{00000000-0008-0000-0B00-0000E0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25" name="Shape 4">
          <a:extLst>
            <a:ext uri="{FF2B5EF4-FFF2-40B4-BE49-F238E27FC236}">
              <a16:creationId xmlns:a16="http://schemas.microsoft.com/office/drawing/2014/main" id="{00000000-0008-0000-0B00-0000E1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26" name="Shape 5">
          <a:extLst>
            <a:ext uri="{FF2B5EF4-FFF2-40B4-BE49-F238E27FC236}">
              <a16:creationId xmlns:a16="http://schemas.microsoft.com/office/drawing/2014/main" id="{00000000-0008-0000-0B00-0000E2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27" name="Shape 5">
          <a:extLst>
            <a:ext uri="{FF2B5EF4-FFF2-40B4-BE49-F238E27FC236}">
              <a16:creationId xmlns:a16="http://schemas.microsoft.com/office/drawing/2014/main" id="{00000000-0008-0000-0B00-0000E3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28" name="Shape 5">
          <a:extLst>
            <a:ext uri="{FF2B5EF4-FFF2-40B4-BE49-F238E27FC236}">
              <a16:creationId xmlns:a16="http://schemas.microsoft.com/office/drawing/2014/main" id="{00000000-0008-0000-0B00-0000E4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29" name="Shape 5">
          <a:extLst>
            <a:ext uri="{FF2B5EF4-FFF2-40B4-BE49-F238E27FC236}">
              <a16:creationId xmlns:a16="http://schemas.microsoft.com/office/drawing/2014/main" id="{00000000-0008-0000-0B00-0000E5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30" name="Shape 5">
          <a:extLst>
            <a:ext uri="{FF2B5EF4-FFF2-40B4-BE49-F238E27FC236}">
              <a16:creationId xmlns:a16="http://schemas.microsoft.com/office/drawing/2014/main" id="{00000000-0008-0000-0B00-0000E6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31" name="Shape 5">
          <a:extLst>
            <a:ext uri="{FF2B5EF4-FFF2-40B4-BE49-F238E27FC236}">
              <a16:creationId xmlns:a16="http://schemas.microsoft.com/office/drawing/2014/main" id="{00000000-0008-0000-0B00-0000E7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32" name="Shape 4">
          <a:extLst>
            <a:ext uri="{FF2B5EF4-FFF2-40B4-BE49-F238E27FC236}">
              <a16:creationId xmlns:a16="http://schemas.microsoft.com/office/drawing/2014/main" id="{00000000-0008-0000-0B00-0000E8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33" name="Shape 4">
          <a:extLst>
            <a:ext uri="{FF2B5EF4-FFF2-40B4-BE49-F238E27FC236}">
              <a16:creationId xmlns:a16="http://schemas.microsoft.com/office/drawing/2014/main" id="{00000000-0008-0000-0B00-0000E9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34" name="Shape 4">
          <a:extLst>
            <a:ext uri="{FF2B5EF4-FFF2-40B4-BE49-F238E27FC236}">
              <a16:creationId xmlns:a16="http://schemas.microsoft.com/office/drawing/2014/main" id="{00000000-0008-0000-0B00-0000EA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35" name="Shape 4">
          <a:extLst>
            <a:ext uri="{FF2B5EF4-FFF2-40B4-BE49-F238E27FC236}">
              <a16:creationId xmlns:a16="http://schemas.microsoft.com/office/drawing/2014/main" id="{00000000-0008-0000-0B00-0000EB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36" name="Shape 4">
          <a:extLst>
            <a:ext uri="{FF2B5EF4-FFF2-40B4-BE49-F238E27FC236}">
              <a16:creationId xmlns:a16="http://schemas.microsoft.com/office/drawing/2014/main" id="{00000000-0008-0000-0B00-0000EC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37" name="Shape 4">
          <a:extLst>
            <a:ext uri="{FF2B5EF4-FFF2-40B4-BE49-F238E27FC236}">
              <a16:creationId xmlns:a16="http://schemas.microsoft.com/office/drawing/2014/main" id="{00000000-0008-0000-0B00-0000ED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38" name="Shape 4">
          <a:extLst>
            <a:ext uri="{FF2B5EF4-FFF2-40B4-BE49-F238E27FC236}">
              <a16:creationId xmlns:a16="http://schemas.microsoft.com/office/drawing/2014/main" id="{00000000-0008-0000-0B00-0000EE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39" name="Shape 4">
          <a:extLst>
            <a:ext uri="{FF2B5EF4-FFF2-40B4-BE49-F238E27FC236}">
              <a16:creationId xmlns:a16="http://schemas.microsoft.com/office/drawing/2014/main" id="{00000000-0008-0000-0B00-0000EF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40" name="Shape 5">
          <a:extLst>
            <a:ext uri="{FF2B5EF4-FFF2-40B4-BE49-F238E27FC236}">
              <a16:creationId xmlns:a16="http://schemas.microsoft.com/office/drawing/2014/main" id="{00000000-0008-0000-0B00-0000F0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41" name="Shape 5">
          <a:extLst>
            <a:ext uri="{FF2B5EF4-FFF2-40B4-BE49-F238E27FC236}">
              <a16:creationId xmlns:a16="http://schemas.microsoft.com/office/drawing/2014/main" id="{00000000-0008-0000-0B00-0000F1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42" name="Shape 5">
          <a:extLst>
            <a:ext uri="{FF2B5EF4-FFF2-40B4-BE49-F238E27FC236}">
              <a16:creationId xmlns:a16="http://schemas.microsoft.com/office/drawing/2014/main" id="{00000000-0008-0000-0B00-0000F2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43" name="Shape 5">
          <a:extLst>
            <a:ext uri="{FF2B5EF4-FFF2-40B4-BE49-F238E27FC236}">
              <a16:creationId xmlns:a16="http://schemas.microsoft.com/office/drawing/2014/main" id="{00000000-0008-0000-0B00-0000F3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44" name="Shape 5">
          <a:extLst>
            <a:ext uri="{FF2B5EF4-FFF2-40B4-BE49-F238E27FC236}">
              <a16:creationId xmlns:a16="http://schemas.microsoft.com/office/drawing/2014/main" id="{00000000-0008-0000-0B00-0000F4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45" name="Shape 5">
          <a:extLst>
            <a:ext uri="{FF2B5EF4-FFF2-40B4-BE49-F238E27FC236}">
              <a16:creationId xmlns:a16="http://schemas.microsoft.com/office/drawing/2014/main" id="{00000000-0008-0000-0B00-0000F5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46" name="Shape 4">
          <a:extLst>
            <a:ext uri="{FF2B5EF4-FFF2-40B4-BE49-F238E27FC236}">
              <a16:creationId xmlns:a16="http://schemas.microsoft.com/office/drawing/2014/main" id="{00000000-0008-0000-0B00-0000F6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47" name="Shape 4">
          <a:extLst>
            <a:ext uri="{FF2B5EF4-FFF2-40B4-BE49-F238E27FC236}">
              <a16:creationId xmlns:a16="http://schemas.microsoft.com/office/drawing/2014/main" id="{00000000-0008-0000-0B00-0000F7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48" name="Shape 4">
          <a:extLst>
            <a:ext uri="{FF2B5EF4-FFF2-40B4-BE49-F238E27FC236}">
              <a16:creationId xmlns:a16="http://schemas.microsoft.com/office/drawing/2014/main" id="{00000000-0008-0000-0B00-0000F8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49" name="Shape 4">
          <a:extLst>
            <a:ext uri="{FF2B5EF4-FFF2-40B4-BE49-F238E27FC236}">
              <a16:creationId xmlns:a16="http://schemas.microsoft.com/office/drawing/2014/main" id="{00000000-0008-0000-0B00-0000F9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50" name="Shape 4">
          <a:extLst>
            <a:ext uri="{FF2B5EF4-FFF2-40B4-BE49-F238E27FC236}">
              <a16:creationId xmlns:a16="http://schemas.microsoft.com/office/drawing/2014/main" id="{00000000-0008-0000-0B00-0000FA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51" name="Shape 4">
          <a:extLst>
            <a:ext uri="{FF2B5EF4-FFF2-40B4-BE49-F238E27FC236}">
              <a16:creationId xmlns:a16="http://schemas.microsoft.com/office/drawing/2014/main" id="{00000000-0008-0000-0B00-0000FB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52" name="Shape 4">
          <a:extLst>
            <a:ext uri="{FF2B5EF4-FFF2-40B4-BE49-F238E27FC236}">
              <a16:creationId xmlns:a16="http://schemas.microsoft.com/office/drawing/2014/main" id="{00000000-0008-0000-0B00-0000FC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53" name="Shape 4">
          <a:extLst>
            <a:ext uri="{FF2B5EF4-FFF2-40B4-BE49-F238E27FC236}">
              <a16:creationId xmlns:a16="http://schemas.microsoft.com/office/drawing/2014/main" id="{00000000-0008-0000-0B00-0000FD00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54" name="Shape 5">
          <a:extLst>
            <a:ext uri="{FF2B5EF4-FFF2-40B4-BE49-F238E27FC236}">
              <a16:creationId xmlns:a16="http://schemas.microsoft.com/office/drawing/2014/main" id="{00000000-0008-0000-0B00-0000FE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55" name="Shape 5">
          <a:extLst>
            <a:ext uri="{FF2B5EF4-FFF2-40B4-BE49-F238E27FC236}">
              <a16:creationId xmlns:a16="http://schemas.microsoft.com/office/drawing/2014/main" id="{00000000-0008-0000-0B00-0000FF00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56" name="Shape 5">
          <a:extLst>
            <a:ext uri="{FF2B5EF4-FFF2-40B4-BE49-F238E27FC236}">
              <a16:creationId xmlns:a16="http://schemas.microsoft.com/office/drawing/2014/main" id="{00000000-0008-0000-0B00-000000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57" name="Shape 5">
          <a:extLst>
            <a:ext uri="{FF2B5EF4-FFF2-40B4-BE49-F238E27FC236}">
              <a16:creationId xmlns:a16="http://schemas.microsoft.com/office/drawing/2014/main" id="{00000000-0008-0000-0B00-000001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58" name="Shape 5">
          <a:extLst>
            <a:ext uri="{FF2B5EF4-FFF2-40B4-BE49-F238E27FC236}">
              <a16:creationId xmlns:a16="http://schemas.microsoft.com/office/drawing/2014/main" id="{00000000-0008-0000-0B00-000002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59" name="Shape 5">
          <a:extLst>
            <a:ext uri="{FF2B5EF4-FFF2-40B4-BE49-F238E27FC236}">
              <a16:creationId xmlns:a16="http://schemas.microsoft.com/office/drawing/2014/main" id="{00000000-0008-0000-0B00-000003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60" name="Shape 4">
          <a:extLst>
            <a:ext uri="{FF2B5EF4-FFF2-40B4-BE49-F238E27FC236}">
              <a16:creationId xmlns:a16="http://schemas.microsoft.com/office/drawing/2014/main" id="{00000000-0008-0000-0B00-000004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61" name="Shape 4">
          <a:extLst>
            <a:ext uri="{FF2B5EF4-FFF2-40B4-BE49-F238E27FC236}">
              <a16:creationId xmlns:a16="http://schemas.microsoft.com/office/drawing/2014/main" id="{00000000-0008-0000-0B00-000005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62" name="Shape 4">
          <a:extLst>
            <a:ext uri="{FF2B5EF4-FFF2-40B4-BE49-F238E27FC236}">
              <a16:creationId xmlns:a16="http://schemas.microsoft.com/office/drawing/2014/main" id="{00000000-0008-0000-0B00-000006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63" name="Shape 4">
          <a:extLst>
            <a:ext uri="{FF2B5EF4-FFF2-40B4-BE49-F238E27FC236}">
              <a16:creationId xmlns:a16="http://schemas.microsoft.com/office/drawing/2014/main" id="{00000000-0008-0000-0B00-000007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64" name="Shape 4">
          <a:extLst>
            <a:ext uri="{FF2B5EF4-FFF2-40B4-BE49-F238E27FC236}">
              <a16:creationId xmlns:a16="http://schemas.microsoft.com/office/drawing/2014/main" id="{00000000-0008-0000-0B00-000008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65" name="Shape 4">
          <a:extLst>
            <a:ext uri="{FF2B5EF4-FFF2-40B4-BE49-F238E27FC236}">
              <a16:creationId xmlns:a16="http://schemas.microsoft.com/office/drawing/2014/main" id="{00000000-0008-0000-0B00-000009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66" name="Shape 4">
          <a:extLst>
            <a:ext uri="{FF2B5EF4-FFF2-40B4-BE49-F238E27FC236}">
              <a16:creationId xmlns:a16="http://schemas.microsoft.com/office/drawing/2014/main" id="{00000000-0008-0000-0B00-00000A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67" name="Shape 4">
          <a:extLst>
            <a:ext uri="{FF2B5EF4-FFF2-40B4-BE49-F238E27FC236}">
              <a16:creationId xmlns:a16="http://schemas.microsoft.com/office/drawing/2014/main" id="{00000000-0008-0000-0B00-00000B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68" name="Shape 5">
          <a:extLst>
            <a:ext uri="{FF2B5EF4-FFF2-40B4-BE49-F238E27FC236}">
              <a16:creationId xmlns:a16="http://schemas.microsoft.com/office/drawing/2014/main" id="{00000000-0008-0000-0B00-00000C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69" name="Shape 5">
          <a:extLst>
            <a:ext uri="{FF2B5EF4-FFF2-40B4-BE49-F238E27FC236}">
              <a16:creationId xmlns:a16="http://schemas.microsoft.com/office/drawing/2014/main" id="{00000000-0008-0000-0B00-00000D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70" name="Shape 5">
          <a:extLst>
            <a:ext uri="{FF2B5EF4-FFF2-40B4-BE49-F238E27FC236}">
              <a16:creationId xmlns:a16="http://schemas.microsoft.com/office/drawing/2014/main" id="{00000000-0008-0000-0B00-00000E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71" name="Shape 5">
          <a:extLst>
            <a:ext uri="{FF2B5EF4-FFF2-40B4-BE49-F238E27FC236}">
              <a16:creationId xmlns:a16="http://schemas.microsoft.com/office/drawing/2014/main" id="{00000000-0008-0000-0B00-00000F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72" name="Shape 5">
          <a:extLst>
            <a:ext uri="{FF2B5EF4-FFF2-40B4-BE49-F238E27FC236}">
              <a16:creationId xmlns:a16="http://schemas.microsoft.com/office/drawing/2014/main" id="{00000000-0008-0000-0B00-000010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73" name="Shape 5">
          <a:extLst>
            <a:ext uri="{FF2B5EF4-FFF2-40B4-BE49-F238E27FC236}">
              <a16:creationId xmlns:a16="http://schemas.microsoft.com/office/drawing/2014/main" id="{00000000-0008-0000-0B00-000011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74" name="Shape 4">
          <a:extLst>
            <a:ext uri="{FF2B5EF4-FFF2-40B4-BE49-F238E27FC236}">
              <a16:creationId xmlns:a16="http://schemas.microsoft.com/office/drawing/2014/main" id="{00000000-0008-0000-0B00-000012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75" name="Shape 4">
          <a:extLst>
            <a:ext uri="{FF2B5EF4-FFF2-40B4-BE49-F238E27FC236}">
              <a16:creationId xmlns:a16="http://schemas.microsoft.com/office/drawing/2014/main" id="{00000000-0008-0000-0B00-000013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76" name="Shape 4">
          <a:extLst>
            <a:ext uri="{FF2B5EF4-FFF2-40B4-BE49-F238E27FC236}">
              <a16:creationId xmlns:a16="http://schemas.microsoft.com/office/drawing/2014/main" id="{00000000-0008-0000-0B00-000014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77" name="Shape 4">
          <a:extLst>
            <a:ext uri="{FF2B5EF4-FFF2-40B4-BE49-F238E27FC236}">
              <a16:creationId xmlns:a16="http://schemas.microsoft.com/office/drawing/2014/main" id="{00000000-0008-0000-0B00-000015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78" name="Shape 4">
          <a:extLst>
            <a:ext uri="{FF2B5EF4-FFF2-40B4-BE49-F238E27FC236}">
              <a16:creationId xmlns:a16="http://schemas.microsoft.com/office/drawing/2014/main" id="{00000000-0008-0000-0B00-000016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79" name="Shape 4">
          <a:extLst>
            <a:ext uri="{FF2B5EF4-FFF2-40B4-BE49-F238E27FC236}">
              <a16:creationId xmlns:a16="http://schemas.microsoft.com/office/drawing/2014/main" id="{00000000-0008-0000-0B00-000017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80" name="Shape 4">
          <a:extLst>
            <a:ext uri="{FF2B5EF4-FFF2-40B4-BE49-F238E27FC236}">
              <a16:creationId xmlns:a16="http://schemas.microsoft.com/office/drawing/2014/main" id="{00000000-0008-0000-0B00-000018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81" name="Shape 4">
          <a:extLst>
            <a:ext uri="{FF2B5EF4-FFF2-40B4-BE49-F238E27FC236}">
              <a16:creationId xmlns:a16="http://schemas.microsoft.com/office/drawing/2014/main" id="{00000000-0008-0000-0B00-000019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82" name="Shape 5">
          <a:extLst>
            <a:ext uri="{FF2B5EF4-FFF2-40B4-BE49-F238E27FC236}">
              <a16:creationId xmlns:a16="http://schemas.microsoft.com/office/drawing/2014/main" id="{00000000-0008-0000-0B00-00001A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83" name="Shape 5">
          <a:extLst>
            <a:ext uri="{FF2B5EF4-FFF2-40B4-BE49-F238E27FC236}">
              <a16:creationId xmlns:a16="http://schemas.microsoft.com/office/drawing/2014/main" id="{00000000-0008-0000-0B00-00001B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84" name="Shape 5">
          <a:extLst>
            <a:ext uri="{FF2B5EF4-FFF2-40B4-BE49-F238E27FC236}">
              <a16:creationId xmlns:a16="http://schemas.microsoft.com/office/drawing/2014/main" id="{00000000-0008-0000-0B00-00001C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85" name="Shape 5">
          <a:extLst>
            <a:ext uri="{FF2B5EF4-FFF2-40B4-BE49-F238E27FC236}">
              <a16:creationId xmlns:a16="http://schemas.microsoft.com/office/drawing/2014/main" id="{00000000-0008-0000-0B00-00001D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86" name="Shape 5">
          <a:extLst>
            <a:ext uri="{FF2B5EF4-FFF2-40B4-BE49-F238E27FC236}">
              <a16:creationId xmlns:a16="http://schemas.microsoft.com/office/drawing/2014/main" id="{00000000-0008-0000-0B00-00001E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87" name="Shape 5">
          <a:extLst>
            <a:ext uri="{FF2B5EF4-FFF2-40B4-BE49-F238E27FC236}">
              <a16:creationId xmlns:a16="http://schemas.microsoft.com/office/drawing/2014/main" id="{00000000-0008-0000-0B00-00001F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88" name="Shape 4">
          <a:extLst>
            <a:ext uri="{FF2B5EF4-FFF2-40B4-BE49-F238E27FC236}">
              <a16:creationId xmlns:a16="http://schemas.microsoft.com/office/drawing/2014/main" id="{00000000-0008-0000-0B00-000020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89" name="Shape 4">
          <a:extLst>
            <a:ext uri="{FF2B5EF4-FFF2-40B4-BE49-F238E27FC236}">
              <a16:creationId xmlns:a16="http://schemas.microsoft.com/office/drawing/2014/main" id="{00000000-0008-0000-0B00-000021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90" name="Shape 4">
          <a:extLst>
            <a:ext uri="{FF2B5EF4-FFF2-40B4-BE49-F238E27FC236}">
              <a16:creationId xmlns:a16="http://schemas.microsoft.com/office/drawing/2014/main" id="{00000000-0008-0000-0B00-000022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91" name="Shape 4">
          <a:extLst>
            <a:ext uri="{FF2B5EF4-FFF2-40B4-BE49-F238E27FC236}">
              <a16:creationId xmlns:a16="http://schemas.microsoft.com/office/drawing/2014/main" id="{00000000-0008-0000-0B00-000023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92" name="Shape 4">
          <a:extLst>
            <a:ext uri="{FF2B5EF4-FFF2-40B4-BE49-F238E27FC236}">
              <a16:creationId xmlns:a16="http://schemas.microsoft.com/office/drawing/2014/main" id="{00000000-0008-0000-0B00-000024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93" name="Shape 4">
          <a:extLst>
            <a:ext uri="{FF2B5EF4-FFF2-40B4-BE49-F238E27FC236}">
              <a16:creationId xmlns:a16="http://schemas.microsoft.com/office/drawing/2014/main" id="{00000000-0008-0000-0B00-000025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94" name="Shape 4">
          <a:extLst>
            <a:ext uri="{FF2B5EF4-FFF2-40B4-BE49-F238E27FC236}">
              <a16:creationId xmlns:a16="http://schemas.microsoft.com/office/drawing/2014/main" id="{00000000-0008-0000-0B00-000026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295" name="Shape 4">
          <a:extLst>
            <a:ext uri="{FF2B5EF4-FFF2-40B4-BE49-F238E27FC236}">
              <a16:creationId xmlns:a16="http://schemas.microsoft.com/office/drawing/2014/main" id="{00000000-0008-0000-0B00-000027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96" name="Shape 5">
          <a:extLst>
            <a:ext uri="{FF2B5EF4-FFF2-40B4-BE49-F238E27FC236}">
              <a16:creationId xmlns:a16="http://schemas.microsoft.com/office/drawing/2014/main" id="{00000000-0008-0000-0B00-000028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97" name="Shape 5">
          <a:extLst>
            <a:ext uri="{FF2B5EF4-FFF2-40B4-BE49-F238E27FC236}">
              <a16:creationId xmlns:a16="http://schemas.microsoft.com/office/drawing/2014/main" id="{00000000-0008-0000-0B00-000029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98" name="Shape 5">
          <a:extLst>
            <a:ext uri="{FF2B5EF4-FFF2-40B4-BE49-F238E27FC236}">
              <a16:creationId xmlns:a16="http://schemas.microsoft.com/office/drawing/2014/main" id="{00000000-0008-0000-0B00-00002A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299" name="Shape 5">
          <a:extLst>
            <a:ext uri="{FF2B5EF4-FFF2-40B4-BE49-F238E27FC236}">
              <a16:creationId xmlns:a16="http://schemas.microsoft.com/office/drawing/2014/main" id="{00000000-0008-0000-0B00-00002B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00" name="Shape 5">
          <a:extLst>
            <a:ext uri="{FF2B5EF4-FFF2-40B4-BE49-F238E27FC236}">
              <a16:creationId xmlns:a16="http://schemas.microsoft.com/office/drawing/2014/main" id="{00000000-0008-0000-0B00-00002C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01" name="Shape 5">
          <a:extLst>
            <a:ext uri="{FF2B5EF4-FFF2-40B4-BE49-F238E27FC236}">
              <a16:creationId xmlns:a16="http://schemas.microsoft.com/office/drawing/2014/main" id="{00000000-0008-0000-0B00-00002D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02" name="Shape 4">
          <a:extLst>
            <a:ext uri="{FF2B5EF4-FFF2-40B4-BE49-F238E27FC236}">
              <a16:creationId xmlns:a16="http://schemas.microsoft.com/office/drawing/2014/main" id="{00000000-0008-0000-0B00-00002E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03" name="Shape 4">
          <a:extLst>
            <a:ext uri="{FF2B5EF4-FFF2-40B4-BE49-F238E27FC236}">
              <a16:creationId xmlns:a16="http://schemas.microsoft.com/office/drawing/2014/main" id="{00000000-0008-0000-0B00-00002F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04" name="Shape 4">
          <a:extLst>
            <a:ext uri="{FF2B5EF4-FFF2-40B4-BE49-F238E27FC236}">
              <a16:creationId xmlns:a16="http://schemas.microsoft.com/office/drawing/2014/main" id="{00000000-0008-0000-0B00-000030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05" name="Shape 4">
          <a:extLst>
            <a:ext uri="{FF2B5EF4-FFF2-40B4-BE49-F238E27FC236}">
              <a16:creationId xmlns:a16="http://schemas.microsoft.com/office/drawing/2014/main" id="{00000000-0008-0000-0B00-000031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06" name="Shape 4">
          <a:extLst>
            <a:ext uri="{FF2B5EF4-FFF2-40B4-BE49-F238E27FC236}">
              <a16:creationId xmlns:a16="http://schemas.microsoft.com/office/drawing/2014/main" id="{00000000-0008-0000-0B00-000032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07" name="Shape 4">
          <a:extLst>
            <a:ext uri="{FF2B5EF4-FFF2-40B4-BE49-F238E27FC236}">
              <a16:creationId xmlns:a16="http://schemas.microsoft.com/office/drawing/2014/main" id="{00000000-0008-0000-0B00-000033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08" name="Shape 4">
          <a:extLst>
            <a:ext uri="{FF2B5EF4-FFF2-40B4-BE49-F238E27FC236}">
              <a16:creationId xmlns:a16="http://schemas.microsoft.com/office/drawing/2014/main" id="{00000000-0008-0000-0B00-000034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09" name="Shape 4">
          <a:extLst>
            <a:ext uri="{FF2B5EF4-FFF2-40B4-BE49-F238E27FC236}">
              <a16:creationId xmlns:a16="http://schemas.microsoft.com/office/drawing/2014/main" id="{00000000-0008-0000-0B00-000035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10" name="Shape 5">
          <a:extLst>
            <a:ext uri="{FF2B5EF4-FFF2-40B4-BE49-F238E27FC236}">
              <a16:creationId xmlns:a16="http://schemas.microsoft.com/office/drawing/2014/main" id="{00000000-0008-0000-0B00-000036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11" name="Shape 5">
          <a:extLst>
            <a:ext uri="{FF2B5EF4-FFF2-40B4-BE49-F238E27FC236}">
              <a16:creationId xmlns:a16="http://schemas.microsoft.com/office/drawing/2014/main" id="{00000000-0008-0000-0B00-000037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12" name="Shape 5">
          <a:extLst>
            <a:ext uri="{FF2B5EF4-FFF2-40B4-BE49-F238E27FC236}">
              <a16:creationId xmlns:a16="http://schemas.microsoft.com/office/drawing/2014/main" id="{00000000-0008-0000-0B00-000038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13" name="Shape 5">
          <a:extLst>
            <a:ext uri="{FF2B5EF4-FFF2-40B4-BE49-F238E27FC236}">
              <a16:creationId xmlns:a16="http://schemas.microsoft.com/office/drawing/2014/main" id="{00000000-0008-0000-0B00-000039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14" name="Shape 5">
          <a:extLst>
            <a:ext uri="{FF2B5EF4-FFF2-40B4-BE49-F238E27FC236}">
              <a16:creationId xmlns:a16="http://schemas.microsoft.com/office/drawing/2014/main" id="{00000000-0008-0000-0B00-00003A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15" name="Shape 5">
          <a:extLst>
            <a:ext uri="{FF2B5EF4-FFF2-40B4-BE49-F238E27FC236}">
              <a16:creationId xmlns:a16="http://schemas.microsoft.com/office/drawing/2014/main" id="{00000000-0008-0000-0B00-00003B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16" name="Shape 4">
          <a:extLst>
            <a:ext uri="{FF2B5EF4-FFF2-40B4-BE49-F238E27FC236}">
              <a16:creationId xmlns:a16="http://schemas.microsoft.com/office/drawing/2014/main" id="{00000000-0008-0000-0B00-00003C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17" name="Shape 4">
          <a:extLst>
            <a:ext uri="{FF2B5EF4-FFF2-40B4-BE49-F238E27FC236}">
              <a16:creationId xmlns:a16="http://schemas.microsoft.com/office/drawing/2014/main" id="{00000000-0008-0000-0B00-00003D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18" name="Shape 4">
          <a:extLst>
            <a:ext uri="{FF2B5EF4-FFF2-40B4-BE49-F238E27FC236}">
              <a16:creationId xmlns:a16="http://schemas.microsoft.com/office/drawing/2014/main" id="{00000000-0008-0000-0B00-00003E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19" name="Shape 4">
          <a:extLst>
            <a:ext uri="{FF2B5EF4-FFF2-40B4-BE49-F238E27FC236}">
              <a16:creationId xmlns:a16="http://schemas.microsoft.com/office/drawing/2014/main" id="{00000000-0008-0000-0B00-00003F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20" name="Shape 4">
          <a:extLst>
            <a:ext uri="{FF2B5EF4-FFF2-40B4-BE49-F238E27FC236}">
              <a16:creationId xmlns:a16="http://schemas.microsoft.com/office/drawing/2014/main" id="{00000000-0008-0000-0B00-000040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21" name="Shape 4">
          <a:extLst>
            <a:ext uri="{FF2B5EF4-FFF2-40B4-BE49-F238E27FC236}">
              <a16:creationId xmlns:a16="http://schemas.microsoft.com/office/drawing/2014/main" id="{00000000-0008-0000-0B00-000041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22" name="Shape 4">
          <a:extLst>
            <a:ext uri="{FF2B5EF4-FFF2-40B4-BE49-F238E27FC236}">
              <a16:creationId xmlns:a16="http://schemas.microsoft.com/office/drawing/2014/main" id="{00000000-0008-0000-0B00-000042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23" name="Shape 4">
          <a:extLst>
            <a:ext uri="{FF2B5EF4-FFF2-40B4-BE49-F238E27FC236}">
              <a16:creationId xmlns:a16="http://schemas.microsoft.com/office/drawing/2014/main" id="{00000000-0008-0000-0B00-000043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24" name="Shape 5">
          <a:extLst>
            <a:ext uri="{FF2B5EF4-FFF2-40B4-BE49-F238E27FC236}">
              <a16:creationId xmlns:a16="http://schemas.microsoft.com/office/drawing/2014/main" id="{00000000-0008-0000-0B00-000044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25" name="Shape 5">
          <a:extLst>
            <a:ext uri="{FF2B5EF4-FFF2-40B4-BE49-F238E27FC236}">
              <a16:creationId xmlns:a16="http://schemas.microsoft.com/office/drawing/2014/main" id="{00000000-0008-0000-0B00-000045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26" name="Shape 5">
          <a:extLst>
            <a:ext uri="{FF2B5EF4-FFF2-40B4-BE49-F238E27FC236}">
              <a16:creationId xmlns:a16="http://schemas.microsoft.com/office/drawing/2014/main" id="{00000000-0008-0000-0B00-000046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27" name="Shape 5">
          <a:extLst>
            <a:ext uri="{FF2B5EF4-FFF2-40B4-BE49-F238E27FC236}">
              <a16:creationId xmlns:a16="http://schemas.microsoft.com/office/drawing/2014/main" id="{00000000-0008-0000-0B00-000047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28" name="Shape 5">
          <a:extLst>
            <a:ext uri="{FF2B5EF4-FFF2-40B4-BE49-F238E27FC236}">
              <a16:creationId xmlns:a16="http://schemas.microsoft.com/office/drawing/2014/main" id="{00000000-0008-0000-0B00-000048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29" name="Shape 5">
          <a:extLst>
            <a:ext uri="{FF2B5EF4-FFF2-40B4-BE49-F238E27FC236}">
              <a16:creationId xmlns:a16="http://schemas.microsoft.com/office/drawing/2014/main" id="{00000000-0008-0000-0B00-000049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30" name="Shape 4">
          <a:extLst>
            <a:ext uri="{FF2B5EF4-FFF2-40B4-BE49-F238E27FC236}">
              <a16:creationId xmlns:a16="http://schemas.microsoft.com/office/drawing/2014/main" id="{00000000-0008-0000-0B00-00004A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31" name="Shape 4">
          <a:extLst>
            <a:ext uri="{FF2B5EF4-FFF2-40B4-BE49-F238E27FC236}">
              <a16:creationId xmlns:a16="http://schemas.microsoft.com/office/drawing/2014/main" id="{00000000-0008-0000-0B00-00004B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32" name="Shape 4">
          <a:extLst>
            <a:ext uri="{FF2B5EF4-FFF2-40B4-BE49-F238E27FC236}">
              <a16:creationId xmlns:a16="http://schemas.microsoft.com/office/drawing/2014/main" id="{00000000-0008-0000-0B00-00004C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33" name="Shape 4">
          <a:extLst>
            <a:ext uri="{FF2B5EF4-FFF2-40B4-BE49-F238E27FC236}">
              <a16:creationId xmlns:a16="http://schemas.microsoft.com/office/drawing/2014/main" id="{00000000-0008-0000-0B00-00004D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34" name="Shape 4">
          <a:extLst>
            <a:ext uri="{FF2B5EF4-FFF2-40B4-BE49-F238E27FC236}">
              <a16:creationId xmlns:a16="http://schemas.microsoft.com/office/drawing/2014/main" id="{00000000-0008-0000-0B00-00004E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35" name="Shape 4">
          <a:extLst>
            <a:ext uri="{FF2B5EF4-FFF2-40B4-BE49-F238E27FC236}">
              <a16:creationId xmlns:a16="http://schemas.microsoft.com/office/drawing/2014/main" id="{00000000-0008-0000-0B00-00004F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36" name="Shape 4">
          <a:extLst>
            <a:ext uri="{FF2B5EF4-FFF2-40B4-BE49-F238E27FC236}">
              <a16:creationId xmlns:a16="http://schemas.microsoft.com/office/drawing/2014/main" id="{00000000-0008-0000-0B00-000050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37" name="Shape 4">
          <a:extLst>
            <a:ext uri="{FF2B5EF4-FFF2-40B4-BE49-F238E27FC236}">
              <a16:creationId xmlns:a16="http://schemas.microsoft.com/office/drawing/2014/main" id="{00000000-0008-0000-0B00-000051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38" name="Shape 5">
          <a:extLst>
            <a:ext uri="{FF2B5EF4-FFF2-40B4-BE49-F238E27FC236}">
              <a16:creationId xmlns:a16="http://schemas.microsoft.com/office/drawing/2014/main" id="{00000000-0008-0000-0B00-000052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39" name="Shape 5">
          <a:extLst>
            <a:ext uri="{FF2B5EF4-FFF2-40B4-BE49-F238E27FC236}">
              <a16:creationId xmlns:a16="http://schemas.microsoft.com/office/drawing/2014/main" id="{00000000-0008-0000-0B00-000053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40" name="Shape 5">
          <a:extLst>
            <a:ext uri="{FF2B5EF4-FFF2-40B4-BE49-F238E27FC236}">
              <a16:creationId xmlns:a16="http://schemas.microsoft.com/office/drawing/2014/main" id="{00000000-0008-0000-0B00-000054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41" name="Shape 5">
          <a:extLst>
            <a:ext uri="{FF2B5EF4-FFF2-40B4-BE49-F238E27FC236}">
              <a16:creationId xmlns:a16="http://schemas.microsoft.com/office/drawing/2014/main" id="{00000000-0008-0000-0B00-000055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42" name="Shape 5">
          <a:extLst>
            <a:ext uri="{FF2B5EF4-FFF2-40B4-BE49-F238E27FC236}">
              <a16:creationId xmlns:a16="http://schemas.microsoft.com/office/drawing/2014/main" id="{00000000-0008-0000-0B00-000056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43" name="Shape 5">
          <a:extLst>
            <a:ext uri="{FF2B5EF4-FFF2-40B4-BE49-F238E27FC236}">
              <a16:creationId xmlns:a16="http://schemas.microsoft.com/office/drawing/2014/main" id="{00000000-0008-0000-0B00-000057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44" name="Shape 4">
          <a:extLst>
            <a:ext uri="{FF2B5EF4-FFF2-40B4-BE49-F238E27FC236}">
              <a16:creationId xmlns:a16="http://schemas.microsoft.com/office/drawing/2014/main" id="{00000000-0008-0000-0B00-000058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45" name="Shape 4">
          <a:extLst>
            <a:ext uri="{FF2B5EF4-FFF2-40B4-BE49-F238E27FC236}">
              <a16:creationId xmlns:a16="http://schemas.microsoft.com/office/drawing/2014/main" id="{00000000-0008-0000-0B00-000059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46" name="Shape 4">
          <a:extLst>
            <a:ext uri="{FF2B5EF4-FFF2-40B4-BE49-F238E27FC236}">
              <a16:creationId xmlns:a16="http://schemas.microsoft.com/office/drawing/2014/main" id="{00000000-0008-0000-0B00-00005A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47" name="Shape 4">
          <a:extLst>
            <a:ext uri="{FF2B5EF4-FFF2-40B4-BE49-F238E27FC236}">
              <a16:creationId xmlns:a16="http://schemas.microsoft.com/office/drawing/2014/main" id="{00000000-0008-0000-0B00-00005B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48" name="Shape 4">
          <a:extLst>
            <a:ext uri="{FF2B5EF4-FFF2-40B4-BE49-F238E27FC236}">
              <a16:creationId xmlns:a16="http://schemas.microsoft.com/office/drawing/2014/main" id="{00000000-0008-0000-0B00-00005C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49" name="Shape 4">
          <a:extLst>
            <a:ext uri="{FF2B5EF4-FFF2-40B4-BE49-F238E27FC236}">
              <a16:creationId xmlns:a16="http://schemas.microsoft.com/office/drawing/2014/main" id="{00000000-0008-0000-0B00-00005D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50" name="Shape 4">
          <a:extLst>
            <a:ext uri="{FF2B5EF4-FFF2-40B4-BE49-F238E27FC236}">
              <a16:creationId xmlns:a16="http://schemas.microsoft.com/office/drawing/2014/main" id="{00000000-0008-0000-0B00-00005E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51" name="Shape 4">
          <a:extLst>
            <a:ext uri="{FF2B5EF4-FFF2-40B4-BE49-F238E27FC236}">
              <a16:creationId xmlns:a16="http://schemas.microsoft.com/office/drawing/2014/main" id="{00000000-0008-0000-0B00-00005F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52" name="Shape 5">
          <a:extLst>
            <a:ext uri="{FF2B5EF4-FFF2-40B4-BE49-F238E27FC236}">
              <a16:creationId xmlns:a16="http://schemas.microsoft.com/office/drawing/2014/main" id="{00000000-0008-0000-0B00-000060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53" name="Shape 5">
          <a:extLst>
            <a:ext uri="{FF2B5EF4-FFF2-40B4-BE49-F238E27FC236}">
              <a16:creationId xmlns:a16="http://schemas.microsoft.com/office/drawing/2014/main" id="{00000000-0008-0000-0B00-000061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54" name="Shape 5">
          <a:extLst>
            <a:ext uri="{FF2B5EF4-FFF2-40B4-BE49-F238E27FC236}">
              <a16:creationId xmlns:a16="http://schemas.microsoft.com/office/drawing/2014/main" id="{00000000-0008-0000-0B00-000062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55" name="Shape 5">
          <a:extLst>
            <a:ext uri="{FF2B5EF4-FFF2-40B4-BE49-F238E27FC236}">
              <a16:creationId xmlns:a16="http://schemas.microsoft.com/office/drawing/2014/main" id="{00000000-0008-0000-0B00-000063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56" name="Shape 5">
          <a:extLst>
            <a:ext uri="{FF2B5EF4-FFF2-40B4-BE49-F238E27FC236}">
              <a16:creationId xmlns:a16="http://schemas.microsoft.com/office/drawing/2014/main" id="{00000000-0008-0000-0B00-000064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57" name="Shape 5">
          <a:extLst>
            <a:ext uri="{FF2B5EF4-FFF2-40B4-BE49-F238E27FC236}">
              <a16:creationId xmlns:a16="http://schemas.microsoft.com/office/drawing/2014/main" id="{00000000-0008-0000-0B00-000065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58" name="Shape 4">
          <a:extLst>
            <a:ext uri="{FF2B5EF4-FFF2-40B4-BE49-F238E27FC236}">
              <a16:creationId xmlns:a16="http://schemas.microsoft.com/office/drawing/2014/main" id="{00000000-0008-0000-0B00-000066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59" name="Shape 4">
          <a:extLst>
            <a:ext uri="{FF2B5EF4-FFF2-40B4-BE49-F238E27FC236}">
              <a16:creationId xmlns:a16="http://schemas.microsoft.com/office/drawing/2014/main" id="{00000000-0008-0000-0B00-000067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60" name="Shape 4">
          <a:extLst>
            <a:ext uri="{FF2B5EF4-FFF2-40B4-BE49-F238E27FC236}">
              <a16:creationId xmlns:a16="http://schemas.microsoft.com/office/drawing/2014/main" id="{00000000-0008-0000-0B00-000068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61" name="Shape 4">
          <a:extLst>
            <a:ext uri="{FF2B5EF4-FFF2-40B4-BE49-F238E27FC236}">
              <a16:creationId xmlns:a16="http://schemas.microsoft.com/office/drawing/2014/main" id="{00000000-0008-0000-0B00-000069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62" name="Shape 4">
          <a:extLst>
            <a:ext uri="{FF2B5EF4-FFF2-40B4-BE49-F238E27FC236}">
              <a16:creationId xmlns:a16="http://schemas.microsoft.com/office/drawing/2014/main" id="{00000000-0008-0000-0B00-00006A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63" name="Shape 4">
          <a:extLst>
            <a:ext uri="{FF2B5EF4-FFF2-40B4-BE49-F238E27FC236}">
              <a16:creationId xmlns:a16="http://schemas.microsoft.com/office/drawing/2014/main" id="{00000000-0008-0000-0B00-00006B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64" name="Shape 4">
          <a:extLst>
            <a:ext uri="{FF2B5EF4-FFF2-40B4-BE49-F238E27FC236}">
              <a16:creationId xmlns:a16="http://schemas.microsoft.com/office/drawing/2014/main" id="{00000000-0008-0000-0B00-00006C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65" name="Shape 4">
          <a:extLst>
            <a:ext uri="{FF2B5EF4-FFF2-40B4-BE49-F238E27FC236}">
              <a16:creationId xmlns:a16="http://schemas.microsoft.com/office/drawing/2014/main" id="{00000000-0008-0000-0B00-00006D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66" name="Shape 5">
          <a:extLst>
            <a:ext uri="{FF2B5EF4-FFF2-40B4-BE49-F238E27FC236}">
              <a16:creationId xmlns:a16="http://schemas.microsoft.com/office/drawing/2014/main" id="{00000000-0008-0000-0B00-00006E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67" name="Shape 5">
          <a:extLst>
            <a:ext uri="{FF2B5EF4-FFF2-40B4-BE49-F238E27FC236}">
              <a16:creationId xmlns:a16="http://schemas.microsoft.com/office/drawing/2014/main" id="{00000000-0008-0000-0B00-00006F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68" name="Shape 5">
          <a:extLst>
            <a:ext uri="{FF2B5EF4-FFF2-40B4-BE49-F238E27FC236}">
              <a16:creationId xmlns:a16="http://schemas.microsoft.com/office/drawing/2014/main" id="{00000000-0008-0000-0B00-000070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69" name="Shape 5">
          <a:extLst>
            <a:ext uri="{FF2B5EF4-FFF2-40B4-BE49-F238E27FC236}">
              <a16:creationId xmlns:a16="http://schemas.microsoft.com/office/drawing/2014/main" id="{00000000-0008-0000-0B00-000071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70" name="Shape 5">
          <a:extLst>
            <a:ext uri="{FF2B5EF4-FFF2-40B4-BE49-F238E27FC236}">
              <a16:creationId xmlns:a16="http://schemas.microsoft.com/office/drawing/2014/main" id="{00000000-0008-0000-0B00-000072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71" name="Shape 5">
          <a:extLst>
            <a:ext uri="{FF2B5EF4-FFF2-40B4-BE49-F238E27FC236}">
              <a16:creationId xmlns:a16="http://schemas.microsoft.com/office/drawing/2014/main" id="{00000000-0008-0000-0B00-000073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72" name="Shape 4">
          <a:extLst>
            <a:ext uri="{FF2B5EF4-FFF2-40B4-BE49-F238E27FC236}">
              <a16:creationId xmlns:a16="http://schemas.microsoft.com/office/drawing/2014/main" id="{00000000-0008-0000-0B00-000074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73" name="Shape 4">
          <a:extLst>
            <a:ext uri="{FF2B5EF4-FFF2-40B4-BE49-F238E27FC236}">
              <a16:creationId xmlns:a16="http://schemas.microsoft.com/office/drawing/2014/main" id="{00000000-0008-0000-0B00-000075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74" name="Shape 4">
          <a:extLst>
            <a:ext uri="{FF2B5EF4-FFF2-40B4-BE49-F238E27FC236}">
              <a16:creationId xmlns:a16="http://schemas.microsoft.com/office/drawing/2014/main" id="{00000000-0008-0000-0B00-000076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75" name="Shape 4">
          <a:extLst>
            <a:ext uri="{FF2B5EF4-FFF2-40B4-BE49-F238E27FC236}">
              <a16:creationId xmlns:a16="http://schemas.microsoft.com/office/drawing/2014/main" id="{00000000-0008-0000-0B00-000077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76" name="Shape 4">
          <a:extLst>
            <a:ext uri="{FF2B5EF4-FFF2-40B4-BE49-F238E27FC236}">
              <a16:creationId xmlns:a16="http://schemas.microsoft.com/office/drawing/2014/main" id="{00000000-0008-0000-0B00-000078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77" name="Shape 4">
          <a:extLst>
            <a:ext uri="{FF2B5EF4-FFF2-40B4-BE49-F238E27FC236}">
              <a16:creationId xmlns:a16="http://schemas.microsoft.com/office/drawing/2014/main" id="{00000000-0008-0000-0B00-000079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78" name="Shape 4">
          <a:extLst>
            <a:ext uri="{FF2B5EF4-FFF2-40B4-BE49-F238E27FC236}">
              <a16:creationId xmlns:a16="http://schemas.microsoft.com/office/drawing/2014/main" id="{00000000-0008-0000-0B00-00007A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79" name="Shape 4">
          <a:extLst>
            <a:ext uri="{FF2B5EF4-FFF2-40B4-BE49-F238E27FC236}">
              <a16:creationId xmlns:a16="http://schemas.microsoft.com/office/drawing/2014/main" id="{00000000-0008-0000-0B00-00007B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80" name="Shape 5">
          <a:extLst>
            <a:ext uri="{FF2B5EF4-FFF2-40B4-BE49-F238E27FC236}">
              <a16:creationId xmlns:a16="http://schemas.microsoft.com/office/drawing/2014/main" id="{00000000-0008-0000-0B00-00007C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81" name="Shape 5">
          <a:extLst>
            <a:ext uri="{FF2B5EF4-FFF2-40B4-BE49-F238E27FC236}">
              <a16:creationId xmlns:a16="http://schemas.microsoft.com/office/drawing/2014/main" id="{00000000-0008-0000-0B00-00007D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82" name="Shape 5">
          <a:extLst>
            <a:ext uri="{FF2B5EF4-FFF2-40B4-BE49-F238E27FC236}">
              <a16:creationId xmlns:a16="http://schemas.microsoft.com/office/drawing/2014/main" id="{00000000-0008-0000-0B00-00007E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83" name="Shape 5">
          <a:extLst>
            <a:ext uri="{FF2B5EF4-FFF2-40B4-BE49-F238E27FC236}">
              <a16:creationId xmlns:a16="http://schemas.microsoft.com/office/drawing/2014/main" id="{00000000-0008-0000-0B00-00007F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84" name="Shape 5">
          <a:extLst>
            <a:ext uri="{FF2B5EF4-FFF2-40B4-BE49-F238E27FC236}">
              <a16:creationId xmlns:a16="http://schemas.microsoft.com/office/drawing/2014/main" id="{00000000-0008-0000-0B00-000080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85" name="Shape 5">
          <a:extLst>
            <a:ext uri="{FF2B5EF4-FFF2-40B4-BE49-F238E27FC236}">
              <a16:creationId xmlns:a16="http://schemas.microsoft.com/office/drawing/2014/main" id="{00000000-0008-0000-0B00-000081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86" name="Shape 4">
          <a:extLst>
            <a:ext uri="{FF2B5EF4-FFF2-40B4-BE49-F238E27FC236}">
              <a16:creationId xmlns:a16="http://schemas.microsoft.com/office/drawing/2014/main" id="{00000000-0008-0000-0B00-000082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87" name="Shape 4">
          <a:extLst>
            <a:ext uri="{FF2B5EF4-FFF2-40B4-BE49-F238E27FC236}">
              <a16:creationId xmlns:a16="http://schemas.microsoft.com/office/drawing/2014/main" id="{00000000-0008-0000-0B00-000083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88" name="Shape 4">
          <a:extLst>
            <a:ext uri="{FF2B5EF4-FFF2-40B4-BE49-F238E27FC236}">
              <a16:creationId xmlns:a16="http://schemas.microsoft.com/office/drawing/2014/main" id="{00000000-0008-0000-0B00-000084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89" name="Shape 4">
          <a:extLst>
            <a:ext uri="{FF2B5EF4-FFF2-40B4-BE49-F238E27FC236}">
              <a16:creationId xmlns:a16="http://schemas.microsoft.com/office/drawing/2014/main" id="{00000000-0008-0000-0B00-000085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90" name="Shape 4">
          <a:extLst>
            <a:ext uri="{FF2B5EF4-FFF2-40B4-BE49-F238E27FC236}">
              <a16:creationId xmlns:a16="http://schemas.microsoft.com/office/drawing/2014/main" id="{00000000-0008-0000-0B00-000086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91" name="Shape 4">
          <a:extLst>
            <a:ext uri="{FF2B5EF4-FFF2-40B4-BE49-F238E27FC236}">
              <a16:creationId xmlns:a16="http://schemas.microsoft.com/office/drawing/2014/main" id="{00000000-0008-0000-0B00-000087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92" name="Shape 4">
          <a:extLst>
            <a:ext uri="{FF2B5EF4-FFF2-40B4-BE49-F238E27FC236}">
              <a16:creationId xmlns:a16="http://schemas.microsoft.com/office/drawing/2014/main" id="{00000000-0008-0000-0B00-000088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393" name="Shape 4">
          <a:extLst>
            <a:ext uri="{FF2B5EF4-FFF2-40B4-BE49-F238E27FC236}">
              <a16:creationId xmlns:a16="http://schemas.microsoft.com/office/drawing/2014/main" id="{00000000-0008-0000-0B00-000089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94" name="Shape 5">
          <a:extLst>
            <a:ext uri="{FF2B5EF4-FFF2-40B4-BE49-F238E27FC236}">
              <a16:creationId xmlns:a16="http://schemas.microsoft.com/office/drawing/2014/main" id="{00000000-0008-0000-0B00-00008A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95" name="Shape 5">
          <a:extLst>
            <a:ext uri="{FF2B5EF4-FFF2-40B4-BE49-F238E27FC236}">
              <a16:creationId xmlns:a16="http://schemas.microsoft.com/office/drawing/2014/main" id="{00000000-0008-0000-0B00-00008B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96" name="Shape 5">
          <a:extLst>
            <a:ext uri="{FF2B5EF4-FFF2-40B4-BE49-F238E27FC236}">
              <a16:creationId xmlns:a16="http://schemas.microsoft.com/office/drawing/2014/main" id="{00000000-0008-0000-0B00-00008C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97" name="Shape 5">
          <a:extLst>
            <a:ext uri="{FF2B5EF4-FFF2-40B4-BE49-F238E27FC236}">
              <a16:creationId xmlns:a16="http://schemas.microsoft.com/office/drawing/2014/main" id="{00000000-0008-0000-0B00-00008D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98" name="Shape 5">
          <a:extLst>
            <a:ext uri="{FF2B5EF4-FFF2-40B4-BE49-F238E27FC236}">
              <a16:creationId xmlns:a16="http://schemas.microsoft.com/office/drawing/2014/main" id="{00000000-0008-0000-0B00-00008E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399" name="Shape 5">
          <a:extLst>
            <a:ext uri="{FF2B5EF4-FFF2-40B4-BE49-F238E27FC236}">
              <a16:creationId xmlns:a16="http://schemas.microsoft.com/office/drawing/2014/main" id="{00000000-0008-0000-0B00-00008F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00" name="Shape 4">
          <a:extLst>
            <a:ext uri="{FF2B5EF4-FFF2-40B4-BE49-F238E27FC236}">
              <a16:creationId xmlns:a16="http://schemas.microsoft.com/office/drawing/2014/main" id="{00000000-0008-0000-0B00-000090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01" name="Shape 4">
          <a:extLst>
            <a:ext uri="{FF2B5EF4-FFF2-40B4-BE49-F238E27FC236}">
              <a16:creationId xmlns:a16="http://schemas.microsoft.com/office/drawing/2014/main" id="{00000000-0008-0000-0B00-000091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02" name="Shape 4">
          <a:extLst>
            <a:ext uri="{FF2B5EF4-FFF2-40B4-BE49-F238E27FC236}">
              <a16:creationId xmlns:a16="http://schemas.microsoft.com/office/drawing/2014/main" id="{00000000-0008-0000-0B00-000092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03" name="Shape 4">
          <a:extLst>
            <a:ext uri="{FF2B5EF4-FFF2-40B4-BE49-F238E27FC236}">
              <a16:creationId xmlns:a16="http://schemas.microsoft.com/office/drawing/2014/main" id="{00000000-0008-0000-0B00-000093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04" name="Shape 4">
          <a:extLst>
            <a:ext uri="{FF2B5EF4-FFF2-40B4-BE49-F238E27FC236}">
              <a16:creationId xmlns:a16="http://schemas.microsoft.com/office/drawing/2014/main" id="{00000000-0008-0000-0B00-000094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05" name="Shape 4">
          <a:extLst>
            <a:ext uri="{FF2B5EF4-FFF2-40B4-BE49-F238E27FC236}">
              <a16:creationId xmlns:a16="http://schemas.microsoft.com/office/drawing/2014/main" id="{00000000-0008-0000-0B00-000095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06" name="Shape 4">
          <a:extLst>
            <a:ext uri="{FF2B5EF4-FFF2-40B4-BE49-F238E27FC236}">
              <a16:creationId xmlns:a16="http://schemas.microsoft.com/office/drawing/2014/main" id="{00000000-0008-0000-0B00-000096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07" name="Shape 4">
          <a:extLst>
            <a:ext uri="{FF2B5EF4-FFF2-40B4-BE49-F238E27FC236}">
              <a16:creationId xmlns:a16="http://schemas.microsoft.com/office/drawing/2014/main" id="{00000000-0008-0000-0B00-000097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08" name="Shape 5">
          <a:extLst>
            <a:ext uri="{FF2B5EF4-FFF2-40B4-BE49-F238E27FC236}">
              <a16:creationId xmlns:a16="http://schemas.microsoft.com/office/drawing/2014/main" id="{00000000-0008-0000-0B00-000098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09" name="Shape 5">
          <a:extLst>
            <a:ext uri="{FF2B5EF4-FFF2-40B4-BE49-F238E27FC236}">
              <a16:creationId xmlns:a16="http://schemas.microsoft.com/office/drawing/2014/main" id="{00000000-0008-0000-0B00-000099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10" name="Shape 5">
          <a:extLst>
            <a:ext uri="{FF2B5EF4-FFF2-40B4-BE49-F238E27FC236}">
              <a16:creationId xmlns:a16="http://schemas.microsoft.com/office/drawing/2014/main" id="{00000000-0008-0000-0B00-00009A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11" name="Shape 5">
          <a:extLst>
            <a:ext uri="{FF2B5EF4-FFF2-40B4-BE49-F238E27FC236}">
              <a16:creationId xmlns:a16="http://schemas.microsoft.com/office/drawing/2014/main" id="{00000000-0008-0000-0B00-00009B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12" name="Shape 5">
          <a:extLst>
            <a:ext uri="{FF2B5EF4-FFF2-40B4-BE49-F238E27FC236}">
              <a16:creationId xmlns:a16="http://schemas.microsoft.com/office/drawing/2014/main" id="{00000000-0008-0000-0B00-00009C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13" name="Shape 5">
          <a:extLst>
            <a:ext uri="{FF2B5EF4-FFF2-40B4-BE49-F238E27FC236}">
              <a16:creationId xmlns:a16="http://schemas.microsoft.com/office/drawing/2014/main" id="{00000000-0008-0000-0B00-00009D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14" name="Shape 4">
          <a:extLst>
            <a:ext uri="{FF2B5EF4-FFF2-40B4-BE49-F238E27FC236}">
              <a16:creationId xmlns:a16="http://schemas.microsoft.com/office/drawing/2014/main" id="{00000000-0008-0000-0B00-00009E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15" name="Shape 4">
          <a:extLst>
            <a:ext uri="{FF2B5EF4-FFF2-40B4-BE49-F238E27FC236}">
              <a16:creationId xmlns:a16="http://schemas.microsoft.com/office/drawing/2014/main" id="{00000000-0008-0000-0B00-00009F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16" name="Shape 4">
          <a:extLst>
            <a:ext uri="{FF2B5EF4-FFF2-40B4-BE49-F238E27FC236}">
              <a16:creationId xmlns:a16="http://schemas.microsoft.com/office/drawing/2014/main" id="{00000000-0008-0000-0B00-0000A0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17" name="Shape 4">
          <a:extLst>
            <a:ext uri="{FF2B5EF4-FFF2-40B4-BE49-F238E27FC236}">
              <a16:creationId xmlns:a16="http://schemas.microsoft.com/office/drawing/2014/main" id="{00000000-0008-0000-0B00-0000A1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18" name="Shape 4">
          <a:extLst>
            <a:ext uri="{FF2B5EF4-FFF2-40B4-BE49-F238E27FC236}">
              <a16:creationId xmlns:a16="http://schemas.microsoft.com/office/drawing/2014/main" id="{00000000-0008-0000-0B00-0000A2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19" name="Shape 4">
          <a:extLst>
            <a:ext uri="{FF2B5EF4-FFF2-40B4-BE49-F238E27FC236}">
              <a16:creationId xmlns:a16="http://schemas.microsoft.com/office/drawing/2014/main" id="{00000000-0008-0000-0B00-0000A3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20" name="Shape 4">
          <a:extLst>
            <a:ext uri="{FF2B5EF4-FFF2-40B4-BE49-F238E27FC236}">
              <a16:creationId xmlns:a16="http://schemas.microsoft.com/office/drawing/2014/main" id="{00000000-0008-0000-0B00-0000A4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21" name="Shape 4">
          <a:extLst>
            <a:ext uri="{FF2B5EF4-FFF2-40B4-BE49-F238E27FC236}">
              <a16:creationId xmlns:a16="http://schemas.microsoft.com/office/drawing/2014/main" id="{00000000-0008-0000-0B00-0000A5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22" name="Shape 5">
          <a:extLst>
            <a:ext uri="{FF2B5EF4-FFF2-40B4-BE49-F238E27FC236}">
              <a16:creationId xmlns:a16="http://schemas.microsoft.com/office/drawing/2014/main" id="{00000000-0008-0000-0B00-0000A6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23" name="Shape 5">
          <a:extLst>
            <a:ext uri="{FF2B5EF4-FFF2-40B4-BE49-F238E27FC236}">
              <a16:creationId xmlns:a16="http://schemas.microsoft.com/office/drawing/2014/main" id="{00000000-0008-0000-0B00-0000A7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24" name="Shape 5">
          <a:extLst>
            <a:ext uri="{FF2B5EF4-FFF2-40B4-BE49-F238E27FC236}">
              <a16:creationId xmlns:a16="http://schemas.microsoft.com/office/drawing/2014/main" id="{00000000-0008-0000-0B00-0000A8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25" name="Shape 5">
          <a:extLst>
            <a:ext uri="{FF2B5EF4-FFF2-40B4-BE49-F238E27FC236}">
              <a16:creationId xmlns:a16="http://schemas.microsoft.com/office/drawing/2014/main" id="{00000000-0008-0000-0B00-0000A9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26" name="Shape 5">
          <a:extLst>
            <a:ext uri="{FF2B5EF4-FFF2-40B4-BE49-F238E27FC236}">
              <a16:creationId xmlns:a16="http://schemas.microsoft.com/office/drawing/2014/main" id="{00000000-0008-0000-0B00-0000AA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27" name="Shape 5">
          <a:extLst>
            <a:ext uri="{FF2B5EF4-FFF2-40B4-BE49-F238E27FC236}">
              <a16:creationId xmlns:a16="http://schemas.microsoft.com/office/drawing/2014/main" id="{00000000-0008-0000-0B00-0000AB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28" name="Shape 4">
          <a:extLst>
            <a:ext uri="{FF2B5EF4-FFF2-40B4-BE49-F238E27FC236}">
              <a16:creationId xmlns:a16="http://schemas.microsoft.com/office/drawing/2014/main" id="{00000000-0008-0000-0B00-0000AC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29" name="Shape 4">
          <a:extLst>
            <a:ext uri="{FF2B5EF4-FFF2-40B4-BE49-F238E27FC236}">
              <a16:creationId xmlns:a16="http://schemas.microsoft.com/office/drawing/2014/main" id="{00000000-0008-0000-0B00-0000AD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30" name="Shape 4">
          <a:extLst>
            <a:ext uri="{FF2B5EF4-FFF2-40B4-BE49-F238E27FC236}">
              <a16:creationId xmlns:a16="http://schemas.microsoft.com/office/drawing/2014/main" id="{00000000-0008-0000-0B00-0000AE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31" name="Shape 4">
          <a:extLst>
            <a:ext uri="{FF2B5EF4-FFF2-40B4-BE49-F238E27FC236}">
              <a16:creationId xmlns:a16="http://schemas.microsoft.com/office/drawing/2014/main" id="{00000000-0008-0000-0B00-0000AF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32" name="Shape 4">
          <a:extLst>
            <a:ext uri="{FF2B5EF4-FFF2-40B4-BE49-F238E27FC236}">
              <a16:creationId xmlns:a16="http://schemas.microsoft.com/office/drawing/2014/main" id="{00000000-0008-0000-0B00-0000B0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33" name="Shape 4">
          <a:extLst>
            <a:ext uri="{FF2B5EF4-FFF2-40B4-BE49-F238E27FC236}">
              <a16:creationId xmlns:a16="http://schemas.microsoft.com/office/drawing/2014/main" id="{00000000-0008-0000-0B00-0000B1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34" name="Shape 4">
          <a:extLst>
            <a:ext uri="{FF2B5EF4-FFF2-40B4-BE49-F238E27FC236}">
              <a16:creationId xmlns:a16="http://schemas.microsoft.com/office/drawing/2014/main" id="{00000000-0008-0000-0B00-0000B2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35" name="Shape 4">
          <a:extLst>
            <a:ext uri="{FF2B5EF4-FFF2-40B4-BE49-F238E27FC236}">
              <a16:creationId xmlns:a16="http://schemas.microsoft.com/office/drawing/2014/main" id="{00000000-0008-0000-0B00-0000B3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36" name="Shape 5">
          <a:extLst>
            <a:ext uri="{FF2B5EF4-FFF2-40B4-BE49-F238E27FC236}">
              <a16:creationId xmlns:a16="http://schemas.microsoft.com/office/drawing/2014/main" id="{00000000-0008-0000-0B00-0000B4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37" name="Shape 5">
          <a:extLst>
            <a:ext uri="{FF2B5EF4-FFF2-40B4-BE49-F238E27FC236}">
              <a16:creationId xmlns:a16="http://schemas.microsoft.com/office/drawing/2014/main" id="{00000000-0008-0000-0B00-0000B5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38" name="Shape 5">
          <a:extLst>
            <a:ext uri="{FF2B5EF4-FFF2-40B4-BE49-F238E27FC236}">
              <a16:creationId xmlns:a16="http://schemas.microsoft.com/office/drawing/2014/main" id="{00000000-0008-0000-0B00-0000B6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39" name="Shape 5">
          <a:extLst>
            <a:ext uri="{FF2B5EF4-FFF2-40B4-BE49-F238E27FC236}">
              <a16:creationId xmlns:a16="http://schemas.microsoft.com/office/drawing/2014/main" id="{00000000-0008-0000-0B00-0000B7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40" name="Shape 5">
          <a:extLst>
            <a:ext uri="{FF2B5EF4-FFF2-40B4-BE49-F238E27FC236}">
              <a16:creationId xmlns:a16="http://schemas.microsoft.com/office/drawing/2014/main" id="{00000000-0008-0000-0B00-0000B8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28575" cy="180975"/>
    <xdr:sp macro="" textlink="">
      <xdr:nvSpPr>
        <xdr:cNvPr id="441" name="Shape 5">
          <a:extLst>
            <a:ext uri="{FF2B5EF4-FFF2-40B4-BE49-F238E27FC236}">
              <a16:creationId xmlns:a16="http://schemas.microsoft.com/office/drawing/2014/main" id="{00000000-0008-0000-0B00-0000B9010000}"/>
            </a:ext>
          </a:extLst>
        </xdr:cNvPr>
        <xdr:cNvSpPr/>
      </xdr:nvSpPr>
      <xdr:spPr>
        <a:xfrm>
          <a:off x="3981450" y="136779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42" name="Shape 4">
          <a:extLst>
            <a:ext uri="{FF2B5EF4-FFF2-40B4-BE49-F238E27FC236}">
              <a16:creationId xmlns:a16="http://schemas.microsoft.com/office/drawing/2014/main" id="{00000000-0008-0000-0B00-0000BA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43" name="Shape 4">
          <a:extLst>
            <a:ext uri="{FF2B5EF4-FFF2-40B4-BE49-F238E27FC236}">
              <a16:creationId xmlns:a16="http://schemas.microsoft.com/office/drawing/2014/main" id="{00000000-0008-0000-0B00-0000BB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44" name="Shape 4">
          <a:extLst>
            <a:ext uri="{FF2B5EF4-FFF2-40B4-BE49-F238E27FC236}">
              <a16:creationId xmlns:a16="http://schemas.microsoft.com/office/drawing/2014/main" id="{00000000-0008-0000-0B00-0000BC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45" name="Shape 4">
          <a:extLst>
            <a:ext uri="{FF2B5EF4-FFF2-40B4-BE49-F238E27FC236}">
              <a16:creationId xmlns:a16="http://schemas.microsoft.com/office/drawing/2014/main" id="{00000000-0008-0000-0B00-0000BD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46" name="Shape 4">
          <a:extLst>
            <a:ext uri="{FF2B5EF4-FFF2-40B4-BE49-F238E27FC236}">
              <a16:creationId xmlns:a16="http://schemas.microsoft.com/office/drawing/2014/main" id="{00000000-0008-0000-0B00-0000BE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47" name="Shape 4">
          <a:extLst>
            <a:ext uri="{FF2B5EF4-FFF2-40B4-BE49-F238E27FC236}">
              <a16:creationId xmlns:a16="http://schemas.microsoft.com/office/drawing/2014/main" id="{00000000-0008-0000-0B00-0000BF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48" name="Shape 4">
          <a:extLst>
            <a:ext uri="{FF2B5EF4-FFF2-40B4-BE49-F238E27FC236}">
              <a16:creationId xmlns:a16="http://schemas.microsoft.com/office/drawing/2014/main" id="{00000000-0008-0000-0B00-0000C0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8100" cy="180975"/>
    <xdr:sp macro="" textlink="">
      <xdr:nvSpPr>
        <xdr:cNvPr id="449" name="Shape 4">
          <a:extLst>
            <a:ext uri="{FF2B5EF4-FFF2-40B4-BE49-F238E27FC236}">
              <a16:creationId xmlns:a16="http://schemas.microsoft.com/office/drawing/2014/main" id="{00000000-0008-0000-0B00-0000C1010000}"/>
            </a:ext>
          </a:extLst>
        </xdr:cNvPr>
        <xdr:cNvSpPr/>
      </xdr:nvSpPr>
      <xdr:spPr>
        <a:xfrm>
          <a:off x="3981450" y="136779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50" name="Shape 8">
          <a:extLst>
            <a:ext uri="{FF2B5EF4-FFF2-40B4-BE49-F238E27FC236}">
              <a16:creationId xmlns:a16="http://schemas.microsoft.com/office/drawing/2014/main" id="{00000000-0008-0000-0B00-0000C2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51" name="Shape 8">
          <a:extLst>
            <a:ext uri="{FF2B5EF4-FFF2-40B4-BE49-F238E27FC236}">
              <a16:creationId xmlns:a16="http://schemas.microsoft.com/office/drawing/2014/main" id="{00000000-0008-0000-0B00-0000C3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52" name="Shape 8">
          <a:extLst>
            <a:ext uri="{FF2B5EF4-FFF2-40B4-BE49-F238E27FC236}">
              <a16:creationId xmlns:a16="http://schemas.microsoft.com/office/drawing/2014/main" id="{00000000-0008-0000-0B00-0000C4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53" name="Shape 8">
          <a:extLst>
            <a:ext uri="{FF2B5EF4-FFF2-40B4-BE49-F238E27FC236}">
              <a16:creationId xmlns:a16="http://schemas.microsoft.com/office/drawing/2014/main" id="{00000000-0008-0000-0B00-0000C5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54" name="Shape 8">
          <a:extLst>
            <a:ext uri="{FF2B5EF4-FFF2-40B4-BE49-F238E27FC236}">
              <a16:creationId xmlns:a16="http://schemas.microsoft.com/office/drawing/2014/main" id="{00000000-0008-0000-0B00-0000C6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55" name="Shape 8">
          <a:extLst>
            <a:ext uri="{FF2B5EF4-FFF2-40B4-BE49-F238E27FC236}">
              <a16:creationId xmlns:a16="http://schemas.microsoft.com/office/drawing/2014/main" id="{00000000-0008-0000-0B00-0000C7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56" name="Shape 7">
          <a:extLst>
            <a:ext uri="{FF2B5EF4-FFF2-40B4-BE49-F238E27FC236}">
              <a16:creationId xmlns:a16="http://schemas.microsoft.com/office/drawing/2014/main" id="{00000000-0008-0000-0B00-0000C8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57" name="Shape 7">
          <a:extLst>
            <a:ext uri="{FF2B5EF4-FFF2-40B4-BE49-F238E27FC236}">
              <a16:creationId xmlns:a16="http://schemas.microsoft.com/office/drawing/2014/main" id="{00000000-0008-0000-0B00-0000C9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58" name="Shape 7">
          <a:extLst>
            <a:ext uri="{FF2B5EF4-FFF2-40B4-BE49-F238E27FC236}">
              <a16:creationId xmlns:a16="http://schemas.microsoft.com/office/drawing/2014/main" id="{00000000-0008-0000-0B00-0000CA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59" name="Shape 7">
          <a:extLst>
            <a:ext uri="{FF2B5EF4-FFF2-40B4-BE49-F238E27FC236}">
              <a16:creationId xmlns:a16="http://schemas.microsoft.com/office/drawing/2014/main" id="{00000000-0008-0000-0B00-0000CB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60" name="Shape 7">
          <a:extLst>
            <a:ext uri="{FF2B5EF4-FFF2-40B4-BE49-F238E27FC236}">
              <a16:creationId xmlns:a16="http://schemas.microsoft.com/office/drawing/2014/main" id="{00000000-0008-0000-0B00-0000CC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61" name="Shape 7">
          <a:extLst>
            <a:ext uri="{FF2B5EF4-FFF2-40B4-BE49-F238E27FC236}">
              <a16:creationId xmlns:a16="http://schemas.microsoft.com/office/drawing/2014/main" id="{00000000-0008-0000-0B00-0000CD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62" name="Shape 7">
          <a:extLst>
            <a:ext uri="{FF2B5EF4-FFF2-40B4-BE49-F238E27FC236}">
              <a16:creationId xmlns:a16="http://schemas.microsoft.com/office/drawing/2014/main" id="{00000000-0008-0000-0B00-0000CE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63" name="Shape 7">
          <a:extLst>
            <a:ext uri="{FF2B5EF4-FFF2-40B4-BE49-F238E27FC236}">
              <a16:creationId xmlns:a16="http://schemas.microsoft.com/office/drawing/2014/main" id="{00000000-0008-0000-0B00-0000CF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64" name="Shape 8">
          <a:extLst>
            <a:ext uri="{FF2B5EF4-FFF2-40B4-BE49-F238E27FC236}">
              <a16:creationId xmlns:a16="http://schemas.microsoft.com/office/drawing/2014/main" id="{00000000-0008-0000-0B00-0000D0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65" name="Shape 8">
          <a:extLst>
            <a:ext uri="{FF2B5EF4-FFF2-40B4-BE49-F238E27FC236}">
              <a16:creationId xmlns:a16="http://schemas.microsoft.com/office/drawing/2014/main" id="{00000000-0008-0000-0B00-0000D1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66" name="Shape 8">
          <a:extLst>
            <a:ext uri="{FF2B5EF4-FFF2-40B4-BE49-F238E27FC236}">
              <a16:creationId xmlns:a16="http://schemas.microsoft.com/office/drawing/2014/main" id="{00000000-0008-0000-0B00-0000D2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67" name="Shape 8">
          <a:extLst>
            <a:ext uri="{FF2B5EF4-FFF2-40B4-BE49-F238E27FC236}">
              <a16:creationId xmlns:a16="http://schemas.microsoft.com/office/drawing/2014/main" id="{00000000-0008-0000-0B00-0000D3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68" name="Shape 8">
          <a:extLst>
            <a:ext uri="{FF2B5EF4-FFF2-40B4-BE49-F238E27FC236}">
              <a16:creationId xmlns:a16="http://schemas.microsoft.com/office/drawing/2014/main" id="{00000000-0008-0000-0B00-0000D4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69" name="Shape 8">
          <a:extLst>
            <a:ext uri="{FF2B5EF4-FFF2-40B4-BE49-F238E27FC236}">
              <a16:creationId xmlns:a16="http://schemas.microsoft.com/office/drawing/2014/main" id="{00000000-0008-0000-0B00-0000D5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70" name="Shape 7">
          <a:extLst>
            <a:ext uri="{FF2B5EF4-FFF2-40B4-BE49-F238E27FC236}">
              <a16:creationId xmlns:a16="http://schemas.microsoft.com/office/drawing/2014/main" id="{00000000-0008-0000-0B00-0000D6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71" name="Shape 7">
          <a:extLst>
            <a:ext uri="{FF2B5EF4-FFF2-40B4-BE49-F238E27FC236}">
              <a16:creationId xmlns:a16="http://schemas.microsoft.com/office/drawing/2014/main" id="{00000000-0008-0000-0B00-0000D7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72" name="Shape 7">
          <a:extLst>
            <a:ext uri="{FF2B5EF4-FFF2-40B4-BE49-F238E27FC236}">
              <a16:creationId xmlns:a16="http://schemas.microsoft.com/office/drawing/2014/main" id="{00000000-0008-0000-0B00-0000D8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73" name="Shape 7">
          <a:extLst>
            <a:ext uri="{FF2B5EF4-FFF2-40B4-BE49-F238E27FC236}">
              <a16:creationId xmlns:a16="http://schemas.microsoft.com/office/drawing/2014/main" id="{00000000-0008-0000-0B00-0000D9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74" name="Shape 7">
          <a:extLst>
            <a:ext uri="{FF2B5EF4-FFF2-40B4-BE49-F238E27FC236}">
              <a16:creationId xmlns:a16="http://schemas.microsoft.com/office/drawing/2014/main" id="{00000000-0008-0000-0B00-0000DA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75" name="Shape 7">
          <a:extLst>
            <a:ext uri="{FF2B5EF4-FFF2-40B4-BE49-F238E27FC236}">
              <a16:creationId xmlns:a16="http://schemas.microsoft.com/office/drawing/2014/main" id="{00000000-0008-0000-0B00-0000DB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76" name="Shape 7">
          <a:extLst>
            <a:ext uri="{FF2B5EF4-FFF2-40B4-BE49-F238E27FC236}">
              <a16:creationId xmlns:a16="http://schemas.microsoft.com/office/drawing/2014/main" id="{00000000-0008-0000-0B00-0000DC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77" name="Shape 7">
          <a:extLst>
            <a:ext uri="{FF2B5EF4-FFF2-40B4-BE49-F238E27FC236}">
              <a16:creationId xmlns:a16="http://schemas.microsoft.com/office/drawing/2014/main" id="{00000000-0008-0000-0B00-0000DD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78" name="Shape 8">
          <a:extLst>
            <a:ext uri="{FF2B5EF4-FFF2-40B4-BE49-F238E27FC236}">
              <a16:creationId xmlns:a16="http://schemas.microsoft.com/office/drawing/2014/main" id="{00000000-0008-0000-0B00-0000DE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79" name="Shape 8">
          <a:extLst>
            <a:ext uri="{FF2B5EF4-FFF2-40B4-BE49-F238E27FC236}">
              <a16:creationId xmlns:a16="http://schemas.microsoft.com/office/drawing/2014/main" id="{00000000-0008-0000-0B00-0000DF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80" name="Shape 8">
          <a:extLst>
            <a:ext uri="{FF2B5EF4-FFF2-40B4-BE49-F238E27FC236}">
              <a16:creationId xmlns:a16="http://schemas.microsoft.com/office/drawing/2014/main" id="{00000000-0008-0000-0B00-0000E0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81" name="Shape 8">
          <a:extLst>
            <a:ext uri="{FF2B5EF4-FFF2-40B4-BE49-F238E27FC236}">
              <a16:creationId xmlns:a16="http://schemas.microsoft.com/office/drawing/2014/main" id="{00000000-0008-0000-0B00-0000E1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82" name="Shape 8">
          <a:extLst>
            <a:ext uri="{FF2B5EF4-FFF2-40B4-BE49-F238E27FC236}">
              <a16:creationId xmlns:a16="http://schemas.microsoft.com/office/drawing/2014/main" id="{00000000-0008-0000-0B00-0000E2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83" name="Shape 8">
          <a:extLst>
            <a:ext uri="{FF2B5EF4-FFF2-40B4-BE49-F238E27FC236}">
              <a16:creationId xmlns:a16="http://schemas.microsoft.com/office/drawing/2014/main" id="{00000000-0008-0000-0B00-0000E3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84" name="Shape 7">
          <a:extLst>
            <a:ext uri="{FF2B5EF4-FFF2-40B4-BE49-F238E27FC236}">
              <a16:creationId xmlns:a16="http://schemas.microsoft.com/office/drawing/2014/main" id="{00000000-0008-0000-0B00-0000E4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85" name="Shape 7">
          <a:extLst>
            <a:ext uri="{FF2B5EF4-FFF2-40B4-BE49-F238E27FC236}">
              <a16:creationId xmlns:a16="http://schemas.microsoft.com/office/drawing/2014/main" id="{00000000-0008-0000-0B00-0000E5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86" name="Shape 7">
          <a:extLst>
            <a:ext uri="{FF2B5EF4-FFF2-40B4-BE49-F238E27FC236}">
              <a16:creationId xmlns:a16="http://schemas.microsoft.com/office/drawing/2014/main" id="{00000000-0008-0000-0B00-0000E6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87" name="Shape 7">
          <a:extLst>
            <a:ext uri="{FF2B5EF4-FFF2-40B4-BE49-F238E27FC236}">
              <a16:creationId xmlns:a16="http://schemas.microsoft.com/office/drawing/2014/main" id="{00000000-0008-0000-0B00-0000E7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88" name="Shape 7">
          <a:extLst>
            <a:ext uri="{FF2B5EF4-FFF2-40B4-BE49-F238E27FC236}">
              <a16:creationId xmlns:a16="http://schemas.microsoft.com/office/drawing/2014/main" id="{00000000-0008-0000-0B00-0000E8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89" name="Shape 7">
          <a:extLst>
            <a:ext uri="{FF2B5EF4-FFF2-40B4-BE49-F238E27FC236}">
              <a16:creationId xmlns:a16="http://schemas.microsoft.com/office/drawing/2014/main" id="{00000000-0008-0000-0B00-0000E9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90" name="Shape 7">
          <a:extLst>
            <a:ext uri="{FF2B5EF4-FFF2-40B4-BE49-F238E27FC236}">
              <a16:creationId xmlns:a16="http://schemas.microsoft.com/office/drawing/2014/main" id="{00000000-0008-0000-0B00-0000EA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91" name="Shape 7">
          <a:extLst>
            <a:ext uri="{FF2B5EF4-FFF2-40B4-BE49-F238E27FC236}">
              <a16:creationId xmlns:a16="http://schemas.microsoft.com/office/drawing/2014/main" id="{00000000-0008-0000-0B00-0000EB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92" name="Shape 8">
          <a:extLst>
            <a:ext uri="{FF2B5EF4-FFF2-40B4-BE49-F238E27FC236}">
              <a16:creationId xmlns:a16="http://schemas.microsoft.com/office/drawing/2014/main" id="{00000000-0008-0000-0B00-0000EC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93" name="Shape 8">
          <a:extLst>
            <a:ext uri="{FF2B5EF4-FFF2-40B4-BE49-F238E27FC236}">
              <a16:creationId xmlns:a16="http://schemas.microsoft.com/office/drawing/2014/main" id="{00000000-0008-0000-0B00-0000ED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94" name="Shape 8">
          <a:extLst>
            <a:ext uri="{FF2B5EF4-FFF2-40B4-BE49-F238E27FC236}">
              <a16:creationId xmlns:a16="http://schemas.microsoft.com/office/drawing/2014/main" id="{00000000-0008-0000-0B00-0000EE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95" name="Shape 8">
          <a:extLst>
            <a:ext uri="{FF2B5EF4-FFF2-40B4-BE49-F238E27FC236}">
              <a16:creationId xmlns:a16="http://schemas.microsoft.com/office/drawing/2014/main" id="{00000000-0008-0000-0B00-0000EF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96" name="Shape 8">
          <a:extLst>
            <a:ext uri="{FF2B5EF4-FFF2-40B4-BE49-F238E27FC236}">
              <a16:creationId xmlns:a16="http://schemas.microsoft.com/office/drawing/2014/main" id="{00000000-0008-0000-0B00-0000F0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497" name="Shape 8">
          <a:extLst>
            <a:ext uri="{FF2B5EF4-FFF2-40B4-BE49-F238E27FC236}">
              <a16:creationId xmlns:a16="http://schemas.microsoft.com/office/drawing/2014/main" id="{00000000-0008-0000-0B00-0000F1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98" name="Shape 7">
          <a:extLst>
            <a:ext uri="{FF2B5EF4-FFF2-40B4-BE49-F238E27FC236}">
              <a16:creationId xmlns:a16="http://schemas.microsoft.com/office/drawing/2014/main" id="{00000000-0008-0000-0B00-0000F2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499" name="Shape 7">
          <a:extLst>
            <a:ext uri="{FF2B5EF4-FFF2-40B4-BE49-F238E27FC236}">
              <a16:creationId xmlns:a16="http://schemas.microsoft.com/office/drawing/2014/main" id="{00000000-0008-0000-0B00-0000F3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00" name="Shape 7">
          <a:extLst>
            <a:ext uri="{FF2B5EF4-FFF2-40B4-BE49-F238E27FC236}">
              <a16:creationId xmlns:a16="http://schemas.microsoft.com/office/drawing/2014/main" id="{00000000-0008-0000-0B00-0000F4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01" name="Shape 7">
          <a:extLst>
            <a:ext uri="{FF2B5EF4-FFF2-40B4-BE49-F238E27FC236}">
              <a16:creationId xmlns:a16="http://schemas.microsoft.com/office/drawing/2014/main" id="{00000000-0008-0000-0B00-0000F5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02" name="Shape 7">
          <a:extLst>
            <a:ext uri="{FF2B5EF4-FFF2-40B4-BE49-F238E27FC236}">
              <a16:creationId xmlns:a16="http://schemas.microsoft.com/office/drawing/2014/main" id="{00000000-0008-0000-0B00-0000F6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03" name="Shape 7">
          <a:extLst>
            <a:ext uri="{FF2B5EF4-FFF2-40B4-BE49-F238E27FC236}">
              <a16:creationId xmlns:a16="http://schemas.microsoft.com/office/drawing/2014/main" id="{00000000-0008-0000-0B00-0000F7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04" name="Shape 7">
          <a:extLst>
            <a:ext uri="{FF2B5EF4-FFF2-40B4-BE49-F238E27FC236}">
              <a16:creationId xmlns:a16="http://schemas.microsoft.com/office/drawing/2014/main" id="{00000000-0008-0000-0B00-0000F8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05" name="Shape 7">
          <a:extLst>
            <a:ext uri="{FF2B5EF4-FFF2-40B4-BE49-F238E27FC236}">
              <a16:creationId xmlns:a16="http://schemas.microsoft.com/office/drawing/2014/main" id="{00000000-0008-0000-0B00-0000F901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06" name="Shape 8">
          <a:extLst>
            <a:ext uri="{FF2B5EF4-FFF2-40B4-BE49-F238E27FC236}">
              <a16:creationId xmlns:a16="http://schemas.microsoft.com/office/drawing/2014/main" id="{00000000-0008-0000-0B00-0000FA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07" name="Shape 8">
          <a:extLst>
            <a:ext uri="{FF2B5EF4-FFF2-40B4-BE49-F238E27FC236}">
              <a16:creationId xmlns:a16="http://schemas.microsoft.com/office/drawing/2014/main" id="{00000000-0008-0000-0B00-0000FB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08" name="Shape 8">
          <a:extLst>
            <a:ext uri="{FF2B5EF4-FFF2-40B4-BE49-F238E27FC236}">
              <a16:creationId xmlns:a16="http://schemas.microsoft.com/office/drawing/2014/main" id="{00000000-0008-0000-0B00-0000FC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09" name="Shape 8">
          <a:extLst>
            <a:ext uri="{FF2B5EF4-FFF2-40B4-BE49-F238E27FC236}">
              <a16:creationId xmlns:a16="http://schemas.microsoft.com/office/drawing/2014/main" id="{00000000-0008-0000-0B00-0000FD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10" name="Shape 8">
          <a:extLst>
            <a:ext uri="{FF2B5EF4-FFF2-40B4-BE49-F238E27FC236}">
              <a16:creationId xmlns:a16="http://schemas.microsoft.com/office/drawing/2014/main" id="{00000000-0008-0000-0B00-0000FE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11" name="Shape 8">
          <a:extLst>
            <a:ext uri="{FF2B5EF4-FFF2-40B4-BE49-F238E27FC236}">
              <a16:creationId xmlns:a16="http://schemas.microsoft.com/office/drawing/2014/main" id="{00000000-0008-0000-0B00-0000FF01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12" name="Shape 7">
          <a:extLst>
            <a:ext uri="{FF2B5EF4-FFF2-40B4-BE49-F238E27FC236}">
              <a16:creationId xmlns:a16="http://schemas.microsoft.com/office/drawing/2014/main" id="{00000000-0008-0000-0B00-000000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13" name="Shape 7">
          <a:extLst>
            <a:ext uri="{FF2B5EF4-FFF2-40B4-BE49-F238E27FC236}">
              <a16:creationId xmlns:a16="http://schemas.microsoft.com/office/drawing/2014/main" id="{00000000-0008-0000-0B00-000001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14" name="Shape 7">
          <a:extLst>
            <a:ext uri="{FF2B5EF4-FFF2-40B4-BE49-F238E27FC236}">
              <a16:creationId xmlns:a16="http://schemas.microsoft.com/office/drawing/2014/main" id="{00000000-0008-0000-0B00-000002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15" name="Shape 7">
          <a:extLst>
            <a:ext uri="{FF2B5EF4-FFF2-40B4-BE49-F238E27FC236}">
              <a16:creationId xmlns:a16="http://schemas.microsoft.com/office/drawing/2014/main" id="{00000000-0008-0000-0B00-000003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16" name="Shape 7">
          <a:extLst>
            <a:ext uri="{FF2B5EF4-FFF2-40B4-BE49-F238E27FC236}">
              <a16:creationId xmlns:a16="http://schemas.microsoft.com/office/drawing/2014/main" id="{00000000-0008-0000-0B00-000004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17" name="Shape 7">
          <a:extLst>
            <a:ext uri="{FF2B5EF4-FFF2-40B4-BE49-F238E27FC236}">
              <a16:creationId xmlns:a16="http://schemas.microsoft.com/office/drawing/2014/main" id="{00000000-0008-0000-0B00-000005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18" name="Shape 7">
          <a:extLst>
            <a:ext uri="{FF2B5EF4-FFF2-40B4-BE49-F238E27FC236}">
              <a16:creationId xmlns:a16="http://schemas.microsoft.com/office/drawing/2014/main" id="{00000000-0008-0000-0B00-000006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19" name="Shape 7">
          <a:extLst>
            <a:ext uri="{FF2B5EF4-FFF2-40B4-BE49-F238E27FC236}">
              <a16:creationId xmlns:a16="http://schemas.microsoft.com/office/drawing/2014/main" id="{00000000-0008-0000-0B00-000007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20" name="Shape 8">
          <a:extLst>
            <a:ext uri="{FF2B5EF4-FFF2-40B4-BE49-F238E27FC236}">
              <a16:creationId xmlns:a16="http://schemas.microsoft.com/office/drawing/2014/main" id="{00000000-0008-0000-0B00-000008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21" name="Shape 8">
          <a:extLst>
            <a:ext uri="{FF2B5EF4-FFF2-40B4-BE49-F238E27FC236}">
              <a16:creationId xmlns:a16="http://schemas.microsoft.com/office/drawing/2014/main" id="{00000000-0008-0000-0B00-000009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22" name="Shape 8">
          <a:extLst>
            <a:ext uri="{FF2B5EF4-FFF2-40B4-BE49-F238E27FC236}">
              <a16:creationId xmlns:a16="http://schemas.microsoft.com/office/drawing/2014/main" id="{00000000-0008-0000-0B00-00000A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23" name="Shape 8">
          <a:extLst>
            <a:ext uri="{FF2B5EF4-FFF2-40B4-BE49-F238E27FC236}">
              <a16:creationId xmlns:a16="http://schemas.microsoft.com/office/drawing/2014/main" id="{00000000-0008-0000-0B00-00000B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24" name="Shape 8">
          <a:extLst>
            <a:ext uri="{FF2B5EF4-FFF2-40B4-BE49-F238E27FC236}">
              <a16:creationId xmlns:a16="http://schemas.microsoft.com/office/drawing/2014/main" id="{00000000-0008-0000-0B00-00000C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25" name="Shape 8">
          <a:extLst>
            <a:ext uri="{FF2B5EF4-FFF2-40B4-BE49-F238E27FC236}">
              <a16:creationId xmlns:a16="http://schemas.microsoft.com/office/drawing/2014/main" id="{00000000-0008-0000-0B00-00000D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26" name="Shape 7">
          <a:extLst>
            <a:ext uri="{FF2B5EF4-FFF2-40B4-BE49-F238E27FC236}">
              <a16:creationId xmlns:a16="http://schemas.microsoft.com/office/drawing/2014/main" id="{00000000-0008-0000-0B00-00000E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27" name="Shape 7">
          <a:extLst>
            <a:ext uri="{FF2B5EF4-FFF2-40B4-BE49-F238E27FC236}">
              <a16:creationId xmlns:a16="http://schemas.microsoft.com/office/drawing/2014/main" id="{00000000-0008-0000-0B00-00000F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28" name="Shape 7">
          <a:extLst>
            <a:ext uri="{FF2B5EF4-FFF2-40B4-BE49-F238E27FC236}">
              <a16:creationId xmlns:a16="http://schemas.microsoft.com/office/drawing/2014/main" id="{00000000-0008-0000-0B00-000010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29" name="Shape 7">
          <a:extLst>
            <a:ext uri="{FF2B5EF4-FFF2-40B4-BE49-F238E27FC236}">
              <a16:creationId xmlns:a16="http://schemas.microsoft.com/office/drawing/2014/main" id="{00000000-0008-0000-0B00-000011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30" name="Shape 7">
          <a:extLst>
            <a:ext uri="{FF2B5EF4-FFF2-40B4-BE49-F238E27FC236}">
              <a16:creationId xmlns:a16="http://schemas.microsoft.com/office/drawing/2014/main" id="{00000000-0008-0000-0B00-000012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31" name="Shape 7">
          <a:extLst>
            <a:ext uri="{FF2B5EF4-FFF2-40B4-BE49-F238E27FC236}">
              <a16:creationId xmlns:a16="http://schemas.microsoft.com/office/drawing/2014/main" id="{00000000-0008-0000-0B00-000013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32" name="Shape 7">
          <a:extLst>
            <a:ext uri="{FF2B5EF4-FFF2-40B4-BE49-F238E27FC236}">
              <a16:creationId xmlns:a16="http://schemas.microsoft.com/office/drawing/2014/main" id="{00000000-0008-0000-0B00-000014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33" name="Shape 7">
          <a:extLst>
            <a:ext uri="{FF2B5EF4-FFF2-40B4-BE49-F238E27FC236}">
              <a16:creationId xmlns:a16="http://schemas.microsoft.com/office/drawing/2014/main" id="{00000000-0008-0000-0B00-000015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34" name="Shape 8">
          <a:extLst>
            <a:ext uri="{FF2B5EF4-FFF2-40B4-BE49-F238E27FC236}">
              <a16:creationId xmlns:a16="http://schemas.microsoft.com/office/drawing/2014/main" id="{00000000-0008-0000-0B00-000016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35" name="Shape 8">
          <a:extLst>
            <a:ext uri="{FF2B5EF4-FFF2-40B4-BE49-F238E27FC236}">
              <a16:creationId xmlns:a16="http://schemas.microsoft.com/office/drawing/2014/main" id="{00000000-0008-0000-0B00-000017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36" name="Shape 8">
          <a:extLst>
            <a:ext uri="{FF2B5EF4-FFF2-40B4-BE49-F238E27FC236}">
              <a16:creationId xmlns:a16="http://schemas.microsoft.com/office/drawing/2014/main" id="{00000000-0008-0000-0B00-000018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37" name="Shape 8">
          <a:extLst>
            <a:ext uri="{FF2B5EF4-FFF2-40B4-BE49-F238E27FC236}">
              <a16:creationId xmlns:a16="http://schemas.microsoft.com/office/drawing/2014/main" id="{00000000-0008-0000-0B00-000019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38" name="Shape 8">
          <a:extLst>
            <a:ext uri="{FF2B5EF4-FFF2-40B4-BE49-F238E27FC236}">
              <a16:creationId xmlns:a16="http://schemas.microsoft.com/office/drawing/2014/main" id="{00000000-0008-0000-0B00-00001A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39" name="Shape 8">
          <a:extLst>
            <a:ext uri="{FF2B5EF4-FFF2-40B4-BE49-F238E27FC236}">
              <a16:creationId xmlns:a16="http://schemas.microsoft.com/office/drawing/2014/main" id="{00000000-0008-0000-0B00-00001B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40" name="Shape 7">
          <a:extLst>
            <a:ext uri="{FF2B5EF4-FFF2-40B4-BE49-F238E27FC236}">
              <a16:creationId xmlns:a16="http://schemas.microsoft.com/office/drawing/2014/main" id="{00000000-0008-0000-0B00-00001C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41" name="Shape 7">
          <a:extLst>
            <a:ext uri="{FF2B5EF4-FFF2-40B4-BE49-F238E27FC236}">
              <a16:creationId xmlns:a16="http://schemas.microsoft.com/office/drawing/2014/main" id="{00000000-0008-0000-0B00-00001D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42" name="Shape 7">
          <a:extLst>
            <a:ext uri="{FF2B5EF4-FFF2-40B4-BE49-F238E27FC236}">
              <a16:creationId xmlns:a16="http://schemas.microsoft.com/office/drawing/2014/main" id="{00000000-0008-0000-0B00-00001E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43" name="Shape 7">
          <a:extLst>
            <a:ext uri="{FF2B5EF4-FFF2-40B4-BE49-F238E27FC236}">
              <a16:creationId xmlns:a16="http://schemas.microsoft.com/office/drawing/2014/main" id="{00000000-0008-0000-0B00-00001F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44" name="Shape 7">
          <a:extLst>
            <a:ext uri="{FF2B5EF4-FFF2-40B4-BE49-F238E27FC236}">
              <a16:creationId xmlns:a16="http://schemas.microsoft.com/office/drawing/2014/main" id="{00000000-0008-0000-0B00-000020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45" name="Shape 7">
          <a:extLst>
            <a:ext uri="{FF2B5EF4-FFF2-40B4-BE49-F238E27FC236}">
              <a16:creationId xmlns:a16="http://schemas.microsoft.com/office/drawing/2014/main" id="{00000000-0008-0000-0B00-000021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46" name="Shape 7">
          <a:extLst>
            <a:ext uri="{FF2B5EF4-FFF2-40B4-BE49-F238E27FC236}">
              <a16:creationId xmlns:a16="http://schemas.microsoft.com/office/drawing/2014/main" id="{00000000-0008-0000-0B00-000022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47" name="Shape 7">
          <a:extLst>
            <a:ext uri="{FF2B5EF4-FFF2-40B4-BE49-F238E27FC236}">
              <a16:creationId xmlns:a16="http://schemas.microsoft.com/office/drawing/2014/main" id="{00000000-0008-0000-0B00-000023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48" name="Shape 8">
          <a:extLst>
            <a:ext uri="{FF2B5EF4-FFF2-40B4-BE49-F238E27FC236}">
              <a16:creationId xmlns:a16="http://schemas.microsoft.com/office/drawing/2014/main" id="{00000000-0008-0000-0B00-000024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49" name="Shape 8">
          <a:extLst>
            <a:ext uri="{FF2B5EF4-FFF2-40B4-BE49-F238E27FC236}">
              <a16:creationId xmlns:a16="http://schemas.microsoft.com/office/drawing/2014/main" id="{00000000-0008-0000-0B00-000025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50" name="Shape 8">
          <a:extLst>
            <a:ext uri="{FF2B5EF4-FFF2-40B4-BE49-F238E27FC236}">
              <a16:creationId xmlns:a16="http://schemas.microsoft.com/office/drawing/2014/main" id="{00000000-0008-0000-0B00-000026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51" name="Shape 8">
          <a:extLst>
            <a:ext uri="{FF2B5EF4-FFF2-40B4-BE49-F238E27FC236}">
              <a16:creationId xmlns:a16="http://schemas.microsoft.com/office/drawing/2014/main" id="{00000000-0008-0000-0B00-000027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52" name="Shape 8">
          <a:extLst>
            <a:ext uri="{FF2B5EF4-FFF2-40B4-BE49-F238E27FC236}">
              <a16:creationId xmlns:a16="http://schemas.microsoft.com/office/drawing/2014/main" id="{00000000-0008-0000-0B00-000028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53" name="Shape 8">
          <a:extLst>
            <a:ext uri="{FF2B5EF4-FFF2-40B4-BE49-F238E27FC236}">
              <a16:creationId xmlns:a16="http://schemas.microsoft.com/office/drawing/2014/main" id="{00000000-0008-0000-0B00-000029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54" name="Shape 7">
          <a:extLst>
            <a:ext uri="{FF2B5EF4-FFF2-40B4-BE49-F238E27FC236}">
              <a16:creationId xmlns:a16="http://schemas.microsoft.com/office/drawing/2014/main" id="{00000000-0008-0000-0B00-00002A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55" name="Shape 7">
          <a:extLst>
            <a:ext uri="{FF2B5EF4-FFF2-40B4-BE49-F238E27FC236}">
              <a16:creationId xmlns:a16="http://schemas.microsoft.com/office/drawing/2014/main" id="{00000000-0008-0000-0B00-00002B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56" name="Shape 7">
          <a:extLst>
            <a:ext uri="{FF2B5EF4-FFF2-40B4-BE49-F238E27FC236}">
              <a16:creationId xmlns:a16="http://schemas.microsoft.com/office/drawing/2014/main" id="{00000000-0008-0000-0B00-00002C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57" name="Shape 7">
          <a:extLst>
            <a:ext uri="{FF2B5EF4-FFF2-40B4-BE49-F238E27FC236}">
              <a16:creationId xmlns:a16="http://schemas.microsoft.com/office/drawing/2014/main" id="{00000000-0008-0000-0B00-00002D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58" name="Shape 7">
          <a:extLst>
            <a:ext uri="{FF2B5EF4-FFF2-40B4-BE49-F238E27FC236}">
              <a16:creationId xmlns:a16="http://schemas.microsoft.com/office/drawing/2014/main" id="{00000000-0008-0000-0B00-00002E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59" name="Shape 7">
          <a:extLst>
            <a:ext uri="{FF2B5EF4-FFF2-40B4-BE49-F238E27FC236}">
              <a16:creationId xmlns:a16="http://schemas.microsoft.com/office/drawing/2014/main" id="{00000000-0008-0000-0B00-00002F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60" name="Shape 7">
          <a:extLst>
            <a:ext uri="{FF2B5EF4-FFF2-40B4-BE49-F238E27FC236}">
              <a16:creationId xmlns:a16="http://schemas.microsoft.com/office/drawing/2014/main" id="{00000000-0008-0000-0B00-000030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61" name="Shape 7">
          <a:extLst>
            <a:ext uri="{FF2B5EF4-FFF2-40B4-BE49-F238E27FC236}">
              <a16:creationId xmlns:a16="http://schemas.microsoft.com/office/drawing/2014/main" id="{00000000-0008-0000-0B00-000031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62" name="Shape 8">
          <a:extLst>
            <a:ext uri="{FF2B5EF4-FFF2-40B4-BE49-F238E27FC236}">
              <a16:creationId xmlns:a16="http://schemas.microsoft.com/office/drawing/2014/main" id="{00000000-0008-0000-0B00-000032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63" name="Shape 8">
          <a:extLst>
            <a:ext uri="{FF2B5EF4-FFF2-40B4-BE49-F238E27FC236}">
              <a16:creationId xmlns:a16="http://schemas.microsoft.com/office/drawing/2014/main" id="{00000000-0008-0000-0B00-000033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64" name="Shape 8">
          <a:extLst>
            <a:ext uri="{FF2B5EF4-FFF2-40B4-BE49-F238E27FC236}">
              <a16:creationId xmlns:a16="http://schemas.microsoft.com/office/drawing/2014/main" id="{00000000-0008-0000-0B00-000034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65" name="Shape 8">
          <a:extLst>
            <a:ext uri="{FF2B5EF4-FFF2-40B4-BE49-F238E27FC236}">
              <a16:creationId xmlns:a16="http://schemas.microsoft.com/office/drawing/2014/main" id="{00000000-0008-0000-0B00-000035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66" name="Shape 8">
          <a:extLst>
            <a:ext uri="{FF2B5EF4-FFF2-40B4-BE49-F238E27FC236}">
              <a16:creationId xmlns:a16="http://schemas.microsoft.com/office/drawing/2014/main" id="{00000000-0008-0000-0B00-000036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67" name="Shape 8">
          <a:extLst>
            <a:ext uri="{FF2B5EF4-FFF2-40B4-BE49-F238E27FC236}">
              <a16:creationId xmlns:a16="http://schemas.microsoft.com/office/drawing/2014/main" id="{00000000-0008-0000-0B00-000037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68" name="Shape 7">
          <a:extLst>
            <a:ext uri="{FF2B5EF4-FFF2-40B4-BE49-F238E27FC236}">
              <a16:creationId xmlns:a16="http://schemas.microsoft.com/office/drawing/2014/main" id="{00000000-0008-0000-0B00-000038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69" name="Shape 7">
          <a:extLst>
            <a:ext uri="{FF2B5EF4-FFF2-40B4-BE49-F238E27FC236}">
              <a16:creationId xmlns:a16="http://schemas.microsoft.com/office/drawing/2014/main" id="{00000000-0008-0000-0B00-000039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70" name="Shape 7">
          <a:extLst>
            <a:ext uri="{FF2B5EF4-FFF2-40B4-BE49-F238E27FC236}">
              <a16:creationId xmlns:a16="http://schemas.microsoft.com/office/drawing/2014/main" id="{00000000-0008-0000-0B00-00003A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71" name="Shape 7">
          <a:extLst>
            <a:ext uri="{FF2B5EF4-FFF2-40B4-BE49-F238E27FC236}">
              <a16:creationId xmlns:a16="http://schemas.microsoft.com/office/drawing/2014/main" id="{00000000-0008-0000-0B00-00003B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72" name="Shape 7">
          <a:extLst>
            <a:ext uri="{FF2B5EF4-FFF2-40B4-BE49-F238E27FC236}">
              <a16:creationId xmlns:a16="http://schemas.microsoft.com/office/drawing/2014/main" id="{00000000-0008-0000-0B00-00003C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73" name="Shape 7">
          <a:extLst>
            <a:ext uri="{FF2B5EF4-FFF2-40B4-BE49-F238E27FC236}">
              <a16:creationId xmlns:a16="http://schemas.microsoft.com/office/drawing/2014/main" id="{00000000-0008-0000-0B00-00003D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74" name="Shape 7">
          <a:extLst>
            <a:ext uri="{FF2B5EF4-FFF2-40B4-BE49-F238E27FC236}">
              <a16:creationId xmlns:a16="http://schemas.microsoft.com/office/drawing/2014/main" id="{00000000-0008-0000-0B00-00003E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75" name="Shape 7">
          <a:extLst>
            <a:ext uri="{FF2B5EF4-FFF2-40B4-BE49-F238E27FC236}">
              <a16:creationId xmlns:a16="http://schemas.microsoft.com/office/drawing/2014/main" id="{00000000-0008-0000-0B00-00003F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76" name="Shape 8">
          <a:extLst>
            <a:ext uri="{FF2B5EF4-FFF2-40B4-BE49-F238E27FC236}">
              <a16:creationId xmlns:a16="http://schemas.microsoft.com/office/drawing/2014/main" id="{00000000-0008-0000-0B00-000040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77" name="Shape 8">
          <a:extLst>
            <a:ext uri="{FF2B5EF4-FFF2-40B4-BE49-F238E27FC236}">
              <a16:creationId xmlns:a16="http://schemas.microsoft.com/office/drawing/2014/main" id="{00000000-0008-0000-0B00-000041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78" name="Shape 8">
          <a:extLst>
            <a:ext uri="{FF2B5EF4-FFF2-40B4-BE49-F238E27FC236}">
              <a16:creationId xmlns:a16="http://schemas.microsoft.com/office/drawing/2014/main" id="{00000000-0008-0000-0B00-000042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79" name="Shape 8">
          <a:extLst>
            <a:ext uri="{FF2B5EF4-FFF2-40B4-BE49-F238E27FC236}">
              <a16:creationId xmlns:a16="http://schemas.microsoft.com/office/drawing/2014/main" id="{00000000-0008-0000-0B00-000043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80" name="Shape 8">
          <a:extLst>
            <a:ext uri="{FF2B5EF4-FFF2-40B4-BE49-F238E27FC236}">
              <a16:creationId xmlns:a16="http://schemas.microsoft.com/office/drawing/2014/main" id="{00000000-0008-0000-0B00-000044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81" name="Shape 8">
          <a:extLst>
            <a:ext uri="{FF2B5EF4-FFF2-40B4-BE49-F238E27FC236}">
              <a16:creationId xmlns:a16="http://schemas.microsoft.com/office/drawing/2014/main" id="{00000000-0008-0000-0B00-000045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82" name="Shape 7">
          <a:extLst>
            <a:ext uri="{FF2B5EF4-FFF2-40B4-BE49-F238E27FC236}">
              <a16:creationId xmlns:a16="http://schemas.microsoft.com/office/drawing/2014/main" id="{00000000-0008-0000-0B00-000046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83" name="Shape 7">
          <a:extLst>
            <a:ext uri="{FF2B5EF4-FFF2-40B4-BE49-F238E27FC236}">
              <a16:creationId xmlns:a16="http://schemas.microsoft.com/office/drawing/2014/main" id="{00000000-0008-0000-0B00-000047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84" name="Shape 7">
          <a:extLst>
            <a:ext uri="{FF2B5EF4-FFF2-40B4-BE49-F238E27FC236}">
              <a16:creationId xmlns:a16="http://schemas.microsoft.com/office/drawing/2014/main" id="{00000000-0008-0000-0B00-000048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85" name="Shape 7">
          <a:extLst>
            <a:ext uri="{FF2B5EF4-FFF2-40B4-BE49-F238E27FC236}">
              <a16:creationId xmlns:a16="http://schemas.microsoft.com/office/drawing/2014/main" id="{00000000-0008-0000-0B00-000049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86" name="Shape 7">
          <a:extLst>
            <a:ext uri="{FF2B5EF4-FFF2-40B4-BE49-F238E27FC236}">
              <a16:creationId xmlns:a16="http://schemas.microsoft.com/office/drawing/2014/main" id="{00000000-0008-0000-0B00-00004A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87" name="Shape 7">
          <a:extLst>
            <a:ext uri="{FF2B5EF4-FFF2-40B4-BE49-F238E27FC236}">
              <a16:creationId xmlns:a16="http://schemas.microsoft.com/office/drawing/2014/main" id="{00000000-0008-0000-0B00-00004B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88" name="Shape 7">
          <a:extLst>
            <a:ext uri="{FF2B5EF4-FFF2-40B4-BE49-F238E27FC236}">
              <a16:creationId xmlns:a16="http://schemas.microsoft.com/office/drawing/2014/main" id="{00000000-0008-0000-0B00-00004C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89" name="Shape 7">
          <a:extLst>
            <a:ext uri="{FF2B5EF4-FFF2-40B4-BE49-F238E27FC236}">
              <a16:creationId xmlns:a16="http://schemas.microsoft.com/office/drawing/2014/main" id="{00000000-0008-0000-0B00-00004D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90" name="Shape 8">
          <a:extLst>
            <a:ext uri="{FF2B5EF4-FFF2-40B4-BE49-F238E27FC236}">
              <a16:creationId xmlns:a16="http://schemas.microsoft.com/office/drawing/2014/main" id="{00000000-0008-0000-0B00-00004E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91" name="Shape 8">
          <a:extLst>
            <a:ext uri="{FF2B5EF4-FFF2-40B4-BE49-F238E27FC236}">
              <a16:creationId xmlns:a16="http://schemas.microsoft.com/office/drawing/2014/main" id="{00000000-0008-0000-0B00-00004F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92" name="Shape 8">
          <a:extLst>
            <a:ext uri="{FF2B5EF4-FFF2-40B4-BE49-F238E27FC236}">
              <a16:creationId xmlns:a16="http://schemas.microsoft.com/office/drawing/2014/main" id="{00000000-0008-0000-0B00-000050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93" name="Shape 8">
          <a:extLst>
            <a:ext uri="{FF2B5EF4-FFF2-40B4-BE49-F238E27FC236}">
              <a16:creationId xmlns:a16="http://schemas.microsoft.com/office/drawing/2014/main" id="{00000000-0008-0000-0B00-000051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94" name="Shape 8">
          <a:extLst>
            <a:ext uri="{FF2B5EF4-FFF2-40B4-BE49-F238E27FC236}">
              <a16:creationId xmlns:a16="http://schemas.microsoft.com/office/drawing/2014/main" id="{00000000-0008-0000-0B00-000052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595" name="Shape 8">
          <a:extLst>
            <a:ext uri="{FF2B5EF4-FFF2-40B4-BE49-F238E27FC236}">
              <a16:creationId xmlns:a16="http://schemas.microsoft.com/office/drawing/2014/main" id="{00000000-0008-0000-0B00-000053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96" name="Shape 7">
          <a:extLst>
            <a:ext uri="{FF2B5EF4-FFF2-40B4-BE49-F238E27FC236}">
              <a16:creationId xmlns:a16="http://schemas.microsoft.com/office/drawing/2014/main" id="{00000000-0008-0000-0B00-000054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97" name="Shape 7">
          <a:extLst>
            <a:ext uri="{FF2B5EF4-FFF2-40B4-BE49-F238E27FC236}">
              <a16:creationId xmlns:a16="http://schemas.microsoft.com/office/drawing/2014/main" id="{00000000-0008-0000-0B00-000055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98" name="Shape 7">
          <a:extLst>
            <a:ext uri="{FF2B5EF4-FFF2-40B4-BE49-F238E27FC236}">
              <a16:creationId xmlns:a16="http://schemas.microsoft.com/office/drawing/2014/main" id="{00000000-0008-0000-0B00-000056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599" name="Shape 7">
          <a:extLst>
            <a:ext uri="{FF2B5EF4-FFF2-40B4-BE49-F238E27FC236}">
              <a16:creationId xmlns:a16="http://schemas.microsoft.com/office/drawing/2014/main" id="{00000000-0008-0000-0B00-000057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00" name="Shape 7">
          <a:extLst>
            <a:ext uri="{FF2B5EF4-FFF2-40B4-BE49-F238E27FC236}">
              <a16:creationId xmlns:a16="http://schemas.microsoft.com/office/drawing/2014/main" id="{00000000-0008-0000-0B00-000058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01" name="Shape 7">
          <a:extLst>
            <a:ext uri="{FF2B5EF4-FFF2-40B4-BE49-F238E27FC236}">
              <a16:creationId xmlns:a16="http://schemas.microsoft.com/office/drawing/2014/main" id="{00000000-0008-0000-0B00-000059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02" name="Shape 7">
          <a:extLst>
            <a:ext uri="{FF2B5EF4-FFF2-40B4-BE49-F238E27FC236}">
              <a16:creationId xmlns:a16="http://schemas.microsoft.com/office/drawing/2014/main" id="{00000000-0008-0000-0B00-00005A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03" name="Shape 7">
          <a:extLst>
            <a:ext uri="{FF2B5EF4-FFF2-40B4-BE49-F238E27FC236}">
              <a16:creationId xmlns:a16="http://schemas.microsoft.com/office/drawing/2014/main" id="{00000000-0008-0000-0B00-00005B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04" name="Shape 8">
          <a:extLst>
            <a:ext uri="{FF2B5EF4-FFF2-40B4-BE49-F238E27FC236}">
              <a16:creationId xmlns:a16="http://schemas.microsoft.com/office/drawing/2014/main" id="{00000000-0008-0000-0B00-00005C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05" name="Shape 8">
          <a:extLst>
            <a:ext uri="{FF2B5EF4-FFF2-40B4-BE49-F238E27FC236}">
              <a16:creationId xmlns:a16="http://schemas.microsoft.com/office/drawing/2014/main" id="{00000000-0008-0000-0B00-00005D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06" name="Shape 8">
          <a:extLst>
            <a:ext uri="{FF2B5EF4-FFF2-40B4-BE49-F238E27FC236}">
              <a16:creationId xmlns:a16="http://schemas.microsoft.com/office/drawing/2014/main" id="{00000000-0008-0000-0B00-00005E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07" name="Shape 8">
          <a:extLst>
            <a:ext uri="{FF2B5EF4-FFF2-40B4-BE49-F238E27FC236}">
              <a16:creationId xmlns:a16="http://schemas.microsoft.com/office/drawing/2014/main" id="{00000000-0008-0000-0B00-00005F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08" name="Shape 8">
          <a:extLst>
            <a:ext uri="{FF2B5EF4-FFF2-40B4-BE49-F238E27FC236}">
              <a16:creationId xmlns:a16="http://schemas.microsoft.com/office/drawing/2014/main" id="{00000000-0008-0000-0B00-000060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09" name="Shape 8">
          <a:extLst>
            <a:ext uri="{FF2B5EF4-FFF2-40B4-BE49-F238E27FC236}">
              <a16:creationId xmlns:a16="http://schemas.microsoft.com/office/drawing/2014/main" id="{00000000-0008-0000-0B00-000061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10" name="Shape 7">
          <a:extLst>
            <a:ext uri="{FF2B5EF4-FFF2-40B4-BE49-F238E27FC236}">
              <a16:creationId xmlns:a16="http://schemas.microsoft.com/office/drawing/2014/main" id="{00000000-0008-0000-0B00-000062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11" name="Shape 7">
          <a:extLst>
            <a:ext uri="{FF2B5EF4-FFF2-40B4-BE49-F238E27FC236}">
              <a16:creationId xmlns:a16="http://schemas.microsoft.com/office/drawing/2014/main" id="{00000000-0008-0000-0B00-000063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12" name="Shape 7">
          <a:extLst>
            <a:ext uri="{FF2B5EF4-FFF2-40B4-BE49-F238E27FC236}">
              <a16:creationId xmlns:a16="http://schemas.microsoft.com/office/drawing/2014/main" id="{00000000-0008-0000-0B00-000064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13" name="Shape 7">
          <a:extLst>
            <a:ext uri="{FF2B5EF4-FFF2-40B4-BE49-F238E27FC236}">
              <a16:creationId xmlns:a16="http://schemas.microsoft.com/office/drawing/2014/main" id="{00000000-0008-0000-0B00-000065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14" name="Shape 7">
          <a:extLst>
            <a:ext uri="{FF2B5EF4-FFF2-40B4-BE49-F238E27FC236}">
              <a16:creationId xmlns:a16="http://schemas.microsoft.com/office/drawing/2014/main" id="{00000000-0008-0000-0B00-000066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15" name="Shape 7">
          <a:extLst>
            <a:ext uri="{FF2B5EF4-FFF2-40B4-BE49-F238E27FC236}">
              <a16:creationId xmlns:a16="http://schemas.microsoft.com/office/drawing/2014/main" id="{00000000-0008-0000-0B00-000067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16" name="Shape 7">
          <a:extLst>
            <a:ext uri="{FF2B5EF4-FFF2-40B4-BE49-F238E27FC236}">
              <a16:creationId xmlns:a16="http://schemas.microsoft.com/office/drawing/2014/main" id="{00000000-0008-0000-0B00-000068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17" name="Shape 7">
          <a:extLst>
            <a:ext uri="{FF2B5EF4-FFF2-40B4-BE49-F238E27FC236}">
              <a16:creationId xmlns:a16="http://schemas.microsoft.com/office/drawing/2014/main" id="{00000000-0008-0000-0B00-000069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18" name="Shape 8">
          <a:extLst>
            <a:ext uri="{FF2B5EF4-FFF2-40B4-BE49-F238E27FC236}">
              <a16:creationId xmlns:a16="http://schemas.microsoft.com/office/drawing/2014/main" id="{00000000-0008-0000-0B00-00006A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19" name="Shape 8">
          <a:extLst>
            <a:ext uri="{FF2B5EF4-FFF2-40B4-BE49-F238E27FC236}">
              <a16:creationId xmlns:a16="http://schemas.microsoft.com/office/drawing/2014/main" id="{00000000-0008-0000-0B00-00006B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20" name="Shape 8">
          <a:extLst>
            <a:ext uri="{FF2B5EF4-FFF2-40B4-BE49-F238E27FC236}">
              <a16:creationId xmlns:a16="http://schemas.microsoft.com/office/drawing/2014/main" id="{00000000-0008-0000-0B00-00006C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21" name="Shape 8">
          <a:extLst>
            <a:ext uri="{FF2B5EF4-FFF2-40B4-BE49-F238E27FC236}">
              <a16:creationId xmlns:a16="http://schemas.microsoft.com/office/drawing/2014/main" id="{00000000-0008-0000-0B00-00006D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22" name="Shape 8">
          <a:extLst>
            <a:ext uri="{FF2B5EF4-FFF2-40B4-BE49-F238E27FC236}">
              <a16:creationId xmlns:a16="http://schemas.microsoft.com/office/drawing/2014/main" id="{00000000-0008-0000-0B00-00006E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23" name="Shape 8">
          <a:extLst>
            <a:ext uri="{FF2B5EF4-FFF2-40B4-BE49-F238E27FC236}">
              <a16:creationId xmlns:a16="http://schemas.microsoft.com/office/drawing/2014/main" id="{00000000-0008-0000-0B00-00006F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24" name="Shape 7">
          <a:extLst>
            <a:ext uri="{FF2B5EF4-FFF2-40B4-BE49-F238E27FC236}">
              <a16:creationId xmlns:a16="http://schemas.microsoft.com/office/drawing/2014/main" id="{00000000-0008-0000-0B00-000070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25" name="Shape 7">
          <a:extLst>
            <a:ext uri="{FF2B5EF4-FFF2-40B4-BE49-F238E27FC236}">
              <a16:creationId xmlns:a16="http://schemas.microsoft.com/office/drawing/2014/main" id="{00000000-0008-0000-0B00-000071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26" name="Shape 7">
          <a:extLst>
            <a:ext uri="{FF2B5EF4-FFF2-40B4-BE49-F238E27FC236}">
              <a16:creationId xmlns:a16="http://schemas.microsoft.com/office/drawing/2014/main" id="{00000000-0008-0000-0B00-000072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27" name="Shape 7">
          <a:extLst>
            <a:ext uri="{FF2B5EF4-FFF2-40B4-BE49-F238E27FC236}">
              <a16:creationId xmlns:a16="http://schemas.microsoft.com/office/drawing/2014/main" id="{00000000-0008-0000-0B00-000073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28" name="Shape 7">
          <a:extLst>
            <a:ext uri="{FF2B5EF4-FFF2-40B4-BE49-F238E27FC236}">
              <a16:creationId xmlns:a16="http://schemas.microsoft.com/office/drawing/2014/main" id="{00000000-0008-0000-0B00-000074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29" name="Shape 7">
          <a:extLst>
            <a:ext uri="{FF2B5EF4-FFF2-40B4-BE49-F238E27FC236}">
              <a16:creationId xmlns:a16="http://schemas.microsoft.com/office/drawing/2014/main" id="{00000000-0008-0000-0B00-000075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30" name="Shape 7">
          <a:extLst>
            <a:ext uri="{FF2B5EF4-FFF2-40B4-BE49-F238E27FC236}">
              <a16:creationId xmlns:a16="http://schemas.microsoft.com/office/drawing/2014/main" id="{00000000-0008-0000-0B00-000076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31" name="Shape 7">
          <a:extLst>
            <a:ext uri="{FF2B5EF4-FFF2-40B4-BE49-F238E27FC236}">
              <a16:creationId xmlns:a16="http://schemas.microsoft.com/office/drawing/2014/main" id="{00000000-0008-0000-0B00-000077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32" name="Shape 8">
          <a:extLst>
            <a:ext uri="{FF2B5EF4-FFF2-40B4-BE49-F238E27FC236}">
              <a16:creationId xmlns:a16="http://schemas.microsoft.com/office/drawing/2014/main" id="{00000000-0008-0000-0B00-000078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33" name="Shape 8">
          <a:extLst>
            <a:ext uri="{FF2B5EF4-FFF2-40B4-BE49-F238E27FC236}">
              <a16:creationId xmlns:a16="http://schemas.microsoft.com/office/drawing/2014/main" id="{00000000-0008-0000-0B00-000079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34" name="Shape 8">
          <a:extLst>
            <a:ext uri="{FF2B5EF4-FFF2-40B4-BE49-F238E27FC236}">
              <a16:creationId xmlns:a16="http://schemas.microsoft.com/office/drawing/2014/main" id="{00000000-0008-0000-0B00-00007A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35" name="Shape 8">
          <a:extLst>
            <a:ext uri="{FF2B5EF4-FFF2-40B4-BE49-F238E27FC236}">
              <a16:creationId xmlns:a16="http://schemas.microsoft.com/office/drawing/2014/main" id="{00000000-0008-0000-0B00-00007B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36" name="Shape 8">
          <a:extLst>
            <a:ext uri="{FF2B5EF4-FFF2-40B4-BE49-F238E27FC236}">
              <a16:creationId xmlns:a16="http://schemas.microsoft.com/office/drawing/2014/main" id="{00000000-0008-0000-0B00-00007C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37" name="Shape 8">
          <a:extLst>
            <a:ext uri="{FF2B5EF4-FFF2-40B4-BE49-F238E27FC236}">
              <a16:creationId xmlns:a16="http://schemas.microsoft.com/office/drawing/2014/main" id="{00000000-0008-0000-0B00-00007D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38" name="Shape 7">
          <a:extLst>
            <a:ext uri="{FF2B5EF4-FFF2-40B4-BE49-F238E27FC236}">
              <a16:creationId xmlns:a16="http://schemas.microsoft.com/office/drawing/2014/main" id="{00000000-0008-0000-0B00-00007E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39" name="Shape 7">
          <a:extLst>
            <a:ext uri="{FF2B5EF4-FFF2-40B4-BE49-F238E27FC236}">
              <a16:creationId xmlns:a16="http://schemas.microsoft.com/office/drawing/2014/main" id="{00000000-0008-0000-0B00-00007F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40" name="Shape 7">
          <a:extLst>
            <a:ext uri="{FF2B5EF4-FFF2-40B4-BE49-F238E27FC236}">
              <a16:creationId xmlns:a16="http://schemas.microsoft.com/office/drawing/2014/main" id="{00000000-0008-0000-0B00-000080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41" name="Shape 7">
          <a:extLst>
            <a:ext uri="{FF2B5EF4-FFF2-40B4-BE49-F238E27FC236}">
              <a16:creationId xmlns:a16="http://schemas.microsoft.com/office/drawing/2014/main" id="{00000000-0008-0000-0B00-000081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42" name="Shape 7">
          <a:extLst>
            <a:ext uri="{FF2B5EF4-FFF2-40B4-BE49-F238E27FC236}">
              <a16:creationId xmlns:a16="http://schemas.microsoft.com/office/drawing/2014/main" id="{00000000-0008-0000-0B00-000082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43" name="Shape 7">
          <a:extLst>
            <a:ext uri="{FF2B5EF4-FFF2-40B4-BE49-F238E27FC236}">
              <a16:creationId xmlns:a16="http://schemas.microsoft.com/office/drawing/2014/main" id="{00000000-0008-0000-0B00-000083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44" name="Shape 7">
          <a:extLst>
            <a:ext uri="{FF2B5EF4-FFF2-40B4-BE49-F238E27FC236}">
              <a16:creationId xmlns:a16="http://schemas.microsoft.com/office/drawing/2014/main" id="{00000000-0008-0000-0B00-000084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45" name="Shape 7">
          <a:extLst>
            <a:ext uri="{FF2B5EF4-FFF2-40B4-BE49-F238E27FC236}">
              <a16:creationId xmlns:a16="http://schemas.microsoft.com/office/drawing/2014/main" id="{00000000-0008-0000-0B00-000085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46" name="Shape 8">
          <a:extLst>
            <a:ext uri="{FF2B5EF4-FFF2-40B4-BE49-F238E27FC236}">
              <a16:creationId xmlns:a16="http://schemas.microsoft.com/office/drawing/2014/main" id="{00000000-0008-0000-0B00-000086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47" name="Shape 8">
          <a:extLst>
            <a:ext uri="{FF2B5EF4-FFF2-40B4-BE49-F238E27FC236}">
              <a16:creationId xmlns:a16="http://schemas.microsoft.com/office/drawing/2014/main" id="{00000000-0008-0000-0B00-000087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48" name="Shape 8">
          <a:extLst>
            <a:ext uri="{FF2B5EF4-FFF2-40B4-BE49-F238E27FC236}">
              <a16:creationId xmlns:a16="http://schemas.microsoft.com/office/drawing/2014/main" id="{00000000-0008-0000-0B00-000088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49" name="Shape 8">
          <a:extLst>
            <a:ext uri="{FF2B5EF4-FFF2-40B4-BE49-F238E27FC236}">
              <a16:creationId xmlns:a16="http://schemas.microsoft.com/office/drawing/2014/main" id="{00000000-0008-0000-0B00-000089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50" name="Shape 8">
          <a:extLst>
            <a:ext uri="{FF2B5EF4-FFF2-40B4-BE49-F238E27FC236}">
              <a16:creationId xmlns:a16="http://schemas.microsoft.com/office/drawing/2014/main" id="{00000000-0008-0000-0B00-00008A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51" name="Shape 8">
          <a:extLst>
            <a:ext uri="{FF2B5EF4-FFF2-40B4-BE49-F238E27FC236}">
              <a16:creationId xmlns:a16="http://schemas.microsoft.com/office/drawing/2014/main" id="{00000000-0008-0000-0B00-00008B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52" name="Shape 7">
          <a:extLst>
            <a:ext uri="{FF2B5EF4-FFF2-40B4-BE49-F238E27FC236}">
              <a16:creationId xmlns:a16="http://schemas.microsoft.com/office/drawing/2014/main" id="{00000000-0008-0000-0B00-00008C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53" name="Shape 7">
          <a:extLst>
            <a:ext uri="{FF2B5EF4-FFF2-40B4-BE49-F238E27FC236}">
              <a16:creationId xmlns:a16="http://schemas.microsoft.com/office/drawing/2014/main" id="{00000000-0008-0000-0B00-00008D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54" name="Shape 7">
          <a:extLst>
            <a:ext uri="{FF2B5EF4-FFF2-40B4-BE49-F238E27FC236}">
              <a16:creationId xmlns:a16="http://schemas.microsoft.com/office/drawing/2014/main" id="{00000000-0008-0000-0B00-00008E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55" name="Shape 7">
          <a:extLst>
            <a:ext uri="{FF2B5EF4-FFF2-40B4-BE49-F238E27FC236}">
              <a16:creationId xmlns:a16="http://schemas.microsoft.com/office/drawing/2014/main" id="{00000000-0008-0000-0B00-00008F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56" name="Shape 7">
          <a:extLst>
            <a:ext uri="{FF2B5EF4-FFF2-40B4-BE49-F238E27FC236}">
              <a16:creationId xmlns:a16="http://schemas.microsoft.com/office/drawing/2014/main" id="{00000000-0008-0000-0B00-000090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57" name="Shape 7">
          <a:extLst>
            <a:ext uri="{FF2B5EF4-FFF2-40B4-BE49-F238E27FC236}">
              <a16:creationId xmlns:a16="http://schemas.microsoft.com/office/drawing/2014/main" id="{00000000-0008-0000-0B00-000091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58" name="Shape 7">
          <a:extLst>
            <a:ext uri="{FF2B5EF4-FFF2-40B4-BE49-F238E27FC236}">
              <a16:creationId xmlns:a16="http://schemas.microsoft.com/office/drawing/2014/main" id="{00000000-0008-0000-0B00-000092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59" name="Shape 7">
          <a:extLst>
            <a:ext uri="{FF2B5EF4-FFF2-40B4-BE49-F238E27FC236}">
              <a16:creationId xmlns:a16="http://schemas.microsoft.com/office/drawing/2014/main" id="{00000000-0008-0000-0B00-000093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60" name="Shape 8">
          <a:extLst>
            <a:ext uri="{FF2B5EF4-FFF2-40B4-BE49-F238E27FC236}">
              <a16:creationId xmlns:a16="http://schemas.microsoft.com/office/drawing/2014/main" id="{00000000-0008-0000-0B00-000094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61" name="Shape 8">
          <a:extLst>
            <a:ext uri="{FF2B5EF4-FFF2-40B4-BE49-F238E27FC236}">
              <a16:creationId xmlns:a16="http://schemas.microsoft.com/office/drawing/2014/main" id="{00000000-0008-0000-0B00-000095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62" name="Shape 8">
          <a:extLst>
            <a:ext uri="{FF2B5EF4-FFF2-40B4-BE49-F238E27FC236}">
              <a16:creationId xmlns:a16="http://schemas.microsoft.com/office/drawing/2014/main" id="{00000000-0008-0000-0B00-000096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63" name="Shape 8">
          <a:extLst>
            <a:ext uri="{FF2B5EF4-FFF2-40B4-BE49-F238E27FC236}">
              <a16:creationId xmlns:a16="http://schemas.microsoft.com/office/drawing/2014/main" id="{00000000-0008-0000-0B00-000097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64" name="Shape 8">
          <a:extLst>
            <a:ext uri="{FF2B5EF4-FFF2-40B4-BE49-F238E27FC236}">
              <a16:creationId xmlns:a16="http://schemas.microsoft.com/office/drawing/2014/main" id="{00000000-0008-0000-0B00-000098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65" name="Shape 8">
          <a:extLst>
            <a:ext uri="{FF2B5EF4-FFF2-40B4-BE49-F238E27FC236}">
              <a16:creationId xmlns:a16="http://schemas.microsoft.com/office/drawing/2014/main" id="{00000000-0008-0000-0B00-000099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66" name="Shape 7">
          <a:extLst>
            <a:ext uri="{FF2B5EF4-FFF2-40B4-BE49-F238E27FC236}">
              <a16:creationId xmlns:a16="http://schemas.microsoft.com/office/drawing/2014/main" id="{00000000-0008-0000-0B00-00009A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67" name="Shape 7">
          <a:extLst>
            <a:ext uri="{FF2B5EF4-FFF2-40B4-BE49-F238E27FC236}">
              <a16:creationId xmlns:a16="http://schemas.microsoft.com/office/drawing/2014/main" id="{00000000-0008-0000-0B00-00009B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68" name="Shape 7">
          <a:extLst>
            <a:ext uri="{FF2B5EF4-FFF2-40B4-BE49-F238E27FC236}">
              <a16:creationId xmlns:a16="http://schemas.microsoft.com/office/drawing/2014/main" id="{00000000-0008-0000-0B00-00009C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69" name="Shape 7">
          <a:extLst>
            <a:ext uri="{FF2B5EF4-FFF2-40B4-BE49-F238E27FC236}">
              <a16:creationId xmlns:a16="http://schemas.microsoft.com/office/drawing/2014/main" id="{00000000-0008-0000-0B00-00009D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70" name="Shape 7">
          <a:extLst>
            <a:ext uri="{FF2B5EF4-FFF2-40B4-BE49-F238E27FC236}">
              <a16:creationId xmlns:a16="http://schemas.microsoft.com/office/drawing/2014/main" id="{00000000-0008-0000-0B00-00009E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71" name="Shape 7">
          <a:extLst>
            <a:ext uri="{FF2B5EF4-FFF2-40B4-BE49-F238E27FC236}">
              <a16:creationId xmlns:a16="http://schemas.microsoft.com/office/drawing/2014/main" id="{00000000-0008-0000-0B00-00009F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72" name="Shape 7">
          <a:extLst>
            <a:ext uri="{FF2B5EF4-FFF2-40B4-BE49-F238E27FC236}">
              <a16:creationId xmlns:a16="http://schemas.microsoft.com/office/drawing/2014/main" id="{00000000-0008-0000-0B00-0000A0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73" name="Shape 7">
          <a:extLst>
            <a:ext uri="{FF2B5EF4-FFF2-40B4-BE49-F238E27FC236}">
              <a16:creationId xmlns:a16="http://schemas.microsoft.com/office/drawing/2014/main" id="{00000000-0008-0000-0B00-0000A1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74" name="Shape 8">
          <a:extLst>
            <a:ext uri="{FF2B5EF4-FFF2-40B4-BE49-F238E27FC236}">
              <a16:creationId xmlns:a16="http://schemas.microsoft.com/office/drawing/2014/main" id="{00000000-0008-0000-0B00-0000A2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75" name="Shape 8">
          <a:extLst>
            <a:ext uri="{FF2B5EF4-FFF2-40B4-BE49-F238E27FC236}">
              <a16:creationId xmlns:a16="http://schemas.microsoft.com/office/drawing/2014/main" id="{00000000-0008-0000-0B00-0000A3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76" name="Shape 8">
          <a:extLst>
            <a:ext uri="{FF2B5EF4-FFF2-40B4-BE49-F238E27FC236}">
              <a16:creationId xmlns:a16="http://schemas.microsoft.com/office/drawing/2014/main" id="{00000000-0008-0000-0B00-0000A4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77" name="Shape 8">
          <a:extLst>
            <a:ext uri="{FF2B5EF4-FFF2-40B4-BE49-F238E27FC236}">
              <a16:creationId xmlns:a16="http://schemas.microsoft.com/office/drawing/2014/main" id="{00000000-0008-0000-0B00-0000A5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78" name="Shape 8">
          <a:extLst>
            <a:ext uri="{FF2B5EF4-FFF2-40B4-BE49-F238E27FC236}">
              <a16:creationId xmlns:a16="http://schemas.microsoft.com/office/drawing/2014/main" id="{00000000-0008-0000-0B00-0000A6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79" name="Shape 8">
          <a:extLst>
            <a:ext uri="{FF2B5EF4-FFF2-40B4-BE49-F238E27FC236}">
              <a16:creationId xmlns:a16="http://schemas.microsoft.com/office/drawing/2014/main" id="{00000000-0008-0000-0B00-0000A7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80" name="Shape 7">
          <a:extLst>
            <a:ext uri="{FF2B5EF4-FFF2-40B4-BE49-F238E27FC236}">
              <a16:creationId xmlns:a16="http://schemas.microsoft.com/office/drawing/2014/main" id="{00000000-0008-0000-0B00-0000A8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81" name="Shape 7">
          <a:extLst>
            <a:ext uri="{FF2B5EF4-FFF2-40B4-BE49-F238E27FC236}">
              <a16:creationId xmlns:a16="http://schemas.microsoft.com/office/drawing/2014/main" id="{00000000-0008-0000-0B00-0000A9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82" name="Shape 7">
          <a:extLst>
            <a:ext uri="{FF2B5EF4-FFF2-40B4-BE49-F238E27FC236}">
              <a16:creationId xmlns:a16="http://schemas.microsoft.com/office/drawing/2014/main" id="{00000000-0008-0000-0B00-0000AA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83" name="Shape 7">
          <a:extLst>
            <a:ext uri="{FF2B5EF4-FFF2-40B4-BE49-F238E27FC236}">
              <a16:creationId xmlns:a16="http://schemas.microsoft.com/office/drawing/2014/main" id="{00000000-0008-0000-0B00-0000AB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84" name="Shape 7">
          <a:extLst>
            <a:ext uri="{FF2B5EF4-FFF2-40B4-BE49-F238E27FC236}">
              <a16:creationId xmlns:a16="http://schemas.microsoft.com/office/drawing/2014/main" id="{00000000-0008-0000-0B00-0000AC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85" name="Shape 7">
          <a:extLst>
            <a:ext uri="{FF2B5EF4-FFF2-40B4-BE49-F238E27FC236}">
              <a16:creationId xmlns:a16="http://schemas.microsoft.com/office/drawing/2014/main" id="{00000000-0008-0000-0B00-0000AD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86" name="Shape 7">
          <a:extLst>
            <a:ext uri="{FF2B5EF4-FFF2-40B4-BE49-F238E27FC236}">
              <a16:creationId xmlns:a16="http://schemas.microsoft.com/office/drawing/2014/main" id="{00000000-0008-0000-0B00-0000AE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87" name="Shape 7">
          <a:extLst>
            <a:ext uri="{FF2B5EF4-FFF2-40B4-BE49-F238E27FC236}">
              <a16:creationId xmlns:a16="http://schemas.microsoft.com/office/drawing/2014/main" id="{00000000-0008-0000-0B00-0000AF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88" name="Shape 8">
          <a:extLst>
            <a:ext uri="{FF2B5EF4-FFF2-40B4-BE49-F238E27FC236}">
              <a16:creationId xmlns:a16="http://schemas.microsoft.com/office/drawing/2014/main" id="{00000000-0008-0000-0B00-0000B0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89" name="Shape 8">
          <a:extLst>
            <a:ext uri="{FF2B5EF4-FFF2-40B4-BE49-F238E27FC236}">
              <a16:creationId xmlns:a16="http://schemas.microsoft.com/office/drawing/2014/main" id="{00000000-0008-0000-0B00-0000B1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90" name="Shape 8">
          <a:extLst>
            <a:ext uri="{FF2B5EF4-FFF2-40B4-BE49-F238E27FC236}">
              <a16:creationId xmlns:a16="http://schemas.microsoft.com/office/drawing/2014/main" id="{00000000-0008-0000-0B00-0000B2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91" name="Shape 8">
          <a:extLst>
            <a:ext uri="{FF2B5EF4-FFF2-40B4-BE49-F238E27FC236}">
              <a16:creationId xmlns:a16="http://schemas.microsoft.com/office/drawing/2014/main" id="{00000000-0008-0000-0B00-0000B3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92" name="Shape 8">
          <a:extLst>
            <a:ext uri="{FF2B5EF4-FFF2-40B4-BE49-F238E27FC236}">
              <a16:creationId xmlns:a16="http://schemas.microsoft.com/office/drawing/2014/main" id="{00000000-0008-0000-0B00-0000B4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693" name="Shape 8">
          <a:extLst>
            <a:ext uri="{FF2B5EF4-FFF2-40B4-BE49-F238E27FC236}">
              <a16:creationId xmlns:a16="http://schemas.microsoft.com/office/drawing/2014/main" id="{00000000-0008-0000-0B00-0000B5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94" name="Shape 7">
          <a:extLst>
            <a:ext uri="{FF2B5EF4-FFF2-40B4-BE49-F238E27FC236}">
              <a16:creationId xmlns:a16="http://schemas.microsoft.com/office/drawing/2014/main" id="{00000000-0008-0000-0B00-0000B6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95" name="Shape 7">
          <a:extLst>
            <a:ext uri="{FF2B5EF4-FFF2-40B4-BE49-F238E27FC236}">
              <a16:creationId xmlns:a16="http://schemas.microsoft.com/office/drawing/2014/main" id="{00000000-0008-0000-0B00-0000B7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96" name="Shape 7">
          <a:extLst>
            <a:ext uri="{FF2B5EF4-FFF2-40B4-BE49-F238E27FC236}">
              <a16:creationId xmlns:a16="http://schemas.microsoft.com/office/drawing/2014/main" id="{00000000-0008-0000-0B00-0000B8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97" name="Shape 7">
          <a:extLst>
            <a:ext uri="{FF2B5EF4-FFF2-40B4-BE49-F238E27FC236}">
              <a16:creationId xmlns:a16="http://schemas.microsoft.com/office/drawing/2014/main" id="{00000000-0008-0000-0B00-0000B9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98" name="Shape 7">
          <a:extLst>
            <a:ext uri="{FF2B5EF4-FFF2-40B4-BE49-F238E27FC236}">
              <a16:creationId xmlns:a16="http://schemas.microsoft.com/office/drawing/2014/main" id="{00000000-0008-0000-0B00-0000BA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699" name="Shape 7">
          <a:extLst>
            <a:ext uri="{FF2B5EF4-FFF2-40B4-BE49-F238E27FC236}">
              <a16:creationId xmlns:a16="http://schemas.microsoft.com/office/drawing/2014/main" id="{00000000-0008-0000-0B00-0000BB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00" name="Shape 7">
          <a:extLst>
            <a:ext uri="{FF2B5EF4-FFF2-40B4-BE49-F238E27FC236}">
              <a16:creationId xmlns:a16="http://schemas.microsoft.com/office/drawing/2014/main" id="{00000000-0008-0000-0B00-0000BC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01" name="Shape 7">
          <a:extLst>
            <a:ext uri="{FF2B5EF4-FFF2-40B4-BE49-F238E27FC236}">
              <a16:creationId xmlns:a16="http://schemas.microsoft.com/office/drawing/2014/main" id="{00000000-0008-0000-0B00-0000BD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02" name="Shape 8">
          <a:extLst>
            <a:ext uri="{FF2B5EF4-FFF2-40B4-BE49-F238E27FC236}">
              <a16:creationId xmlns:a16="http://schemas.microsoft.com/office/drawing/2014/main" id="{00000000-0008-0000-0B00-0000BE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03" name="Shape 8">
          <a:extLst>
            <a:ext uri="{FF2B5EF4-FFF2-40B4-BE49-F238E27FC236}">
              <a16:creationId xmlns:a16="http://schemas.microsoft.com/office/drawing/2014/main" id="{00000000-0008-0000-0B00-0000BF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04" name="Shape 8">
          <a:extLst>
            <a:ext uri="{FF2B5EF4-FFF2-40B4-BE49-F238E27FC236}">
              <a16:creationId xmlns:a16="http://schemas.microsoft.com/office/drawing/2014/main" id="{00000000-0008-0000-0B00-0000C0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05" name="Shape 8">
          <a:extLst>
            <a:ext uri="{FF2B5EF4-FFF2-40B4-BE49-F238E27FC236}">
              <a16:creationId xmlns:a16="http://schemas.microsoft.com/office/drawing/2014/main" id="{00000000-0008-0000-0B00-0000C1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06" name="Shape 8">
          <a:extLst>
            <a:ext uri="{FF2B5EF4-FFF2-40B4-BE49-F238E27FC236}">
              <a16:creationId xmlns:a16="http://schemas.microsoft.com/office/drawing/2014/main" id="{00000000-0008-0000-0B00-0000C2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07" name="Shape 8">
          <a:extLst>
            <a:ext uri="{FF2B5EF4-FFF2-40B4-BE49-F238E27FC236}">
              <a16:creationId xmlns:a16="http://schemas.microsoft.com/office/drawing/2014/main" id="{00000000-0008-0000-0B00-0000C3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08" name="Shape 7">
          <a:extLst>
            <a:ext uri="{FF2B5EF4-FFF2-40B4-BE49-F238E27FC236}">
              <a16:creationId xmlns:a16="http://schemas.microsoft.com/office/drawing/2014/main" id="{00000000-0008-0000-0B00-0000C4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09" name="Shape 7">
          <a:extLst>
            <a:ext uri="{FF2B5EF4-FFF2-40B4-BE49-F238E27FC236}">
              <a16:creationId xmlns:a16="http://schemas.microsoft.com/office/drawing/2014/main" id="{00000000-0008-0000-0B00-0000C5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10" name="Shape 7">
          <a:extLst>
            <a:ext uri="{FF2B5EF4-FFF2-40B4-BE49-F238E27FC236}">
              <a16:creationId xmlns:a16="http://schemas.microsoft.com/office/drawing/2014/main" id="{00000000-0008-0000-0B00-0000C6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11" name="Shape 7">
          <a:extLst>
            <a:ext uri="{FF2B5EF4-FFF2-40B4-BE49-F238E27FC236}">
              <a16:creationId xmlns:a16="http://schemas.microsoft.com/office/drawing/2014/main" id="{00000000-0008-0000-0B00-0000C7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12" name="Shape 7">
          <a:extLst>
            <a:ext uri="{FF2B5EF4-FFF2-40B4-BE49-F238E27FC236}">
              <a16:creationId xmlns:a16="http://schemas.microsoft.com/office/drawing/2014/main" id="{00000000-0008-0000-0B00-0000C8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13" name="Shape 7">
          <a:extLst>
            <a:ext uri="{FF2B5EF4-FFF2-40B4-BE49-F238E27FC236}">
              <a16:creationId xmlns:a16="http://schemas.microsoft.com/office/drawing/2014/main" id="{00000000-0008-0000-0B00-0000C9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14" name="Shape 7">
          <a:extLst>
            <a:ext uri="{FF2B5EF4-FFF2-40B4-BE49-F238E27FC236}">
              <a16:creationId xmlns:a16="http://schemas.microsoft.com/office/drawing/2014/main" id="{00000000-0008-0000-0B00-0000CA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15" name="Shape 7">
          <a:extLst>
            <a:ext uri="{FF2B5EF4-FFF2-40B4-BE49-F238E27FC236}">
              <a16:creationId xmlns:a16="http://schemas.microsoft.com/office/drawing/2014/main" id="{00000000-0008-0000-0B00-0000CB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16" name="Shape 8">
          <a:extLst>
            <a:ext uri="{FF2B5EF4-FFF2-40B4-BE49-F238E27FC236}">
              <a16:creationId xmlns:a16="http://schemas.microsoft.com/office/drawing/2014/main" id="{00000000-0008-0000-0B00-0000CC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17" name="Shape 8">
          <a:extLst>
            <a:ext uri="{FF2B5EF4-FFF2-40B4-BE49-F238E27FC236}">
              <a16:creationId xmlns:a16="http://schemas.microsoft.com/office/drawing/2014/main" id="{00000000-0008-0000-0B00-0000CD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18" name="Shape 8">
          <a:extLst>
            <a:ext uri="{FF2B5EF4-FFF2-40B4-BE49-F238E27FC236}">
              <a16:creationId xmlns:a16="http://schemas.microsoft.com/office/drawing/2014/main" id="{00000000-0008-0000-0B00-0000CE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19" name="Shape 8">
          <a:extLst>
            <a:ext uri="{FF2B5EF4-FFF2-40B4-BE49-F238E27FC236}">
              <a16:creationId xmlns:a16="http://schemas.microsoft.com/office/drawing/2014/main" id="{00000000-0008-0000-0B00-0000CF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20" name="Shape 8">
          <a:extLst>
            <a:ext uri="{FF2B5EF4-FFF2-40B4-BE49-F238E27FC236}">
              <a16:creationId xmlns:a16="http://schemas.microsoft.com/office/drawing/2014/main" id="{00000000-0008-0000-0B00-0000D0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21" name="Shape 8">
          <a:extLst>
            <a:ext uri="{FF2B5EF4-FFF2-40B4-BE49-F238E27FC236}">
              <a16:creationId xmlns:a16="http://schemas.microsoft.com/office/drawing/2014/main" id="{00000000-0008-0000-0B00-0000D1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22" name="Shape 7">
          <a:extLst>
            <a:ext uri="{FF2B5EF4-FFF2-40B4-BE49-F238E27FC236}">
              <a16:creationId xmlns:a16="http://schemas.microsoft.com/office/drawing/2014/main" id="{00000000-0008-0000-0B00-0000D2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23" name="Shape 7">
          <a:extLst>
            <a:ext uri="{FF2B5EF4-FFF2-40B4-BE49-F238E27FC236}">
              <a16:creationId xmlns:a16="http://schemas.microsoft.com/office/drawing/2014/main" id="{00000000-0008-0000-0B00-0000D3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24" name="Shape 7">
          <a:extLst>
            <a:ext uri="{FF2B5EF4-FFF2-40B4-BE49-F238E27FC236}">
              <a16:creationId xmlns:a16="http://schemas.microsoft.com/office/drawing/2014/main" id="{00000000-0008-0000-0B00-0000D4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25" name="Shape 7">
          <a:extLst>
            <a:ext uri="{FF2B5EF4-FFF2-40B4-BE49-F238E27FC236}">
              <a16:creationId xmlns:a16="http://schemas.microsoft.com/office/drawing/2014/main" id="{00000000-0008-0000-0B00-0000D5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26" name="Shape 7">
          <a:extLst>
            <a:ext uri="{FF2B5EF4-FFF2-40B4-BE49-F238E27FC236}">
              <a16:creationId xmlns:a16="http://schemas.microsoft.com/office/drawing/2014/main" id="{00000000-0008-0000-0B00-0000D6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27" name="Shape 7">
          <a:extLst>
            <a:ext uri="{FF2B5EF4-FFF2-40B4-BE49-F238E27FC236}">
              <a16:creationId xmlns:a16="http://schemas.microsoft.com/office/drawing/2014/main" id="{00000000-0008-0000-0B00-0000D7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28" name="Shape 7">
          <a:extLst>
            <a:ext uri="{FF2B5EF4-FFF2-40B4-BE49-F238E27FC236}">
              <a16:creationId xmlns:a16="http://schemas.microsoft.com/office/drawing/2014/main" id="{00000000-0008-0000-0B00-0000D8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29" name="Shape 7">
          <a:extLst>
            <a:ext uri="{FF2B5EF4-FFF2-40B4-BE49-F238E27FC236}">
              <a16:creationId xmlns:a16="http://schemas.microsoft.com/office/drawing/2014/main" id="{00000000-0008-0000-0B00-0000D9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30" name="Shape 8">
          <a:extLst>
            <a:ext uri="{FF2B5EF4-FFF2-40B4-BE49-F238E27FC236}">
              <a16:creationId xmlns:a16="http://schemas.microsoft.com/office/drawing/2014/main" id="{00000000-0008-0000-0B00-0000DA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31" name="Shape 8">
          <a:extLst>
            <a:ext uri="{FF2B5EF4-FFF2-40B4-BE49-F238E27FC236}">
              <a16:creationId xmlns:a16="http://schemas.microsoft.com/office/drawing/2014/main" id="{00000000-0008-0000-0B00-0000DB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32" name="Shape 8">
          <a:extLst>
            <a:ext uri="{FF2B5EF4-FFF2-40B4-BE49-F238E27FC236}">
              <a16:creationId xmlns:a16="http://schemas.microsoft.com/office/drawing/2014/main" id="{00000000-0008-0000-0B00-0000DC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33" name="Shape 8">
          <a:extLst>
            <a:ext uri="{FF2B5EF4-FFF2-40B4-BE49-F238E27FC236}">
              <a16:creationId xmlns:a16="http://schemas.microsoft.com/office/drawing/2014/main" id="{00000000-0008-0000-0B00-0000DD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34" name="Shape 8">
          <a:extLst>
            <a:ext uri="{FF2B5EF4-FFF2-40B4-BE49-F238E27FC236}">
              <a16:creationId xmlns:a16="http://schemas.microsoft.com/office/drawing/2014/main" id="{00000000-0008-0000-0B00-0000DE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35" name="Shape 8">
          <a:extLst>
            <a:ext uri="{FF2B5EF4-FFF2-40B4-BE49-F238E27FC236}">
              <a16:creationId xmlns:a16="http://schemas.microsoft.com/office/drawing/2014/main" id="{00000000-0008-0000-0B00-0000DF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36" name="Shape 7">
          <a:extLst>
            <a:ext uri="{FF2B5EF4-FFF2-40B4-BE49-F238E27FC236}">
              <a16:creationId xmlns:a16="http://schemas.microsoft.com/office/drawing/2014/main" id="{00000000-0008-0000-0B00-0000E0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37" name="Shape 7">
          <a:extLst>
            <a:ext uri="{FF2B5EF4-FFF2-40B4-BE49-F238E27FC236}">
              <a16:creationId xmlns:a16="http://schemas.microsoft.com/office/drawing/2014/main" id="{00000000-0008-0000-0B00-0000E1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38" name="Shape 7">
          <a:extLst>
            <a:ext uri="{FF2B5EF4-FFF2-40B4-BE49-F238E27FC236}">
              <a16:creationId xmlns:a16="http://schemas.microsoft.com/office/drawing/2014/main" id="{00000000-0008-0000-0B00-0000E2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39" name="Shape 7">
          <a:extLst>
            <a:ext uri="{FF2B5EF4-FFF2-40B4-BE49-F238E27FC236}">
              <a16:creationId xmlns:a16="http://schemas.microsoft.com/office/drawing/2014/main" id="{00000000-0008-0000-0B00-0000E3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40" name="Shape 7">
          <a:extLst>
            <a:ext uri="{FF2B5EF4-FFF2-40B4-BE49-F238E27FC236}">
              <a16:creationId xmlns:a16="http://schemas.microsoft.com/office/drawing/2014/main" id="{00000000-0008-0000-0B00-0000E4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41" name="Shape 7">
          <a:extLst>
            <a:ext uri="{FF2B5EF4-FFF2-40B4-BE49-F238E27FC236}">
              <a16:creationId xmlns:a16="http://schemas.microsoft.com/office/drawing/2014/main" id="{00000000-0008-0000-0B00-0000E5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42" name="Shape 7">
          <a:extLst>
            <a:ext uri="{FF2B5EF4-FFF2-40B4-BE49-F238E27FC236}">
              <a16:creationId xmlns:a16="http://schemas.microsoft.com/office/drawing/2014/main" id="{00000000-0008-0000-0B00-0000E6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43" name="Shape 7">
          <a:extLst>
            <a:ext uri="{FF2B5EF4-FFF2-40B4-BE49-F238E27FC236}">
              <a16:creationId xmlns:a16="http://schemas.microsoft.com/office/drawing/2014/main" id="{00000000-0008-0000-0B00-0000E7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44" name="Shape 8">
          <a:extLst>
            <a:ext uri="{FF2B5EF4-FFF2-40B4-BE49-F238E27FC236}">
              <a16:creationId xmlns:a16="http://schemas.microsoft.com/office/drawing/2014/main" id="{00000000-0008-0000-0B00-0000E8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45" name="Shape 8">
          <a:extLst>
            <a:ext uri="{FF2B5EF4-FFF2-40B4-BE49-F238E27FC236}">
              <a16:creationId xmlns:a16="http://schemas.microsoft.com/office/drawing/2014/main" id="{00000000-0008-0000-0B00-0000E9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46" name="Shape 8">
          <a:extLst>
            <a:ext uri="{FF2B5EF4-FFF2-40B4-BE49-F238E27FC236}">
              <a16:creationId xmlns:a16="http://schemas.microsoft.com/office/drawing/2014/main" id="{00000000-0008-0000-0B00-0000EA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47" name="Shape 8">
          <a:extLst>
            <a:ext uri="{FF2B5EF4-FFF2-40B4-BE49-F238E27FC236}">
              <a16:creationId xmlns:a16="http://schemas.microsoft.com/office/drawing/2014/main" id="{00000000-0008-0000-0B00-0000EB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48" name="Shape 8">
          <a:extLst>
            <a:ext uri="{FF2B5EF4-FFF2-40B4-BE49-F238E27FC236}">
              <a16:creationId xmlns:a16="http://schemas.microsoft.com/office/drawing/2014/main" id="{00000000-0008-0000-0B00-0000EC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49" name="Shape 8">
          <a:extLst>
            <a:ext uri="{FF2B5EF4-FFF2-40B4-BE49-F238E27FC236}">
              <a16:creationId xmlns:a16="http://schemas.microsoft.com/office/drawing/2014/main" id="{00000000-0008-0000-0B00-0000ED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50" name="Shape 7">
          <a:extLst>
            <a:ext uri="{FF2B5EF4-FFF2-40B4-BE49-F238E27FC236}">
              <a16:creationId xmlns:a16="http://schemas.microsoft.com/office/drawing/2014/main" id="{00000000-0008-0000-0B00-0000EE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51" name="Shape 7">
          <a:extLst>
            <a:ext uri="{FF2B5EF4-FFF2-40B4-BE49-F238E27FC236}">
              <a16:creationId xmlns:a16="http://schemas.microsoft.com/office/drawing/2014/main" id="{00000000-0008-0000-0B00-0000EF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52" name="Shape 7">
          <a:extLst>
            <a:ext uri="{FF2B5EF4-FFF2-40B4-BE49-F238E27FC236}">
              <a16:creationId xmlns:a16="http://schemas.microsoft.com/office/drawing/2014/main" id="{00000000-0008-0000-0B00-0000F0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53" name="Shape 7">
          <a:extLst>
            <a:ext uri="{FF2B5EF4-FFF2-40B4-BE49-F238E27FC236}">
              <a16:creationId xmlns:a16="http://schemas.microsoft.com/office/drawing/2014/main" id="{00000000-0008-0000-0B00-0000F1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54" name="Shape 7">
          <a:extLst>
            <a:ext uri="{FF2B5EF4-FFF2-40B4-BE49-F238E27FC236}">
              <a16:creationId xmlns:a16="http://schemas.microsoft.com/office/drawing/2014/main" id="{00000000-0008-0000-0B00-0000F2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55" name="Shape 7">
          <a:extLst>
            <a:ext uri="{FF2B5EF4-FFF2-40B4-BE49-F238E27FC236}">
              <a16:creationId xmlns:a16="http://schemas.microsoft.com/office/drawing/2014/main" id="{00000000-0008-0000-0B00-0000F3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56" name="Shape 7">
          <a:extLst>
            <a:ext uri="{FF2B5EF4-FFF2-40B4-BE49-F238E27FC236}">
              <a16:creationId xmlns:a16="http://schemas.microsoft.com/office/drawing/2014/main" id="{00000000-0008-0000-0B00-0000F4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57" name="Shape 7">
          <a:extLst>
            <a:ext uri="{FF2B5EF4-FFF2-40B4-BE49-F238E27FC236}">
              <a16:creationId xmlns:a16="http://schemas.microsoft.com/office/drawing/2014/main" id="{00000000-0008-0000-0B00-0000F5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58" name="Shape 8">
          <a:extLst>
            <a:ext uri="{FF2B5EF4-FFF2-40B4-BE49-F238E27FC236}">
              <a16:creationId xmlns:a16="http://schemas.microsoft.com/office/drawing/2014/main" id="{00000000-0008-0000-0B00-0000F6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59" name="Shape 8">
          <a:extLst>
            <a:ext uri="{FF2B5EF4-FFF2-40B4-BE49-F238E27FC236}">
              <a16:creationId xmlns:a16="http://schemas.microsoft.com/office/drawing/2014/main" id="{00000000-0008-0000-0B00-0000F7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60" name="Shape 8">
          <a:extLst>
            <a:ext uri="{FF2B5EF4-FFF2-40B4-BE49-F238E27FC236}">
              <a16:creationId xmlns:a16="http://schemas.microsoft.com/office/drawing/2014/main" id="{00000000-0008-0000-0B00-0000F8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61" name="Shape 8">
          <a:extLst>
            <a:ext uri="{FF2B5EF4-FFF2-40B4-BE49-F238E27FC236}">
              <a16:creationId xmlns:a16="http://schemas.microsoft.com/office/drawing/2014/main" id="{00000000-0008-0000-0B00-0000F9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62" name="Shape 8">
          <a:extLst>
            <a:ext uri="{FF2B5EF4-FFF2-40B4-BE49-F238E27FC236}">
              <a16:creationId xmlns:a16="http://schemas.microsoft.com/office/drawing/2014/main" id="{00000000-0008-0000-0B00-0000FA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63" name="Shape 8">
          <a:extLst>
            <a:ext uri="{FF2B5EF4-FFF2-40B4-BE49-F238E27FC236}">
              <a16:creationId xmlns:a16="http://schemas.microsoft.com/office/drawing/2014/main" id="{00000000-0008-0000-0B00-0000FB02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64" name="Shape 7">
          <a:extLst>
            <a:ext uri="{FF2B5EF4-FFF2-40B4-BE49-F238E27FC236}">
              <a16:creationId xmlns:a16="http://schemas.microsoft.com/office/drawing/2014/main" id="{00000000-0008-0000-0B00-0000FC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65" name="Shape 7">
          <a:extLst>
            <a:ext uri="{FF2B5EF4-FFF2-40B4-BE49-F238E27FC236}">
              <a16:creationId xmlns:a16="http://schemas.microsoft.com/office/drawing/2014/main" id="{00000000-0008-0000-0B00-0000FD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66" name="Shape 7">
          <a:extLst>
            <a:ext uri="{FF2B5EF4-FFF2-40B4-BE49-F238E27FC236}">
              <a16:creationId xmlns:a16="http://schemas.microsoft.com/office/drawing/2014/main" id="{00000000-0008-0000-0B00-0000FE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67" name="Shape 7">
          <a:extLst>
            <a:ext uri="{FF2B5EF4-FFF2-40B4-BE49-F238E27FC236}">
              <a16:creationId xmlns:a16="http://schemas.microsoft.com/office/drawing/2014/main" id="{00000000-0008-0000-0B00-0000FF02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68" name="Shape 7">
          <a:extLst>
            <a:ext uri="{FF2B5EF4-FFF2-40B4-BE49-F238E27FC236}">
              <a16:creationId xmlns:a16="http://schemas.microsoft.com/office/drawing/2014/main" id="{00000000-0008-0000-0B00-000000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69" name="Shape 7">
          <a:extLst>
            <a:ext uri="{FF2B5EF4-FFF2-40B4-BE49-F238E27FC236}">
              <a16:creationId xmlns:a16="http://schemas.microsoft.com/office/drawing/2014/main" id="{00000000-0008-0000-0B00-000001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70" name="Shape 7">
          <a:extLst>
            <a:ext uri="{FF2B5EF4-FFF2-40B4-BE49-F238E27FC236}">
              <a16:creationId xmlns:a16="http://schemas.microsoft.com/office/drawing/2014/main" id="{00000000-0008-0000-0B00-000002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71" name="Shape 7">
          <a:extLst>
            <a:ext uri="{FF2B5EF4-FFF2-40B4-BE49-F238E27FC236}">
              <a16:creationId xmlns:a16="http://schemas.microsoft.com/office/drawing/2014/main" id="{00000000-0008-0000-0B00-000003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72" name="Shape 8">
          <a:extLst>
            <a:ext uri="{FF2B5EF4-FFF2-40B4-BE49-F238E27FC236}">
              <a16:creationId xmlns:a16="http://schemas.microsoft.com/office/drawing/2014/main" id="{00000000-0008-0000-0B00-000004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73" name="Shape 8">
          <a:extLst>
            <a:ext uri="{FF2B5EF4-FFF2-40B4-BE49-F238E27FC236}">
              <a16:creationId xmlns:a16="http://schemas.microsoft.com/office/drawing/2014/main" id="{00000000-0008-0000-0B00-000005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74" name="Shape 8">
          <a:extLst>
            <a:ext uri="{FF2B5EF4-FFF2-40B4-BE49-F238E27FC236}">
              <a16:creationId xmlns:a16="http://schemas.microsoft.com/office/drawing/2014/main" id="{00000000-0008-0000-0B00-000006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75" name="Shape 8">
          <a:extLst>
            <a:ext uri="{FF2B5EF4-FFF2-40B4-BE49-F238E27FC236}">
              <a16:creationId xmlns:a16="http://schemas.microsoft.com/office/drawing/2014/main" id="{00000000-0008-0000-0B00-000007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76" name="Shape 8">
          <a:extLst>
            <a:ext uri="{FF2B5EF4-FFF2-40B4-BE49-F238E27FC236}">
              <a16:creationId xmlns:a16="http://schemas.microsoft.com/office/drawing/2014/main" id="{00000000-0008-0000-0B00-000008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77" name="Shape 8">
          <a:extLst>
            <a:ext uri="{FF2B5EF4-FFF2-40B4-BE49-F238E27FC236}">
              <a16:creationId xmlns:a16="http://schemas.microsoft.com/office/drawing/2014/main" id="{00000000-0008-0000-0B00-000009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78" name="Shape 7">
          <a:extLst>
            <a:ext uri="{FF2B5EF4-FFF2-40B4-BE49-F238E27FC236}">
              <a16:creationId xmlns:a16="http://schemas.microsoft.com/office/drawing/2014/main" id="{00000000-0008-0000-0B00-00000A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79" name="Shape 7">
          <a:extLst>
            <a:ext uri="{FF2B5EF4-FFF2-40B4-BE49-F238E27FC236}">
              <a16:creationId xmlns:a16="http://schemas.microsoft.com/office/drawing/2014/main" id="{00000000-0008-0000-0B00-00000B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80" name="Shape 7">
          <a:extLst>
            <a:ext uri="{FF2B5EF4-FFF2-40B4-BE49-F238E27FC236}">
              <a16:creationId xmlns:a16="http://schemas.microsoft.com/office/drawing/2014/main" id="{00000000-0008-0000-0B00-00000C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81" name="Shape 7">
          <a:extLst>
            <a:ext uri="{FF2B5EF4-FFF2-40B4-BE49-F238E27FC236}">
              <a16:creationId xmlns:a16="http://schemas.microsoft.com/office/drawing/2014/main" id="{00000000-0008-0000-0B00-00000D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82" name="Shape 7">
          <a:extLst>
            <a:ext uri="{FF2B5EF4-FFF2-40B4-BE49-F238E27FC236}">
              <a16:creationId xmlns:a16="http://schemas.microsoft.com/office/drawing/2014/main" id="{00000000-0008-0000-0B00-00000E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83" name="Shape 7">
          <a:extLst>
            <a:ext uri="{FF2B5EF4-FFF2-40B4-BE49-F238E27FC236}">
              <a16:creationId xmlns:a16="http://schemas.microsoft.com/office/drawing/2014/main" id="{00000000-0008-0000-0B00-00000F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84" name="Shape 7">
          <a:extLst>
            <a:ext uri="{FF2B5EF4-FFF2-40B4-BE49-F238E27FC236}">
              <a16:creationId xmlns:a16="http://schemas.microsoft.com/office/drawing/2014/main" id="{00000000-0008-0000-0B00-000010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85" name="Shape 7">
          <a:extLst>
            <a:ext uri="{FF2B5EF4-FFF2-40B4-BE49-F238E27FC236}">
              <a16:creationId xmlns:a16="http://schemas.microsoft.com/office/drawing/2014/main" id="{00000000-0008-0000-0B00-000011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86" name="Shape 8">
          <a:extLst>
            <a:ext uri="{FF2B5EF4-FFF2-40B4-BE49-F238E27FC236}">
              <a16:creationId xmlns:a16="http://schemas.microsoft.com/office/drawing/2014/main" id="{00000000-0008-0000-0B00-000012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87" name="Shape 8">
          <a:extLst>
            <a:ext uri="{FF2B5EF4-FFF2-40B4-BE49-F238E27FC236}">
              <a16:creationId xmlns:a16="http://schemas.microsoft.com/office/drawing/2014/main" id="{00000000-0008-0000-0B00-000013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88" name="Shape 8">
          <a:extLst>
            <a:ext uri="{FF2B5EF4-FFF2-40B4-BE49-F238E27FC236}">
              <a16:creationId xmlns:a16="http://schemas.microsoft.com/office/drawing/2014/main" id="{00000000-0008-0000-0B00-000014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89" name="Shape 8">
          <a:extLst>
            <a:ext uri="{FF2B5EF4-FFF2-40B4-BE49-F238E27FC236}">
              <a16:creationId xmlns:a16="http://schemas.microsoft.com/office/drawing/2014/main" id="{00000000-0008-0000-0B00-000015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90" name="Shape 8">
          <a:extLst>
            <a:ext uri="{FF2B5EF4-FFF2-40B4-BE49-F238E27FC236}">
              <a16:creationId xmlns:a16="http://schemas.microsoft.com/office/drawing/2014/main" id="{00000000-0008-0000-0B00-000016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791" name="Shape 8">
          <a:extLst>
            <a:ext uri="{FF2B5EF4-FFF2-40B4-BE49-F238E27FC236}">
              <a16:creationId xmlns:a16="http://schemas.microsoft.com/office/drawing/2014/main" id="{00000000-0008-0000-0B00-000017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92" name="Shape 7">
          <a:extLst>
            <a:ext uri="{FF2B5EF4-FFF2-40B4-BE49-F238E27FC236}">
              <a16:creationId xmlns:a16="http://schemas.microsoft.com/office/drawing/2014/main" id="{00000000-0008-0000-0B00-000018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93" name="Shape 7">
          <a:extLst>
            <a:ext uri="{FF2B5EF4-FFF2-40B4-BE49-F238E27FC236}">
              <a16:creationId xmlns:a16="http://schemas.microsoft.com/office/drawing/2014/main" id="{00000000-0008-0000-0B00-000019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94" name="Shape 7">
          <a:extLst>
            <a:ext uri="{FF2B5EF4-FFF2-40B4-BE49-F238E27FC236}">
              <a16:creationId xmlns:a16="http://schemas.microsoft.com/office/drawing/2014/main" id="{00000000-0008-0000-0B00-00001A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95" name="Shape 7">
          <a:extLst>
            <a:ext uri="{FF2B5EF4-FFF2-40B4-BE49-F238E27FC236}">
              <a16:creationId xmlns:a16="http://schemas.microsoft.com/office/drawing/2014/main" id="{00000000-0008-0000-0B00-00001B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96" name="Shape 7">
          <a:extLst>
            <a:ext uri="{FF2B5EF4-FFF2-40B4-BE49-F238E27FC236}">
              <a16:creationId xmlns:a16="http://schemas.microsoft.com/office/drawing/2014/main" id="{00000000-0008-0000-0B00-00001C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97" name="Shape 7">
          <a:extLst>
            <a:ext uri="{FF2B5EF4-FFF2-40B4-BE49-F238E27FC236}">
              <a16:creationId xmlns:a16="http://schemas.microsoft.com/office/drawing/2014/main" id="{00000000-0008-0000-0B00-00001D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98" name="Shape 7">
          <a:extLst>
            <a:ext uri="{FF2B5EF4-FFF2-40B4-BE49-F238E27FC236}">
              <a16:creationId xmlns:a16="http://schemas.microsoft.com/office/drawing/2014/main" id="{00000000-0008-0000-0B00-00001E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799" name="Shape 7">
          <a:extLst>
            <a:ext uri="{FF2B5EF4-FFF2-40B4-BE49-F238E27FC236}">
              <a16:creationId xmlns:a16="http://schemas.microsoft.com/office/drawing/2014/main" id="{00000000-0008-0000-0B00-00001F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00" name="Shape 8">
          <a:extLst>
            <a:ext uri="{FF2B5EF4-FFF2-40B4-BE49-F238E27FC236}">
              <a16:creationId xmlns:a16="http://schemas.microsoft.com/office/drawing/2014/main" id="{00000000-0008-0000-0B00-000020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01" name="Shape 8">
          <a:extLst>
            <a:ext uri="{FF2B5EF4-FFF2-40B4-BE49-F238E27FC236}">
              <a16:creationId xmlns:a16="http://schemas.microsoft.com/office/drawing/2014/main" id="{00000000-0008-0000-0B00-000021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02" name="Shape 8">
          <a:extLst>
            <a:ext uri="{FF2B5EF4-FFF2-40B4-BE49-F238E27FC236}">
              <a16:creationId xmlns:a16="http://schemas.microsoft.com/office/drawing/2014/main" id="{00000000-0008-0000-0B00-000022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03" name="Shape 8">
          <a:extLst>
            <a:ext uri="{FF2B5EF4-FFF2-40B4-BE49-F238E27FC236}">
              <a16:creationId xmlns:a16="http://schemas.microsoft.com/office/drawing/2014/main" id="{00000000-0008-0000-0B00-000023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04" name="Shape 8">
          <a:extLst>
            <a:ext uri="{FF2B5EF4-FFF2-40B4-BE49-F238E27FC236}">
              <a16:creationId xmlns:a16="http://schemas.microsoft.com/office/drawing/2014/main" id="{00000000-0008-0000-0B00-000024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05" name="Shape 8">
          <a:extLst>
            <a:ext uri="{FF2B5EF4-FFF2-40B4-BE49-F238E27FC236}">
              <a16:creationId xmlns:a16="http://schemas.microsoft.com/office/drawing/2014/main" id="{00000000-0008-0000-0B00-000025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06" name="Shape 7">
          <a:extLst>
            <a:ext uri="{FF2B5EF4-FFF2-40B4-BE49-F238E27FC236}">
              <a16:creationId xmlns:a16="http://schemas.microsoft.com/office/drawing/2014/main" id="{00000000-0008-0000-0B00-000026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07" name="Shape 7">
          <a:extLst>
            <a:ext uri="{FF2B5EF4-FFF2-40B4-BE49-F238E27FC236}">
              <a16:creationId xmlns:a16="http://schemas.microsoft.com/office/drawing/2014/main" id="{00000000-0008-0000-0B00-000027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08" name="Shape 7">
          <a:extLst>
            <a:ext uri="{FF2B5EF4-FFF2-40B4-BE49-F238E27FC236}">
              <a16:creationId xmlns:a16="http://schemas.microsoft.com/office/drawing/2014/main" id="{00000000-0008-0000-0B00-000028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09" name="Shape 7">
          <a:extLst>
            <a:ext uri="{FF2B5EF4-FFF2-40B4-BE49-F238E27FC236}">
              <a16:creationId xmlns:a16="http://schemas.microsoft.com/office/drawing/2014/main" id="{00000000-0008-0000-0B00-000029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10" name="Shape 7">
          <a:extLst>
            <a:ext uri="{FF2B5EF4-FFF2-40B4-BE49-F238E27FC236}">
              <a16:creationId xmlns:a16="http://schemas.microsoft.com/office/drawing/2014/main" id="{00000000-0008-0000-0B00-00002A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11" name="Shape 7">
          <a:extLst>
            <a:ext uri="{FF2B5EF4-FFF2-40B4-BE49-F238E27FC236}">
              <a16:creationId xmlns:a16="http://schemas.microsoft.com/office/drawing/2014/main" id="{00000000-0008-0000-0B00-00002B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12" name="Shape 7">
          <a:extLst>
            <a:ext uri="{FF2B5EF4-FFF2-40B4-BE49-F238E27FC236}">
              <a16:creationId xmlns:a16="http://schemas.microsoft.com/office/drawing/2014/main" id="{00000000-0008-0000-0B00-00002C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13" name="Shape 7">
          <a:extLst>
            <a:ext uri="{FF2B5EF4-FFF2-40B4-BE49-F238E27FC236}">
              <a16:creationId xmlns:a16="http://schemas.microsoft.com/office/drawing/2014/main" id="{00000000-0008-0000-0B00-00002D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14" name="Shape 8">
          <a:extLst>
            <a:ext uri="{FF2B5EF4-FFF2-40B4-BE49-F238E27FC236}">
              <a16:creationId xmlns:a16="http://schemas.microsoft.com/office/drawing/2014/main" id="{00000000-0008-0000-0B00-00002E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15" name="Shape 8">
          <a:extLst>
            <a:ext uri="{FF2B5EF4-FFF2-40B4-BE49-F238E27FC236}">
              <a16:creationId xmlns:a16="http://schemas.microsoft.com/office/drawing/2014/main" id="{00000000-0008-0000-0B00-00002F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16" name="Shape 8">
          <a:extLst>
            <a:ext uri="{FF2B5EF4-FFF2-40B4-BE49-F238E27FC236}">
              <a16:creationId xmlns:a16="http://schemas.microsoft.com/office/drawing/2014/main" id="{00000000-0008-0000-0B00-000030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17" name="Shape 8">
          <a:extLst>
            <a:ext uri="{FF2B5EF4-FFF2-40B4-BE49-F238E27FC236}">
              <a16:creationId xmlns:a16="http://schemas.microsoft.com/office/drawing/2014/main" id="{00000000-0008-0000-0B00-000031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18" name="Shape 8">
          <a:extLst>
            <a:ext uri="{FF2B5EF4-FFF2-40B4-BE49-F238E27FC236}">
              <a16:creationId xmlns:a16="http://schemas.microsoft.com/office/drawing/2014/main" id="{00000000-0008-0000-0B00-000032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19" name="Shape 8">
          <a:extLst>
            <a:ext uri="{FF2B5EF4-FFF2-40B4-BE49-F238E27FC236}">
              <a16:creationId xmlns:a16="http://schemas.microsoft.com/office/drawing/2014/main" id="{00000000-0008-0000-0B00-000033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20" name="Shape 7">
          <a:extLst>
            <a:ext uri="{FF2B5EF4-FFF2-40B4-BE49-F238E27FC236}">
              <a16:creationId xmlns:a16="http://schemas.microsoft.com/office/drawing/2014/main" id="{00000000-0008-0000-0B00-000034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21" name="Shape 7">
          <a:extLst>
            <a:ext uri="{FF2B5EF4-FFF2-40B4-BE49-F238E27FC236}">
              <a16:creationId xmlns:a16="http://schemas.microsoft.com/office/drawing/2014/main" id="{00000000-0008-0000-0B00-000035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22" name="Shape 7">
          <a:extLst>
            <a:ext uri="{FF2B5EF4-FFF2-40B4-BE49-F238E27FC236}">
              <a16:creationId xmlns:a16="http://schemas.microsoft.com/office/drawing/2014/main" id="{00000000-0008-0000-0B00-000036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23" name="Shape 7">
          <a:extLst>
            <a:ext uri="{FF2B5EF4-FFF2-40B4-BE49-F238E27FC236}">
              <a16:creationId xmlns:a16="http://schemas.microsoft.com/office/drawing/2014/main" id="{00000000-0008-0000-0B00-000037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24" name="Shape 7">
          <a:extLst>
            <a:ext uri="{FF2B5EF4-FFF2-40B4-BE49-F238E27FC236}">
              <a16:creationId xmlns:a16="http://schemas.microsoft.com/office/drawing/2014/main" id="{00000000-0008-0000-0B00-000038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25" name="Shape 7">
          <a:extLst>
            <a:ext uri="{FF2B5EF4-FFF2-40B4-BE49-F238E27FC236}">
              <a16:creationId xmlns:a16="http://schemas.microsoft.com/office/drawing/2014/main" id="{00000000-0008-0000-0B00-000039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26" name="Shape 7">
          <a:extLst>
            <a:ext uri="{FF2B5EF4-FFF2-40B4-BE49-F238E27FC236}">
              <a16:creationId xmlns:a16="http://schemas.microsoft.com/office/drawing/2014/main" id="{00000000-0008-0000-0B00-00003A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27" name="Shape 7">
          <a:extLst>
            <a:ext uri="{FF2B5EF4-FFF2-40B4-BE49-F238E27FC236}">
              <a16:creationId xmlns:a16="http://schemas.microsoft.com/office/drawing/2014/main" id="{00000000-0008-0000-0B00-00003B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28" name="Shape 8">
          <a:extLst>
            <a:ext uri="{FF2B5EF4-FFF2-40B4-BE49-F238E27FC236}">
              <a16:creationId xmlns:a16="http://schemas.microsoft.com/office/drawing/2014/main" id="{00000000-0008-0000-0B00-00003C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29" name="Shape 8">
          <a:extLst>
            <a:ext uri="{FF2B5EF4-FFF2-40B4-BE49-F238E27FC236}">
              <a16:creationId xmlns:a16="http://schemas.microsoft.com/office/drawing/2014/main" id="{00000000-0008-0000-0B00-00003D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30" name="Shape 8">
          <a:extLst>
            <a:ext uri="{FF2B5EF4-FFF2-40B4-BE49-F238E27FC236}">
              <a16:creationId xmlns:a16="http://schemas.microsoft.com/office/drawing/2014/main" id="{00000000-0008-0000-0B00-00003E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31" name="Shape 8">
          <a:extLst>
            <a:ext uri="{FF2B5EF4-FFF2-40B4-BE49-F238E27FC236}">
              <a16:creationId xmlns:a16="http://schemas.microsoft.com/office/drawing/2014/main" id="{00000000-0008-0000-0B00-00003F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32" name="Shape 8">
          <a:extLst>
            <a:ext uri="{FF2B5EF4-FFF2-40B4-BE49-F238E27FC236}">
              <a16:creationId xmlns:a16="http://schemas.microsoft.com/office/drawing/2014/main" id="{00000000-0008-0000-0B00-000040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33" name="Shape 8">
          <a:extLst>
            <a:ext uri="{FF2B5EF4-FFF2-40B4-BE49-F238E27FC236}">
              <a16:creationId xmlns:a16="http://schemas.microsoft.com/office/drawing/2014/main" id="{00000000-0008-0000-0B00-000041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34" name="Shape 7">
          <a:extLst>
            <a:ext uri="{FF2B5EF4-FFF2-40B4-BE49-F238E27FC236}">
              <a16:creationId xmlns:a16="http://schemas.microsoft.com/office/drawing/2014/main" id="{00000000-0008-0000-0B00-000042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35" name="Shape 7">
          <a:extLst>
            <a:ext uri="{FF2B5EF4-FFF2-40B4-BE49-F238E27FC236}">
              <a16:creationId xmlns:a16="http://schemas.microsoft.com/office/drawing/2014/main" id="{00000000-0008-0000-0B00-000043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36" name="Shape 7">
          <a:extLst>
            <a:ext uri="{FF2B5EF4-FFF2-40B4-BE49-F238E27FC236}">
              <a16:creationId xmlns:a16="http://schemas.microsoft.com/office/drawing/2014/main" id="{00000000-0008-0000-0B00-000044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37" name="Shape 7">
          <a:extLst>
            <a:ext uri="{FF2B5EF4-FFF2-40B4-BE49-F238E27FC236}">
              <a16:creationId xmlns:a16="http://schemas.microsoft.com/office/drawing/2014/main" id="{00000000-0008-0000-0B00-000045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38" name="Shape 7">
          <a:extLst>
            <a:ext uri="{FF2B5EF4-FFF2-40B4-BE49-F238E27FC236}">
              <a16:creationId xmlns:a16="http://schemas.microsoft.com/office/drawing/2014/main" id="{00000000-0008-0000-0B00-000046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39" name="Shape 7">
          <a:extLst>
            <a:ext uri="{FF2B5EF4-FFF2-40B4-BE49-F238E27FC236}">
              <a16:creationId xmlns:a16="http://schemas.microsoft.com/office/drawing/2014/main" id="{00000000-0008-0000-0B00-000047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40" name="Shape 7">
          <a:extLst>
            <a:ext uri="{FF2B5EF4-FFF2-40B4-BE49-F238E27FC236}">
              <a16:creationId xmlns:a16="http://schemas.microsoft.com/office/drawing/2014/main" id="{00000000-0008-0000-0B00-000048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41" name="Shape 7">
          <a:extLst>
            <a:ext uri="{FF2B5EF4-FFF2-40B4-BE49-F238E27FC236}">
              <a16:creationId xmlns:a16="http://schemas.microsoft.com/office/drawing/2014/main" id="{00000000-0008-0000-0B00-000049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42" name="Shape 8">
          <a:extLst>
            <a:ext uri="{FF2B5EF4-FFF2-40B4-BE49-F238E27FC236}">
              <a16:creationId xmlns:a16="http://schemas.microsoft.com/office/drawing/2014/main" id="{00000000-0008-0000-0B00-00004A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43" name="Shape 8">
          <a:extLst>
            <a:ext uri="{FF2B5EF4-FFF2-40B4-BE49-F238E27FC236}">
              <a16:creationId xmlns:a16="http://schemas.microsoft.com/office/drawing/2014/main" id="{00000000-0008-0000-0B00-00004B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44" name="Shape 8">
          <a:extLst>
            <a:ext uri="{FF2B5EF4-FFF2-40B4-BE49-F238E27FC236}">
              <a16:creationId xmlns:a16="http://schemas.microsoft.com/office/drawing/2014/main" id="{00000000-0008-0000-0B00-00004C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45" name="Shape 8">
          <a:extLst>
            <a:ext uri="{FF2B5EF4-FFF2-40B4-BE49-F238E27FC236}">
              <a16:creationId xmlns:a16="http://schemas.microsoft.com/office/drawing/2014/main" id="{00000000-0008-0000-0B00-00004D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46" name="Shape 8">
          <a:extLst>
            <a:ext uri="{FF2B5EF4-FFF2-40B4-BE49-F238E27FC236}">
              <a16:creationId xmlns:a16="http://schemas.microsoft.com/office/drawing/2014/main" id="{00000000-0008-0000-0B00-00004E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47" name="Shape 8">
          <a:extLst>
            <a:ext uri="{FF2B5EF4-FFF2-40B4-BE49-F238E27FC236}">
              <a16:creationId xmlns:a16="http://schemas.microsoft.com/office/drawing/2014/main" id="{00000000-0008-0000-0B00-00004F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48" name="Shape 7">
          <a:extLst>
            <a:ext uri="{FF2B5EF4-FFF2-40B4-BE49-F238E27FC236}">
              <a16:creationId xmlns:a16="http://schemas.microsoft.com/office/drawing/2014/main" id="{00000000-0008-0000-0B00-000050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49" name="Shape 7">
          <a:extLst>
            <a:ext uri="{FF2B5EF4-FFF2-40B4-BE49-F238E27FC236}">
              <a16:creationId xmlns:a16="http://schemas.microsoft.com/office/drawing/2014/main" id="{00000000-0008-0000-0B00-000051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50" name="Shape 7">
          <a:extLst>
            <a:ext uri="{FF2B5EF4-FFF2-40B4-BE49-F238E27FC236}">
              <a16:creationId xmlns:a16="http://schemas.microsoft.com/office/drawing/2014/main" id="{00000000-0008-0000-0B00-000052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51" name="Shape 7">
          <a:extLst>
            <a:ext uri="{FF2B5EF4-FFF2-40B4-BE49-F238E27FC236}">
              <a16:creationId xmlns:a16="http://schemas.microsoft.com/office/drawing/2014/main" id="{00000000-0008-0000-0B00-000053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52" name="Shape 7">
          <a:extLst>
            <a:ext uri="{FF2B5EF4-FFF2-40B4-BE49-F238E27FC236}">
              <a16:creationId xmlns:a16="http://schemas.microsoft.com/office/drawing/2014/main" id="{00000000-0008-0000-0B00-000054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53" name="Shape 7">
          <a:extLst>
            <a:ext uri="{FF2B5EF4-FFF2-40B4-BE49-F238E27FC236}">
              <a16:creationId xmlns:a16="http://schemas.microsoft.com/office/drawing/2014/main" id="{00000000-0008-0000-0B00-000055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54" name="Shape 7">
          <a:extLst>
            <a:ext uri="{FF2B5EF4-FFF2-40B4-BE49-F238E27FC236}">
              <a16:creationId xmlns:a16="http://schemas.microsoft.com/office/drawing/2014/main" id="{00000000-0008-0000-0B00-000056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55" name="Shape 7">
          <a:extLst>
            <a:ext uri="{FF2B5EF4-FFF2-40B4-BE49-F238E27FC236}">
              <a16:creationId xmlns:a16="http://schemas.microsoft.com/office/drawing/2014/main" id="{00000000-0008-0000-0B00-000057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56" name="Shape 8">
          <a:extLst>
            <a:ext uri="{FF2B5EF4-FFF2-40B4-BE49-F238E27FC236}">
              <a16:creationId xmlns:a16="http://schemas.microsoft.com/office/drawing/2014/main" id="{00000000-0008-0000-0B00-000058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57" name="Shape 8">
          <a:extLst>
            <a:ext uri="{FF2B5EF4-FFF2-40B4-BE49-F238E27FC236}">
              <a16:creationId xmlns:a16="http://schemas.microsoft.com/office/drawing/2014/main" id="{00000000-0008-0000-0B00-000059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58" name="Shape 8">
          <a:extLst>
            <a:ext uri="{FF2B5EF4-FFF2-40B4-BE49-F238E27FC236}">
              <a16:creationId xmlns:a16="http://schemas.microsoft.com/office/drawing/2014/main" id="{00000000-0008-0000-0B00-00005A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59" name="Shape 8">
          <a:extLst>
            <a:ext uri="{FF2B5EF4-FFF2-40B4-BE49-F238E27FC236}">
              <a16:creationId xmlns:a16="http://schemas.microsoft.com/office/drawing/2014/main" id="{00000000-0008-0000-0B00-00005B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60" name="Shape 8">
          <a:extLst>
            <a:ext uri="{FF2B5EF4-FFF2-40B4-BE49-F238E27FC236}">
              <a16:creationId xmlns:a16="http://schemas.microsoft.com/office/drawing/2014/main" id="{00000000-0008-0000-0B00-00005C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61" name="Shape 8">
          <a:extLst>
            <a:ext uri="{FF2B5EF4-FFF2-40B4-BE49-F238E27FC236}">
              <a16:creationId xmlns:a16="http://schemas.microsoft.com/office/drawing/2014/main" id="{00000000-0008-0000-0B00-00005D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62" name="Shape 7">
          <a:extLst>
            <a:ext uri="{FF2B5EF4-FFF2-40B4-BE49-F238E27FC236}">
              <a16:creationId xmlns:a16="http://schemas.microsoft.com/office/drawing/2014/main" id="{00000000-0008-0000-0B00-00005E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63" name="Shape 7">
          <a:extLst>
            <a:ext uri="{FF2B5EF4-FFF2-40B4-BE49-F238E27FC236}">
              <a16:creationId xmlns:a16="http://schemas.microsoft.com/office/drawing/2014/main" id="{00000000-0008-0000-0B00-00005F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64" name="Shape 7">
          <a:extLst>
            <a:ext uri="{FF2B5EF4-FFF2-40B4-BE49-F238E27FC236}">
              <a16:creationId xmlns:a16="http://schemas.microsoft.com/office/drawing/2014/main" id="{00000000-0008-0000-0B00-000060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65" name="Shape 7">
          <a:extLst>
            <a:ext uri="{FF2B5EF4-FFF2-40B4-BE49-F238E27FC236}">
              <a16:creationId xmlns:a16="http://schemas.microsoft.com/office/drawing/2014/main" id="{00000000-0008-0000-0B00-000061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66" name="Shape 7">
          <a:extLst>
            <a:ext uri="{FF2B5EF4-FFF2-40B4-BE49-F238E27FC236}">
              <a16:creationId xmlns:a16="http://schemas.microsoft.com/office/drawing/2014/main" id="{00000000-0008-0000-0B00-000062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67" name="Shape 7">
          <a:extLst>
            <a:ext uri="{FF2B5EF4-FFF2-40B4-BE49-F238E27FC236}">
              <a16:creationId xmlns:a16="http://schemas.microsoft.com/office/drawing/2014/main" id="{00000000-0008-0000-0B00-000063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68" name="Shape 7">
          <a:extLst>
            <a:ext uri="{FF2B5EF4-FFF2-40B4-BE49-F238E27FC236}">
              <a16:creationId xmlns:a16="http://schemas.microsoft.com/office/drawing/2014/main" id="{00000000-0008-0000-0B00-000064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69" name="Shape 7">
          <a:extLst>
            <a:ext uri="{FF2B5EF4-FFF2-40B4-BE49-F238E27FC236}">
              <a16:creationId xmlns:a16="http://schemas.microsoft.com/office/drawing/2014/main" id="{00000000-0008-0000-0B00-000065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70" name="Shape 8">
          <a:extLst>
            <a:ext uri="{FF2B5EF4-FFF2-40B4-BE49-F238E27FC236}">
              <a16:creationId xmlns:a16="http://schemas.microsoft.com/office/drawing/2014/main" id="{00000000-0008-0000-0B00-000066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71" name="Shape 8">
          <a:extLst>
            <a:ext uri="{FF2B5EF4-FFF2-40B4-BE49-F238E27FC236}">
              <a16:creationId xmlns:a16="http://schemas.microsoft.com/office/drawing/2014/main" id="{00000000-0008-0000-0B00-000067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72" name="Shape 8">
          <a:extLst>
            <a:ext uri="{FF2B5EF4-FFF2-40B4-BE49-F238E27FC236}">
              <a16:creationId xmlns:a16="http://schemas.microsoft.com/office/drawing/2014/main" id="{00000000-0008-0000-0B00-000068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73" name="Shape 8">
          <a:extLst>
            <a:ext uri="{FF2B5EF4-FFF2-40B4-BE49-F238E27FC236}">
              <a16:creationId xmlns:a16="http://schemas.microsoft.com/office/drawing/2014/main" id="{00000000-0008-0000-0B00-000069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74" name="Shape 8">
          <a:extLst>
            <a:ext uri="{FF2B5EF4-FFF2-40B4-BE49-F238E27FC236}">
              <a16:creationId xmlns:a16="http://schemas.microsoft.com/office/drawing/2014/main" id="{00000000-0008-0000-0B00-00006A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75" name="Shape 8">
          <a:extLst>
            <a:ext uri="{FF2B5EF4-FFF2-40B4-BE49-F238E27FC236}">
              <a16:creationId xmlns:a16="http://schemas.microsoft.com/office/drawing/2014/main" id="{00000000-0008-0000-0B00-00006B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76" name="Shape 7">
          <a:extLst>
            <a:ext uri="{FF2B5EF4-FFF2-40B4-BE49-F238E27FC236}">
              <a16:creationId xmlns:a16="http://schemas.microsoft.com/office/drawing/2014/main" id="{00000000-0008-0000-0B00-00006C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77" name="Shape 7">
          <a:extLst>
            <a:ext uri="{FF2B5EF4-FFF2-40B4-BE49-F238E27FC236}">
              <a16:creationId xmlns:a16="http://schemas.microsoft.com/office/drawing/2014/main" id="{00000000-0008-0000-0B00-00006D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78" name="Shape 7">
          <a:extLst>
            <a:ext uri="{FF2B5EF4-FFF2-40B4-BE49-F238E27FC236}">
              <a16:creationId xmlns:a16="http://schemas.microsoft.com/office/drawing/2014/main" id="{00000000-0008-0000-0B00-00006E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79" name="Shape 7">
          <a:extLst>
            <a:ext uri="{FF2B5EF4-FFF2-40B4-BE49-F238E27FC236}">
              <a16:creationId xmlns:a16="http://schemas.microsoft.com/office/drawing/2014/main" id="{00000000-0008-0000-0B00-00006F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80" name="Shape 7">
          <a:extLst>
            <a:ext uri="{FF2B5EF4-FFF2-40B4-BE49-F238E27FC236}">
              <a16:creationId xmlns:a16="http://schemas.microsoft.com/office/drawing/2014/main" id="{00000000-0008-0000-0B00-000070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81" name="Shape 7">
          <a:extLst>
            <a:ext uri="{FF2B5EF4-FFF2-40B4-BE49-F238E27FC236}">
              <a16:creationId xmlns:a16="http://schemas.microsoft.com/office/drawing/2014/main" id="{00000000-0008-0000-0B00-000071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82" name="Shape 7">
          <a:extLst>
            <a:ext uri="{FF2B5EF4-FFF2-40B4-BE49-F238E27FC236}">
              <a16:creationId xmlns:a16="http://schemas.microsoft.com/office/drawing/2014/main" id="{00000000-0008-0000-0B00-000072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83" name="Shape 7">
          <a:extLst>
            <a:ext uri="{FF2B5EF4-FFF2-40B4-BE49-F238E27FC236}">
              <a16:creationId xmlns:a16="http://schemas.microsoft.com/office/drawing/2014/main" id="{00000000-0008-0000-0B00-000073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84" name="Shape 8">
          <a:extLst>
            <a:ext uri="{FF2B5EF4-FFF2-40B4-BE49-F238E27FC236}">
              <a16:creationId xmlns:a16="http://schemas.microsoft.com/office/drawing/2014/main" id="{00000000-0008-0000-0B00-000074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85" name="Shape 8">
          <a:extLst>
            <a:ext uri="{FF2B5EF4-FFF2-40B4-BE49-F238E27FC236}">
              <a16:creationId xmlns:a16="http://schemas.microsoft.com/office/drawing/2014/main" id="{00000000-0008-0000-0B00-000075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86" name="Shape 8">
          <a:extLst>
            <a:ext uri="{FF2B5EF4-FFF2-40B4-BE49-F238E27FC236}">
              <a16:creationId xmlns:a16="http://schemas.microsoft.com/office/drawing/2014/main" id="{00000000-0008-0000-0B00-000076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87" name="Shape 8">
          <a:extLst>
            <a:ext uri="{FF2B5EF4-FFF2-40B4-BE49-F238E27FC236}">
              <a16:creationId xmlns:a16="http://schemas.microsoft.com/office/drawing/2014/main" id="{00000000-0008-0000-0B00-000077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88" name="Shape 8">
          <a:extLst>
            <a:ext uri="{FF2B5EF4-FFF2-40B4-BE49-F238E27FC236}">
              <a16:creationId xmlns:a16="http://schemas.microsoft.com/office/drawing/2014/main" id="{00000000-0008-0000-0B00-000078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28575" cy="142875"/>
    <xdr:sp macro="" textlink="">
      <xdr:nvSpPr>
        <xdr:cNvPr id="889" name="Shape 8">
          <a:extLst>
            <a:ext uri="{FF2B5EF4-FFF2-40B4-BE49-F238E27FC236}">
              <a16:creationId xmlns:a16="http://schemas.microsoft.com/office/drawing/2014/main" id="{00000000-0008-0000-0B00-000079030000}"/>
            </a:ext>
          </a:extLst>
        </xdr:cNvPr>
        <xdr:cNvSpPr/>
      </xdr:nvSpPr>
      <xdr:spPr>
        <a:xfrm>
          <a:off x="3981450" y="135159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90" name="Shape 7">
          <a:extLst>
            <a:ext uri="{FF2B5EF4-FFF2-40B4-BE49-F238E27FC236}">
              <a16:creationId xmlns:a16="http://schemas.microsoft.com/office/drawing/2014/main" id="{00000000-0008-0000-0B00-00007A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91" name="Shape 7">
          <a:extLst>
            <a:ext uri="{FF2B5EF4-FFF2-40B4-BE49-F238E27FC236}">
              <a16:creationId xmlns:a16="http://schemas.microsoft.com/office/drawing/2014/main" id="{00000000-0008-0000-0B00-00007B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92" name="Shape 7">
          <a:extLst>
            <a:ext uri="{FF2B5EF4-FFF2-40B4-BE49-F238E27FC236}">
              <a16:creationId xmlns:a16="http://schemas.microsoft.com/office/drawing/2014/main" id="{00000000-0008-0000-0B00-00007C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93" name="Shape 7">
          <a:extLst>
            <a:ext uri="{FF2B5EF4-FFF2-40B4-BE49-F238E27FC236}">
              <a16:creationId xmlns:a16="http://schemas.microsoft.com/office/drawing/2014/main" id="{00000000-0008-0000-0B00-00007D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94" name="Shape 7">
          <a:extLst>
            <a:ext uri="{FF2B5EF4-FFF2-40B4-BE49-F238E27FC236}">
              <a16:creationId xmlns:a16="http://schemas.microsoft.com/office/drawing/2014/main" id="{00000000-0008-0000-0B00-00007E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95" name="Shape 7">
          <a:extLst>
            <a:ext uri="{FF2B5EF4-FFF2-40B4-BE49-F238E27FC236}">
              <a16:creationId xmlns:a16="http://schemas.microsoft.com/office/drawing/2014/main" id="{00000000-0008-0000-0B00-00007F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96" name="Shape 7">
          <a:extLst>
            <a:ext uri="{FF2B5EF4-FFF2-40B4-BE49-F238E27FC236}">
              <a16:creationId xmlns:a16="http://schemas.microsoft.com/office/drawing/2014/main" id="{00000000-0008-0000-0B00-000080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8100" cy="142875"/>
    <xdr:sp macro="" textlink="">
      <xdr:nvSpPr>
        <xdr:cNvPr id="897" name="Shape 7">
          <a:extLst>
            <a:ext uri="{FF2B5EF4-FFF2-40B4-BE49-F238E27FC236}">
              <a16:creationId xmlns:a16="http://schemas.microsoft.com/office/drawing/2014/main" id="{00000000-0008-0000-0B00-000081030000}"/>
            </a:ext>
          </a:extLst>
        </xdr:cNvPr>
        <xdr:cNvSpPr/>
      </xdr:nvSpPr>
      <xdr:spPr>
        <a:xfrm>
          <a:off x="3981450" y="135159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1" name="Shape 4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3" name="Shape 4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4" name="Shape 4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5" name="Shape 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8" name="Shape 5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9" name="Shape 5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0" name="Shape 5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1" name="Shape 5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2" name="Shape 4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3" name="Shape 4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4" name="Shape 4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5" name="Shape 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6" name="Shape 4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8" name="Shape 4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9" name="Shape 4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0" name="Shape 5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1" name="Shape 5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2" name="Shape 5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3" name="Shape 5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4" name="Shape 5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5" name="Shape 5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6" name="Shape 4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7" name="Shape 4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8" name="Shape 4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9" name="Shape 4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0" name="Shape 4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1" name="Shape 4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2" name="Shape 4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3" name="Shape 4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4" name="Shape 5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7" name="Shape 5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8" name="Shape 5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9" name="Shape 5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50" name="Shape 4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51" name="Shape 4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52" name="Shape 4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53" name="Shape 4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54" name="Shape 4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55" name="Shape 4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56" name="Shape 4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57" name="Shape 4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58" name="Shape 5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59" name="Shape 5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60" name="Shape 5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61" name="Shape 5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62" name="Shape 5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63" name="Shape 5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64" name="Shape 4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65" name="Shape 4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66" name="Shape 4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67" name="Shape 4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68" name="Shape 4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69" name="Shape 4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70" name="Shape 4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71" name="Shape 4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72" name="Shape 5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73" name="Shape 5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74" name="Shape 5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75" name="Shape 5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76" name="Shape 5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77" name="Shape 5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78" name="Shape 4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79" name="Shape 4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80" name="Shape 4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81" name="Shape 4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82" name="Shape 4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83" name="Shape 4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84" name="Shape 4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85" name="Shape 4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86" name="Shape 5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87" name="Shape 5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88" name="Shape 5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89" name="Shape 5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90" name="Shape 5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91" name="Shape 5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92" name="Shape 4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93" name="Shape 4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94" name="Shape 4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95" name="Shape 4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96" name="Shape 4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97" name="Shape 4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98" name="Shape 4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99" name="Shape 4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00" name="Shape 5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01" name="Shape 5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02" name="Shape 5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03" name="Shape 5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04" name="Shape 5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05" name="Shape 5">
          <a:extLst>
            <a:ext uri="{FF2B5EF4-FFF2-40B4-BE49-F238E27FC236}">
              <a16:creationId xmlns:a16="http://schemas.microsoft.com/office/drawing/2014/main" id="{00000000-0008-0000-0C00-000069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06" name="Shape 4">
          <a:extLst>
            <a:ext uri="{FF2B5EF4-FFF2-40B4-BE49-F238E27FC236}">
              <a16:creationId xmlns:a16="http://schemas.microsoft.com/office/drawing/2014/main" id="{00000000-0008-0000-0C00-00006A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07" name="Shape 4">
          <a:extLst>
            <a:ext uri="{FF2B5EF4-FFF2-40B4-BE49-F238E27FC236}">
              <a16:creationId xmlns:a16="http://schemas.microsoft.com/office/drawing/2014/main" id="{00000000-0008-0000-0C00-00006B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08" name="Shape 4">
          <a:extLst>
            <a:ext uri="{FF2B5EF4-FFF2-40B4-BE49-F238E27FC236}">
              <a16:creationId xmlns:a16="http://schemas.microsoft.com/office/drawing/2014/main" id="{00000000-0008-0000-0C00-00006C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09" name="Shape 4">
          <a:extLst>
            <a:ext uri="{FF2B5EF4-FFF2-40B4-BE49-F238E27FC236}">
              <a16:creationId xmlns:a16="http://schemas.microsoft.com/office/drawing/2014/main" id="{00000000-0008-0000-0C00-00006D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10" name="Shape 4">
          <a:extLst>
            <a:ext uri="{FF2B5EF4-FFF2-40B4-BE49-F238E27FC236}">
              <a16:creationId xmlns:a16="http://schemas.microsoft.com/office/drawing/2014/main" id="{00000000-0008-0000-0C00-00006E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11" name="Shape 4">
          <a:extLst>
            <a:ext uri="{FF2B5EF4-FFF2-40B4-BE49-F238E27FC236}">
              <a16:creationId xmlns:a16="http://schemas.microsoft.com/office/drawing/2014/main" id="{00000000-0008-0000-0C00-00006F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12" name="Shape 4">
          <a:extLst>
            <a:ext uri="{FF2B5EF4-FFF2-40B4-BE49-F238E27FC236}">
              <a16:creationId xmlns:a16="http://schemas.microsoft.com/office/drawing/2014/main" id="{00000000-0008-0000-0C00-000070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13" name="Shape 4">
          <a:extLst>
            <a:ext uri="{FF2B5EF4-FFF2-40B4-BE49-F238E27FC236}">
              <a16:creationId xmlns:a16="http://schemas.microsoft.com/office/drawing/2014/main" id="{00000000-0008-0000-0C00-000071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14" name="Shape 5">
          <a:extLst>
            <a:ext uri="{FF2B5EF4-FFF2-40B4-BE49-F238E27FC236}">
              <a16:creationId xmlns:a16="http://schemas.microsoft.com/office/drawing/2014/main" id="{00000000-0008-0000-0C00-000072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15" name="Shape 5">
          <a:extLst>
            <a:ext uri="{FF2B5EF4-FFF2-40B4-BE49-F238E27FC236}">
              <a16:creationId xmlns:a16="http://schemas.microsoft.com/office/drawing/2014/main" id="{00000000-0008-0000-0C00-000073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16" name="Shape 5">
          <a:extLst>
            <a:ext uri="{FF2B5EF4-FFF2-40B4-BE49-F238E27FC236}">
              <a16:creationId xmlns:a16="http://schemas.microsoft.com/office/drawing/2014/main" id="{00000000-0008-0000-0C00-000074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17" name="Shape 5">
          <a:extLst>
            <a:ext uri="{FF2B5EF4-FFF2-40B4-BE49-F238E27FC236}">
              <a16:creationId xmlns:a16="http://schemas.microsoft.com/office/drawing/2014/main" id="{00000000-0008-0000-0C00-000075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18" name="Shape 5">
          <a:extLst>
            <a:ext uri="{FF2B5EF4-FFF2-40B4-BE49-F238E27FC236}">
              <a16:creationId xmlns:a16="http://schemas.microsoft.com/office/drawing/2014/main" id="{00000000-0008-0000-0C00-000076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19" name="Shape 5">
          <a:extLst>
            <a:ext uri="{FF2B5EF4-FFF2-40B4-BE49-F238E27FC236}">
              <a16:creationId xmlns:a16="http://schemas.microsoft.com/office/drawing/2014/main" id="{00000000-0008-0000-0C00-000077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20" name="Shape 4">
          <a:extLst>
            <a:ext uri="{FF2B5EF4-FFF2-40B4-BE49-F238E27FC236}">
              <a16:creationId xmlns:a16="http://schemas.microsoft.com/office/drawing/2014/main" id="{00000000-0008-0000-0C00-000078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21" name="Shape 4">
          <a:extLst>
            <a:ext uri="{FF2B5EF4-FFF2-40B4-BE49-F238E27FC236}">
              <a16:creationId xmlns:a16="http://schemas.microsoft.com/office/drawing/2014/main" id="{00000000-0008-0000-0C00-000079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22" name="Shape 4">
          <a:extLst>
            <a:ext uri="{FF2B5EF4-FFF2-40B4-BE49-F238E27FC236}">
              <a16:creationId xmlns:a16="http://schemas.microsoft.com/office/drawing/2014/main" id="{00000000-0008-0000-0C00-00007A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23" name="Shape 4">
          <a:extLst>
            <a:ext uri="{FF2B5EF4-FFF2-40B4-BE49-F238E27FC236}">
              <a16:creationId xmlns:a16="http://schemas.microsoft.com/office/drawing/2014/main" id="{00000000-0008-0000-0C00-00007B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24" name="Shape 4">
          <a:extLst>
            <a:ext uri="{FF2B5EF4-FFF2-40B4-BE49-F238E27FC236}">
              <a16:creationId xmlns:a16="http://schemas.microsoft.com/office/drawing/2014/main" id="{00000000-0008-0000-0C00-00007C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25" name="Shape 4">
          <a:extLst>
            <a:ext uri="{FF2B5EF4-FFF2-40B4-BE49-F238E27FC236}">
              <a16:creationId xmlns:a16="http://schemas.microsoft.com/office/drawing/2014/main" id="{00000000-0008-0000-0C00-00007D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26" name="Shape 4">
          <a:extLst>
            <a:ext uri="{FF2B5EF4-FFF2-40B4-BE49-F238E27FC236}">
              <a16:creationId xmlns:a16="http://schemas.microsoft.com/office/drawing/2014/main" id="{00000000-0008-0000-0C00-00007E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27" name="Shape 4">
          <a:extLst>
            <a:ext uri="{FF2B5EF4-FFF2-40B4-BE49-F238E27FC236}">
              <a16:creationId xmlns:a16="http://schemas.microsoft.com/office/drawing/2014/main" id="{00000000-0008-0000-0C00-00007F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28" name="Shape 5">
          <a:extLst>
            <a:ext uri="{FF2B5EF4-FFF2-40B4-BE49-F238E27FC236}">
              <a16:creationId xmlns:a16="http://schemas.microsoft.com/office/drawing/2014/main" id="{00000000-0008-0000-0C00-000080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29" name="Shape 5">
          <a:extLst>
            <a:ext uri="{FF2B5EF4-FFF2-40B4-BE49-F238E27FC236}">
              <a16:creationId xmlns:a16="http://schemas.microsoft.com/office/drawing/2014/main" id="{00000000-0008-0000-0C00-000081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30" name="Shape 5">
          <a:extLst>
            <a:ext uri="{FF2B5EF4-FFF2-40B4-BE49-F238E27FC236}">
              <a16:creationId xmlns:a16="http://schemas.microsoft.com/office/drawing/2014/main" id="{00000000-0008-0000-0C00-000082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31" name="Shape 5">
          <a:extLst>
            <a:ext uri="{FF2B5EF4-FFF2-40B4-BE49-F238E27FC236}">
              <a16:creationId xmlns:a16="http://schemas.microsoft.com/office/drawing/2014/main" id="{00000000-0008-0000-0C00-000083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32" name="Shape 5">
          <a:extLst>
            <a:ext uri="{FF2B5EF4-FFF2-40B4-BE49-F238E27FC236}">
              <a16:creationId xmlns:a16="http://schemas.microsoft.com/office/drawing/2014/main" id="{00000000-0008-0000-0C00-000084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33" name="Shape 5">
          <a:extLst>
            <a:ext uri="{FF2B5EF4-FFF2-40B4-BE49-F238E27FC236}">
              <a16:creationId xmlns:a16="http://schemas.microsoft.com/office/drawing/2014/main" id="{00000000-0008-0000-0C00-000085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34" name="Shape 4">
          <a:extLst>
            <a:ext uri="{FF2B5EF4-FFF2-40B4-BE49-F238E27FC236}">
              <a16:creationId xmlns:a16="http://schemas.microsoft.com/office/drawing/2014/main" id="{00000000-0008-0000-0C00-000086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35" name="Shape 4">
          <a:extLst>
            <a:ext uri="{FF2B5EF4-FFF2-40B4-BE49-F238E27FC236}">
              <a16:creationId xmlns:a16="http://schemas.microsoft.com/office/drawing/2014/main" id="{00000000-0008-0000-0C00-000087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36" name="Shape 4">
          <a:extLst>
            <a:ext uri="{FF2B5EF4-FFF2-40B4-BE49-F238E27FC236}">
              <a16:creationId xmlns:a16="http://schemas.microsoft.com/office/drawing/2014/main" id="{00000000-0008-0000-0C00-000088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37" name="Shape 4">
          <a:extLst>
            <a:ext uri="{FF2B5EF4-FFF2-40B4-BE49-F238E27FC236}">
              <a16:creationId xmlns:a16="http://schemas.microsoft.com/office/drawing/2014/main" id="{00000000-0008-0000-0C00-000089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38" name="Shape 4">
          <a:extLst>
            <a:ext uri="{FF2B5EF4-FFF2-40B4-BE49-F238E27FC236}">
              <a16:creationId xmlns:a16="http://schemas.microsoft.com/office/drawing/2014/main" id="{00000000-0008-0000-0C00-00008A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39" name="Shape 4">
          <a:extLst>
            <a:ext uri="{FF2B5EF4-FFF2-40B4-BE49-F238E27FC236}">
              <a16:creationId xmlns:a16="http://schemas.microsoft.com/office/drawing/2014/main" id="{00000000-0008-0000-0C00-00008B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40" name="Shape 4">
          <a:extLst>
            <a:ext uri="{FF2B5EF4-FFF2-40B4-BE49-F238E27FC236}">
              <a16:creationId xmlns:a16="http://schemas.microsoft.com/office/drawing/2014/main" id="{00000000-0008-0000-0C00-00008C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41" name="Shape 4">
          <a:extLst>
            <a:ext uri="{FF2B5EF4-FFF2-40B4-BE49-F238E27FC236}">
              <a16:creationId xmlns:a16="http://schemas.microsoft.com/office/drawing/2014/main" id="{00000000-0008-0000-0C00-00008D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42" name="Shape 5">
          <a:extLst>
            <a:ext uri="{FF2B5EF4-FFF2-40B4-BE49-F238E27FC236}">
              <a16:creationId xmlns:a16="http://schemas.microsoft.com/office/drawing/2014/main" id="{00000000-0008-0000-0C00-00008E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43" name="Shape 5">
          <a:extLst>
            <a:ext uri="{FF2B5EF4-FFF2-40B4-BE49-F238E27FC236}">
              <a16:creationId xmlns:a16="http://schemas.microsoft.com/office/drawing/2014/main" id="{00000000-0008-0000-0C00-00008F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44" name="Shape 5">
          <a:extLst>
            <a:ext uri="{FF2B5EF4-FFF2-40B4-BE49-F238E27FC236}">
              <a16:creationId xmlns:a16="http://schemas.microsoft.com/office/drawing/2014/main" id="{00000000-0008-0000-0C00-000090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45" name="Shape 5">
          <a:extLst>
            <a:ext uri="{FF2B5EF4-FFF2-40B4-BE49-F238E27FC236}">
              <a16:creationId xmlns:a16="http://schemas.microsoft.com/office/drawing/2014/main" id="{00000000-0008-0000-0C00-000091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46" name="Shape 5">
          <a:extLst>
            <a:ext uri="{FF2B5EF4-FFF2-40B4-BE49-F238E27FC236}">
              <a16:creationId xmlns:a16="http://schemas.microsoft.com/office/drawing/2014/main" id="{00000000-0008-0000-0C00-000092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47" name="Shape 5">
          <a:extLst>
            <a:ext uri="{FF2B5EF4-FFF2-40B4-BE49-F238E27FC236}">
              <a16:creationId xmlns:a16="http://schemas.microsoft.com/office/drawing/2014/main" id="{00000000-0008-0000-0C00-000093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48" name="Shape 4">
          <a:extLst>
            <a:ext uri="{FF2B5EF4-FFF2-40B4-BE49-F238E27FC236}">
              <a16:creationId xmlns:a16="http://schemas.microsoft.com/office/drawing/2014/main" id="{00000000-0008-0000-0C00-000094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49" name="Shape 4">
          <a:extLst>
            <a:ext uri="{FF2B5EF4-FFF2-40B4-BE49-F238E27FC236}">
              <a16:creationId xmlns:a16="http://schemas.microsoft.com/office/drawing/2014/main" id="{00000000-0008-0000-0C00-000095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50" name="Shape 4">
          <a:extLst>
            <a:ext uri="{FF2B5EF4-FFF2-40B4-BE49-F238E27FC236}">
              <a16:creationId xmlns:a16="http://schemas.microsoft.com/office/drawing/2014/main" id="{00000000-0008-0000-0C00-000096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51" name="Shape 4">
          <a:extLst>
            <a:ext uri="{FF2B5EF4-FFF2-40B4-BE49-F238E27FC236}">
              <a16:creationId xmlns:a16="http://schemas.microsoft.com/office/drawing/2014/main" id="{00000000-0008-0000-0C00-000097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52" name="Shape 4">
          <a:extLst>
            <a:ext uri="{FF2B5EF4-FFF2-40B4-BE49-F238E27FC236}">
              <a16:creationId xmlns:a16="http://schemas.microsoft.com/office/drawing/2014/main" id="{00000000-0008-0000-0C00-000098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53" name="Shape 4">
          <a:extLst>
            <a:ext uri="{FF2B5EF4-FFF2-40B4-BE49-F238E27FC236}">
              <a16:creationId xmlns:a16="http://schemas.microsoft.com/office/drawing/2014/main" id="{00000000-0008-0000-0C00-000099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54" name="Shape 4">
          <a:extLst>
            <a:ext uri="{FF2B5EF4-FFF2-40B4-BE49-F238E27FC236}">
              <a16:creationId xmlns:a16="http://schemas.microsoft.com/office/drawing/2014/main" id="{00000000-0008-0000-0C00-00009A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55" name="Shape 4">
          <a:extLst>
            <a:ext uri="{FF2B5EF4-FFF2-40B4-BE49-F238E27FC236}">
              <a16:creationId xmlns:a16="http://schemas.microsoft.com/office/drawing/2014/main" id="{00000000-0008-0000-0C00-00009B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56" name="Shape 5">
          <a:extLst>
            <a:ext uri="{FF2B5EF4-FFF2-40B4-BE49-F238E27FC236}">
              <a16:creationId xmlns:a16="http://schemas.microsoft.com/office/drawing/2014/main" id="{00000000-0008-0000-0C00-00009C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57" name="Shape 5">
          <a:extLst>
            <a:ext uri="{FF2B5EF4-FFF2-40B4-BE49-F238E27FC236}">
              <a16:creationId xmlns:a16="http://schemas.microsoft.com/office/drawing/2014/main" id="{00000000-0008-0000-0C00-00009D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58" name="Shape 5">
          <a:extLst>
            <a:ext uri="{FF2B5EF4-FFF2-40B4-BE49-F238E27FC236}">
              <a16:creationId xmlns:a16="http://schemas.microsoft.com/office/drawing/2014/main" id="{00000000-0008-0000-0C00-00009E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59" name="Shape 5">
          <a:extLst>
            <a:ext uri="{FF2B5EF4-FFF2-40B4-BE49-F238E27FC236}">
              <a16:creationId xmlns:a16="http://schemas.microsoft.com/office/drawing/2014/main" id="{00000000-0008-0000-0C00-00009F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60" name="Shape 5">
          <a:extLst>
            <a:ext uri="{FF2B5EF4-FFF2-40B4-BE49-F238E27FC236}">
              <a16:creationId xmlns:a16="http://schemas.microsoft.com/office/drawing/2014/main" id="{00000000-0008-0000-0C00-0000A0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61" name="Shape 5">
          <a:extLst>
            <a:ext uri="{FF2B5EF4-FFF2-40B4-BE49-F238E27FC236}">
              <a16:creationId xmlns:a16="http://schemas.microsoft.com/office/drawing/2014/main" id="{00000000-0008-0000-0C00-0000A1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62" name="Shape 4">
          <a:extLst>
            <a:ext uri="{FF2B5EF4-FFF2-40B4-BE49-F238E27FC236}">
              <a16:creationId xmlns:a16="http://schemas.microsoft.com/office/drawing/2014/main" id="{00000000-0008-0000-0C00-0000A2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63" name="Shape 4">
          <a:extLst>
            <a:ext uri="{FF2B5EF4-FFF2-40B4-BE49-F238E27FC236}">
              <a16:creationId xmlns:a16="http://schemas.microsoft.com/office/drawing/2014/main" id="{00000000-0008-0000-0C00-0000A3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64" name="Shape 4">
          <a:extLst>
            <a:ext uri="{FF2B5EF4-FFF2-40B4-BE49-F238E27FC236}">
              <a16:creationId xmlns:a16="http://schemas.microsoft.com/office/drawing/2014/main" id="{00000000-0008-0000-0C00-0000A4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65" name="Shape 4">
          <a:extLst>
            <a:ext uri="{FF2B5EF4-FFF2-40B4-BE49-F238E27FC236}">
              <a16:creationId xmlns:a16="http://schemas.microsoft.com/office/drawing/2014/main" id="{00000000-0008-0000-0C00-0000A5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66" name="Shape 4">
          <a:extLst>
            <a:ext uri="{FF2B5EF4-FFF2-40B4-BE49-F238E27FC236}">
              <a16:creationId xmlns:a16="http://schemas.microsoft.com/office/drawing/2014/main" id="{00000000-0008-0000-0C00-0000A6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67" name="Shape 4">
          <a:extLst>
            <a:ext uri="{FF2B5EF4-FFF2-40B4-BE49-F238E27FC236}">
              <a16:creationId xmlns:a16="http://schemas.microsoft.com/office/drawing/2014/main" id="{00000000-0008-0000-0C00-0000A7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68" name="Shape 4">
          <a:extLst>
            <a:ext uri="{FF2B5EF4-FFF2-40B4-BE49-F238E27FC236}">
              <a16:creationId xmlns:a16="http://schemas.microsoft.com/office/drawing/2014/main" id="{00000000-0008-0000-0C00-0000A8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69" name="Shape 4">
          <a:extLst>
            <a:ext uri="{FF2B5EF4-FFF2-40B4-BE49-F238E27FC236}">
              <a16:creationId xmlns:a16="http://schemas.microsoft.com/office/drawing/2014/main" id="{00000000-0008-0000-0C00-0000A9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70" name="Shape 5">
          <a:extLst>
            <a:ext uri="{FF2B5EF4-FFF2-40B4-BE49-F238E27FC236}">
              <a16:creationId xmlns:a16="http://schemas.microsoft.com/office/drawing/2014/main" id="{00000000-0008-0000-0C00-0000AA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71" name="Shape 5">
          <a:extLst>
            <a:ext uri="{FF2B5EF4-FFF2-40B4-BE49-F238E27FC236}">
              <a16:creationId xmlns:a16="http://schemas.microsoft.com/office/drawing/2014/main" id="{00000000-0008-0000-0C00-0000AB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72" name="Shape 5">
          <a:extLst>
            <a:ext uri="{FF2B5EF4-FFF2-40B4-BE49-F238E27FC236}">
              <a16:creationId xmlns:a16="http://schemas.microsoft.com/office/drawing/2014/main" id="{00000000-0008-0000-0C00-0000AC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73" name="Shape 5">
          <a:extLst>
            <a:ext uri="{FF2B5EF4-FFF2-40B4-BE49-F238E27FC236}">
              <a16:creationId xmlns:a16="http://schemas.microsoft.com/office/drawing/2014/main" id="{00000000-0008-0000-0C00-0000AD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74" name="Shape 5">
          <a:extLst>
            <a:ext uri="{FF2B5EF4-FFF2-40B4-BE49-F238E27FC236}">
              <a16:creationId xmlns:a16="http://schemas.microsoft.com/office/drawing/2014/main" id="{00000000-0008-0000-0C00-0000AE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75" name="Shape 5">
          <a:extLst>
            <a:ext uri="{FF2B5EF4-FFF2-40B4-BE49-F238E27FC236}">
              <a16:creationId xmlns:a16="http://schemas.microsoft.com/office/drawing/2014/main" id="{00000000-0008-0000-0C00-0000AF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76" name="Shape 4">
          <a:extLst>
            <a:ext uri="{FF2B5EF4-FFF2-40B4-BE49-F238E27FC236}">
              <a16:creationId xmlns:a16="http://schemas.microsoft.com/office/drawing/2014/main" id="{00000000-0008-0000-0C00-0000B0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77" name="Shape 4">
          <a:extLst>
            <a:ext uri="{FF2B5EF4-FFF2-40B4-BE49-F238E27FC236}">
              <a16:creationId xmlns:a16="http://schemas.microsoft.com/office/drawing/2014/main" id="{00000000-0008-0000-0C00-0000B1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78" name="Shape 4">
          <a:extLst>
            <a:ext uri="{FF2B5EF4-FFF2-40B4-BE49-F238E27FC236}">
              <a16:creationId xmlns:a16="http://schemas.microsoft.com/office/drawing/2014/main" id="{00000000-0008-0000-0C00-0000B2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79" name="Shape 4">
          <a:extLst>
            <a:ext uri="{FF2B5EF4-FFF2-40B4-BE49-F238E27FC236}">
              <a16:creationId xmlns:a16="http://schemas.microsoft.com/office/drawing/2014/main" id="{00000000-0008-0000-0C00-0000B3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80" name="Shape 4">
          <a:extLst>
            <a:ext uri="{FF2B5EF4-FFF2-40B4-BE49-F238E27FC236}">
              <a16:creationId xmlns:a16="http://schemas.microsoft.com/office/drawing/2014/main" id="{00000000-0008-0000-0C00-0000B4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81" name="Shape 4">
          <a:extLst>
            <a:ext uri="{FF2B5EF4-FFF2-40B4-BE49-F238E27FC236}">
              <a16:creationId xmlns:a16="http://schemas.microsoft.com/office/drawing/2014/main" id="{00000000-0008-0000-0C00-0000B5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82" name="Shape 4">
          <a:extLst>
            <a:ext uri="{FF2B5EF4-FFF2-40B4-BE49-F238E27FC236}">
              <a16:creationId xmlns:a16="http://schemas.microsoft.com/office/drawing/2014/main" id="{00000000-0008-0000-0C00-0000B6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83" name="Shape 4">
          <a:extLst>
            <a:ext uri="{FF2B5EF4-FFF2-40B4-BE49-F238E27FC236}">
              <a16:creationId xmlns:a16="http://schemas.microsoft.com/office/drawing/2014/main" id="{00000000-0008-0000-0C00-0000B7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84" name="Shape 5">
          <a:extLst>
            <a:ext uri="{FF2B5EF4-FFF2-40B4-BE49-F238E27FC236}">
              <a16:creationId xmlns:a16="http://schemas.microsoft.com/office/drawing/2014/main" id="{00000000-0008-0000-0C00-0000B8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85" name="Shape 5">
          <a:extLst>
            <a:ext uri="{FF2B5EF4-FFF2-40B4-BE49-F238E27FC236}">
              <a16:creationId xmlns:a16="http://schemas.microsoft.com/office/drawing/2014/main" id="{00000000-0008-0000-0C00-0000B9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86" name="Shape 5">
          <a:extLst>
            <a:ext uri="{FF2B5EF4-FFF2-40B4-BE49-F238E27FC236}">
              <a16:creationId xmlns:a16="http://schemas.microsoft.com/office/drawing/2014/main" id="{00000000-0008-0000-0C00-0000BA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87" name="Shape 5">
          <a:extLst>
            <a:ext uri="{FF2B5EF4-FFF2-40B4-BE49-F238E27FC236}">
              <a16:creationId xmlns:a16="http://schemas.microsoft.com/office/drawing/2014/main" id="{00000000-0008-0000-0C00-0000BB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88" name="Shape 5">
          <a:extLst>
            <a:ext uri="{FF2B5EF4-FFF2-40B4-BE49-F238E27FC236}">
              <a16:creationId xmlns:a16="http://schemas.microsoft.com/office/drawing/2014/main" id="{00000000-0008-0000-0C00-0000BC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89" name="Shape 5">
          <a:extLst>
            <a:ext uri="{FF2B5EF4-FFF2-40B4-BE49-F238E27FC236}">
              <a16:creationId xmlns:a16="http://schemas.microsoft.com/office/drawing/2014/main" id="{00000000-0008-0000-0C00-0000BD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90" name="Shape 4">
          <a:extLst>
            <a:ext uri="{FF2B5EF4-FFF2-40B4-BE49-F238E27FC236}">
              <a16:creationId xmlns:a16="http://schemas.microsoft.com/office/drawing/2014/main" id="{00000000-0008-0000-0C00-0000BE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91" name="Shape 4">
          <a:extLst>
            <a:ext uri="{FF2B5EF4-FFF2-40B4-BE49-F238E27FC236}">
              <a16:creationId xmlns:a16="http://schemas.microsoft.com/office/drawing/2014/main" id="{00000000-0008-0000-0C00-0000BF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92" name="Shape 4">
          <a:extLst>
            <a:ext uri="{FF2B5EF4-FFF2-40B4-BE49-F238E27FC236}">
              <a16:creationId xmlns:a16="http://schemas.microsoft.com/office/drawing/2014/main" id="{00000000-0008-0000-0C00-0000C0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93" name="Shape 4">
          <a:extLst>
            <a:ext uri="{FF2B5EF4-FFF2-40B4-BE49-F238E27FC236}">
              <a16:creationId xmlns:a16="http://schemas.microsoft.com/office/drawing/2014/main" id="{00000000-0008-0000-0C00-0000C1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94" name="Shape 4">
          <a:extLst>
            <a:ext uri="{FF2B5EF4-FFF2-40B4-BE49-F238E27FC236}">
              <a16:creationId xmlns:a16="http://schemas.microsoft.com/office/drawing/2014/main" id="{00000000-0008-0000-0C00-0000C2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95" name="Shape 4">
          <a:extLst>
            <a:ext uri="{FF2B5EF4-FFF2-40B4-BE49-F238E27FC236}">
              <a16:creationId xmlns:a16="http://schemas.microsoft.com/office/drawing/2014/main" id="{00000000-0008-0000-0C00-0000C3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96" name="Shape 4">
          <a:extLst>
            <a:ext uri="{FF2B5EF4-FFF2-40B4-BE49-F238E27FC236}">
              <a16:creationId xmlns:a16="http://schemas.microsoft.com/office/drawing/2014/main" id="{00000000-0008-0000-0C00-0000C4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197" name="Shape 4">
          <a:extLst>
            <a:ext uri="{FF2B5EF4-FFF2-40B4-BE49-F238E27FC236}">
              <a16:creationId xmlns:a16="http://schemas.microsoft.com/office/drawing/2014/main" id="{00000000-0008-0000-0C00-0000C5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98" name="Shape 5">
          <a:extLst>
            <a:ext uri="{FF2B5EF4-FFF2-40B4-BE49-F238E27FC236}">
              <a16:creationId xmlns:a16="http://schemas.microsoft.com/office/drawing/2014/main" id="{00000000-0008-0000-0C00-0000C6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199" name="Shape 5">
          <a:extLst>
            <a:ext uri="{FF2B5EF4-FFF2-40B4-BE49-F238E27FC236}">
              <a16:creationId xmlns:a16="http://schemas.microsoft.com/office/drawing/2014/main" id="{00000000-0008-0000-0C00-0000C7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00" name="Shape 5">
          <a:extLst>
            <a:ext uri="{FF2B5EF4-FFF2-40B4-BE49-F238E27FC236}">
              <a16:creationId xmlns:a16="http://schemas.microsoft.com/office/drawing/2014/main" id="{00000000-0008-0000-0C00-0000C8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01" name="Shape 5">
          <a:extLst>
            <a:ext uri="{FF2B5EF4-FFF2-40B4-BE49-F238E27FC236}">
              <a16:creationId xmlns:a16="http://schemas.microsoft.com/office/drawing/2014/main" id="{00000000-0008-0000-0C00-0000C9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02" name="Shape 5">
          <a:extLst>
            <a:ext uri="{FF2B5EF4-FFF2-40B4-BE49-F238E27FC236}">
              <a16:creationId xmlns:a16="http://schemas.microsoft.com/office/drawing/2014/main" id="{00000000-0008-0000-0C00-0000CA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03" name="Shape 5">
          <a:extLst>
            <a:ext uri="{FF2B5EF4-FFF2-40B4-BE49-F238E27FC236}">
              <a16:creationId xmlns:a16="http://schemas.microsoft.com/office/drawing/2014/main" id="{00000000-0008-0000-0C00-0000CB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04" name="Shape 4">
          <a:extLst>
            <a:ext uri="{FF2B5EF4-FFF2-40B4-BE49-F238E27FC236}">
              <a16:creationId xmlns:a16="http://schemas.microsoft.com/office/drawing/2014/main" id="{00000000-0008-0000-0C00-0000CC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05" name="Shape 4">
          <a:extLst>
            <a:ext uri="{FF2B5EF4-FFF2-40B4-BE49-F238E27FC236}">
              <a16:creationId xmlns:a16="http://schemas.microsoft.com/office/drawing/2014/main" id="{00000000-0008-0000-0C00-0000CD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06" name="Shape 4">
          <a:extLst>
            <a:ext uri="{FF2B5EF4-FFF2-40B4-BE49-F238E27FC236}">
              <a16:creationId xmlns:a16="http://schemas.microsoft.com/office/drawing/2014/main" id="{00000000-0008-0000-0C00-0000CE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07" name="Shape 4">
          <a:extLst>
            <a:ext uri="{FF2B5EF4-FFF2-40B4-BE49-F238E27FC236}">
              <a16:creationId xmlns:a16="http://schemas.microsoft.com/office/drawing/2014/main" id="{00000000-0008-0000-0C00-0000CF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08" name="Shape 4">
          <a:extLst>
            <a:ext uri="{FF2B5EF4-FFF2-40B4-BE49-F238E27FC236}">
              <a16:creationId xmlns:a16="http://schemas.microsoft.com/office/drawing/2014/main" id="{00000000-0008-0000-0C00-0000D0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09" name="Shape 4">
          <a:extLst>
            <a:ext uri="{FF2B5EF4-FFF2-40B4-BE49-F238E27FC236}">
              <a16:creationId xmlns:a16="http://schemas.microsoft.com/office/drawing/2014/main" id="{00000000-0008-0000-0C00-0000D1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10" name="Shape 4">
          <a:extLst>
            <a:ext uri="{FF2B5EF4-FFF2-40B4-BE49-F238E27FC236}">
              <a16:creationId xmlns:a16="http://schemas.microsoft.com/office/drawing/2014/main" id="{00000000-0008-0000-0C00-0000D2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11" name="Shape 4">
          <a:extLst>
            <a:ext uri="{FF2B5EF4-FFF2-40B4-BE49-F238E27FC236}">
              <a16:creationId xmlns:a16="http://schemas.microsoft.com/office/drawing/2014/main" id="{00000000-0008-0000-0C00-0000D3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12" name="Shape 5">
          <a:extLst>
            <a:ext uri="{FF2B5EF4-FFF2-40B4-BE49-F238E27FC236}">
              <a16:creationId xmlns:a16="http://schemas.microsoft.com/office/drawing/2014/main" id="{00000000-0008-0000-0C00-0000D4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13" name="Shape 5">
          <a:extLst>
            <a:ext uri="{FF2B5EF4-FFF2-40B4-BE49-F238E27FC236}">
              <a16:creationId xmlns:a16="http://schemas.microsoft.com/office/drawing/2014/main" id="{00000000-0008-0000-0C00-0000D5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14" name="Shape 5">
          <a:extLst>
            <a:ext uri="{FF2B5EF4-FFF2-40B4-BE49-F238E27FC236}">
              <a16:creationId xmlns:a16="http://schemas.microsoft.com/office/drawing/2014/main" id="{00000000-0008-0000-0C00-0000D6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15" name="Shape 5">
          <a:extLst>
            <a:ext uri="{FF2B5EF4-FFF2-40B4-BE49-F238E27FC236}">
              <a16:creationId xmlns:a16="http://schemas.microsoft.com/office/drawing/2014/main" id="{00000000-0008-0000-0C00-0000D7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16" name="Shape 5">
          <a:extLst>
            <a:ext uri="{FF2B5EF4-FFF2-40B4-BE49-F238E27FC236}">
              <a16:creationId xmlns:a16="http://schemas.microsoft.com/office/drawing/2014/main" id="{00000000-0008-0000-0C00-0000D8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17" name="Shape 5">
          <a:extLst>
            <a:ext uri="{FF2B5EF4-FFF2-40B4-BE49-F238E27FC236}">
              <a16:creationId xmlns:a16="http://schemas.microsoft.com/office/drawing/2014/main" id="{00000000-0008-0000-0C00-0000D9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18" name="Shape 4">
          <a:extLst>
            <a:ext uri="{FF2B5EF4-FFF2-40B4-BE49-F238E27FC236}">
              <a16:creationId xmlns:a16="http://schemas.microsoft.com/office/drawing/2014/main" id="{00000000-0008-0000-0C00-0000DA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19" name="Shape 4">
          <a:extLst>
            <a:ext uri="{FF2B5EF4-FFF2-40B4-BE49-F238E27FC236}">
              <a16:creationId xmlns:a16="http://schemas.microsoft.com/office/drawing/2014/main" id="{00000000-0008-0000-0C00-0000DB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20" name="Shape 4">
          <a:extLst>
            <a:ext uri="{FF2B5EF4-FFF2-40B4-BE49-F238E27FC236}">
              <a16:creationId xmlns:a16="http://schemas.microsoft.com/office/drawing/2014/main" id="{00000000-0008-0000-0C00-0000DC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21" name="Shape 4">
          <a:extLst>
            <a:ext uri="{FF2B5EF4-FFF2-40B4-BE49-F238E27FC236}">
              <a16:creationId xmlns:a16="http://schemas.microsoft.com/office/drawing/2014/main" id="{00000000-0008-0000-0C00-0000DD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22" name="Shape 4">
          <a:extLst>
            <a:ext uri="{FF2B5EF4-FFF2-40B4-BE49-F238E27FC236}">
              <a16:creationId xmlns:a16="http://schemas.microsoft.com/office/drawing/2014/main" id="{00000000-0008-0000-0C00-0000DE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23" name="Shape 4">
          <a:extLst>
            <a:ext uri="{FF2B5EF4-FFF2-40B4-BE49-F238E27FC236}">
              <a16:creationId xmlns:a16="http://schemas.microsoft.com/office/drawing/2014/main" id="{00000000-0008-0000-0C00-0000DF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24" name="Shape 4">
          <a:extLst>
            <a:ext uri="{FF2B5EF4-FFF2-40B4-BE49-F238E27FC236}">
              <a16:creationId xmlns:a16="http://schemas.microsoft.com/office/drawing/2014/main" id="{00000000-0008-0000-0C00-0000E0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25" name="Shape 4">
          <a:extLst>
            <a:ext uri="{FF2B5EF4-FFF2-40B4-BE49-F238E27FC236}">
              <a16:creationId xmlns:a16="http://schemas.microsoft.com/office/drawing/2014/main" id="{00000000-0008-0000-0C00-0000E1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26" name="Shape 5">
          <a:extLst>
            <a:ext uri="{FF2B5EF4-FFF2-40B4-BE49-F238E27FC236}">
              <a16:creationId xmlns:a16="http://schemas.microsoft.com/office/drawing/2014/main" id="{00000000-0008-0000-0C00-0000E2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27" name="Shape 5">
          <a:extLst>
            <a:ext uri="{FF2B5EF4-FFF2-40B4-BE49-F238E27FC236}">
              <a16:creationId xmlns:a16="http://schemas.microsoft.com/office/drawing/2014/main" id="{00000000-0008-0000-0C00-0000E3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28" name="Shape 5">
          <a:extLst>
            <a:ext uri="{FF2B5EF4-FFF2-40B4-BE49-F238E27FC236}">
              <a16:creationId xmlns:a16="http://schemas.microsoft.com/office/drawing/2014/main" id="{00000000-0008-0000-0C00-0000E4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29" name="Shape 5">
          <a:extLst>
            <a:ext uri="{FF2B5EF4-FFF2-40B4-BE49-F238E27FC236}">
              <a16:creationId xmlns:a16="http://schemas.microsoft.com/office/drawing/2014/main" id="{00000000-0008-0000-0C00-0000E5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30" name="Shape 5">
          <a:extLst>
            <a:ext uri="{FF2B5EF4-FFF2-40B4-BE49-F238E27FC236}">
              <a16:creationId xmlns:a16="http://schemas.microsoft.com/office/drawing/2014/main" id="{00000000-0008-0000-0C00-0000E6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31" name="Shape 5">
          <a:extLst>
            <a:ext uri="{FF2B5EF4-FFF2-40B4-BE49-F238E27FC236}">
              <a16:creationId xmlns:a16="http://schemas.microsoft.com/office/drawing/2014/main" id="{00000000-0008-0000-0C00-0000E7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32" name="Shape 4">
          <a:extLst>
            <a:ext uri="{FF2B5EF4-FFF2-40B4-BE49-F238E27FC236}">
              <a16:creationId xmlns:a16="http://schemas.microsoft.com/office/drawing/2014/main" id="{00000000-0008-0000-0C00-0000E8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33" name="Shape 4">
          <a:extLst>
            <a:ext uri="{FF2B5EF4-FFF2-40B4-BE49-F238E27FC236}">
              <a16:creationId xmlns:a16="http://schemas.microsoft.com/office/drawing/2014/main" id="{00000000-0008-0000-0C00-0000E9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34" name="Shape 4">
          <a:extLst>
            <a:ext uri="{FF2B5EF4-FFF2-40B4-BE49-F238E27FC236}">
              <a16:creationId xmlns:a16="http://schemas.microsoft.com/office/drawing/2014/main" id="{00000000-0008-0000-0C00-0000EA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35" name="Shape 4">
          <a:extLst>
            <a:ext uri="{FF2B5EF4-FFF2-40B4-BE49-F238E27FC236}">
              <a16:creationId xmlns:a16="http://schemas.microsoft.com/office/drawing/2014/main" id="{00000000-0008-0000-0C00-0000EB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36" name="Shape 4">
          <a:extLst>
            <a:ext uri="{FF2B5EF4-FFF2-40B4-BE49-F238E27FC236}">
              <a16:creationId xmlns:a16="http://schemas.microsoft.com/office/drawing/2014/main" id="{00000000-0008-0000-0C00-0000EC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37" name="Shape 4">
          <a:extLst>
            <a:ext uri="{FF2B5EF4-FFF2-40B4-BE49-F238E27FC236}">
              <a16:creationId xmlns:a16="http://schemas.microsoft.com/office/drawing/2014/main" id="{00000000-0008-0000-0C00-0000ED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38" name="Shape 4">
          <a:extLst>
            <a:ext uri="{FF2B5EF4-FFF2-40B4-BE49-F238E27FC236}">
              <a16:creationId xmlns:a16="http://schemas.microsoft.com/office/drawing/2014/main" id="{00000000-0008-0000-0C00-0000EE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39" name="Shape 4">
          <a:extLst>
            <a:ext uri="{FF2B5EF4-FFF2-40B4-BE49-F238E27FC236}">
              <a16:creationId xmlns:a16="http://schemas.microsoft.com/office/drawing/2014/main" id="{00000000-0008-0000-0C00-0000EF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40" name="Shape 5">
          <a:extLst>
            <a:ext uri="{FF2B5EF4-FFF2-40B4-BE49-F238E27FC236}">
              <a16:creationId xmlns:a16="http://schemas.microsoft.com/office/drawing/2014/main" id="{00000000-0008-0000-0C00-0000F0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41" name="Shape 5">
          <a:extLst>
            <a:ext uri="{FF2B5EF4-FFF2-40B4-BE49-F238E27FC236}">
              <a16:creationId xmlns:a16="http://schemas.microsoft.com/office/drawing/2014/main" id="{00000000-0008-0000-0C00-0000F1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42" name="Shape 5">
          <a:extLst>
            <a:ext uri="{FF2B5EF4-FFF2-40B4-BE49-F238E27FC236}">
              <a16:creationId xmlns:a16="http://schemas.microsoft.com/office/drawing/2014/main" id="{00000000-0008-0000-0C00-0000F2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43" name="Shape 5">
          <a:extLst>
            <a:ext uri="{FF2B5EF4-FFF2-40B4-BE49-F238E27FC236}">
              <a16:creationId xmlns:a16="http://schemas.microsoft.com/office/drawing/2014/main" id="{00000000-0008-0000-0C00-0000F3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44" name="Shape 5">
          <a:extLst>
            <a:ext uri="{FF2B5EF4-FFF2-40B4-BE49-F238E27FC236}">
              <a16:creationId xmlns:a16="http://schemas.microsoft.com/office/drawing/2014/main" id="{00000000-0008-0000-0C00-0000F4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45" name="Shape 5">
          <a:extLst>
            <a:ext uri="{FF2B5EF4-FFF2-40B4-BE49-F238E27FC236}">
              <a16:creationId xmlns:a16="http://schemas.microsoft.com/office/drawing/2014/main" id="{00000000-0008-0000-0C00-0000F5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46" name="Shape 4">
          <a:extLst>
            <a:ext uri="{FF2B5EF4-FFF2-40B4-BE49-F238E27FC236}">
              <a16:creationId xmlns:a16="http://schemas.microsoft.com/office/drawing/2014/main" id="{00000000-0008-0000-0C00-0000F6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47" name="Shape 4">
          <a:extLst>
            <a:ext uri="{FF2B5EF4-FFF2-40B4-BE49-F238E27FC236}">
              <a16:creationId xmlns:a16="http://schemas.microsoft.com/office/drawing/2014/main" id="{00000000-0008-0000-0C00-0000F7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48" name="Shape 4">
          <a:extLst>
            <a:ext uri="{FF2B5EF4-FFF2-40B4-BE49-F238E27FC236}">
              <a16:creationId xmlns:a16="http://schemas.microsoft.com/office/drawing/2014/main" id="{00000000-0008-0000-0C00-0000F8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49" name="Shape 4">
          <a:extLst>
            <a:ext uri="{FF2B5EF4-FFF2-40B4-BE49-F238E27FC236}">
              <a16:creationId xmlns:a16="http://schemas.microsoft.com/office/drawing/2014/main" id="{00000000-0008-0000-0C00-0000F9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50" name="Shape 4">
          <a:extLst>
            <a:ext uri="{FF2B5EF4-FFF2-40B4-BE49-F238E27FC236}">
              <a16:creationId xmlns:a16="http://schemas.microsoft.com/office/drawing/2014/main" id="{00000000-0008-0000-0C00-0000FA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51" name="Shape 4">
          <a:extLst>
            <a:ext uri="{FF2B5EF4-FFF2-40B4-BE49-F238E27FC236}">
              <a16:creationId xmlns:a16="http://schemas.microsoft.com/office/drawing/2014/main" id="{00000000-0008-0000-0C00-0000FB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52" name="Shape 4">
          <a:extLst>
            <a:ext uri="{FF2B5EF4-FFF2-40B4-BE49-F238E27FC236}">
              <a16:creationId xmlns:a16="http://schemas.microsoft.com/office/drawing/2014/main" id="{00000000-0008-0000-0C00-0000FC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53" name="Shape 4">
          <a:extLst>
            <a:ext uri="{FF2B5EF4-FFF2-40B4-BE49-F238E27FC236}">
              <a16:creationId xmlns:a16="http://schemas.microsoft.com/office/drawing/2014/main" id="{00000000-0008-0000-0C00-0000FD00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54" name="Shape 5">
          <a:extLst>
            <a:ext uri="{FF2B5EF4-FFF2-40B4-BE49-F238E27FC236}">
              <a16:creationId xmlns:a16="http://schemas.microsoft.com/office/drawing/2014/main" id="{00000000-0008-0000-0C00-0000FE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55" name="Shape 5">
          <a:extLst>
            <a:ext uri="{FF2B5EF4-FFF2-40B4-BE49-F238E27FC236}">
              <a16:creationId xmlns:a16="http://schemas.microsoft.com/office/drawing/2014/main" id="{00000000-0008-0000-0C00-0000FF00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56" name="Shape 5">
          <a:extLst>
            <a:ext uri="{FF2B5EF4-FFF2-40B4-BE49-F238E27FC236}">
              <a16:creationId xmlns:a16="http://schemas.microsoft.com/office/drawing/2014/main" id="{00000000-0008-0000-0C00-000000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57" name="Shape 5">
          <a:extLst>
            <a:ext uri="{FF2B5EF4-FFF2-40B4-BE49-F238E27FC236}">
              <a16:creationId xmlns:a16="http://schemas.microsoft.com/office/drawing/2014/main" id="{00000000-0008-0000-0C00-000001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58" name="Shape 5">
          <a:extLst>
            <a:ext uri="{FF2B5EF4-FFF2-40B4-BE49-F238E27FC236}">
              <a16:creationId xmlns:a16="http://schemas.microsoft.com/office/drawing/2014/main" id="{00000000-0008-0000-0C00-000002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59" name="Shape 5">
          <a:extLst>
            <a:ext uri="{FF2B5EF4-FFF2-40B4-BE49-F238E27FC236}">
              <a16:creationId xmlns:a16="http://schemas.microsoft.com/office/drawing/2014/main" id="{00000000-0008-0000-0C00-000003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60" name="Shape 4">
          <a:extLst>
            <a:ext uri="{FF2B5EF4-FFF2-40B4-BE49-F238E27FC236}">
              <a16:creationId xmlns:a16="http://schemas.microsoft.com/office/drawing/2014/main" id="{00000000-0008-0000-0C00-000004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61" name="Shape 4">
          <a:extLst>
            <a:ext uri="{FF2B5EF4-FFF2-40B4-BE49-F238E27FC236}">
              <a16:creationId xmlns:a16="http://schemas.microsoft.com/office/drawing/2014/main" id="{00000000-0008-0000-0C00-000005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62" name="Shape 4">
          <a:extLst>
            <a:ext uri="{FF2B5EF4-FFF2-40B4-BE49-F238E27FC236}">
              <a16:creationId xmlns:a16="http://schemas.microsoft.com/office/drawing/2014/main" id="{00000000-0008-0000-0C00-000006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63" name="Shape 4">
          <a:extLst>
            <a:ext uri="{FF2B5EF4-FFF2-40B4-BE49-F238E27FC236}">
              <a16:creationId xmlns:a16="http://schemas.microsoft.com/office/drawing/2014/main" id="{00000000-0008-0000-0C00-000007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64" name="Shape 4">
          <a:extLst>
            <a:ext uri="{FF2B5EF4-FFF2-40B4-BE49-F238E27FC236}">
              <a16:creationId xmlns:a16="http://schemas.microsoft.com/office/drawing/2014/main" id="{00000000-0008-0000-0C00-000008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65" name="Shape 4">
          <a:extLst>
            <a:ext uri="{FF2B5EF4-FFF2-40B4-BE49-F238E27FC236}">
              <a16:creationId xmlns:a16="http://schemas.microsoft.com/office/drawing/2014/main" id="{00000000-0008-0000-0C00-000009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66" name="Shape 4">
          <a:extLst>
            <a:ext uri="{FF2B5EF4-FFF2-40B4-BE49-F238E27FC236}">
              <a16:creationId xmlns:a16="http://schemas.microsoft.com/office/drawing/2014/main" id="{00000000-0008-0000-0C00-00000A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67" name="Shape 4">
          <a:extLst>
            <a:ext uri="{FF2B5EF4-FFF2-40B4-BE49-F238E27FC236}">
              <a16:creationId xmlns:a16="http://schemas.microsoft.com/office/drawing/2014/main" id="{00000000-0008-0000-0C00-00000B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68" name="Shape 5">
          <a:extLst>
            <a:ext uri="{FF2B5EF4-FFF2-40B4-BE49-F238E27FC236}">
              <a16:creationId xmlns:a16="http://schemas.microsoft.com/office/drawing/2014/main" id="{00000000-0008-0000-0C00-00000C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69" name="Shape 5">
          <a:extLst>
            <a:ext uri="{FF2B5EF4-FFF2-40B4-BE49-F238E27FC236}">
              <a16:creationId xmlns:a16="http://schemas.microsoft.com/office/drawing/2014/main" id="{00000000-0008-0000-0C00-00000D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70" name="Shape 5">
          <a:extLst>
            <a:ext uri="{FF2B5EF4-FFF2-40B4-BE49-F238E27FC236}">
              <a16:creationId xmlns:a16="http://schemas.microsoft.com/office/drawing/2014/main" id="{00000000-0008-0000-0C00-00000E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71" name="Shape 5">
          <a:extLst>
            <a:ext uri="{FF2B5EF4-FFF2-40B4-BE49-F238E27FC236}">
              <a16:creationId xmlns:a16="http://schemas.microsoft.com/office/drawing/2014/main" id="{00000000-0008-0000-0C00-00000F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72" name="Shape 5">
          <a:extLst>
            <a:ext uri="{FF2B5EF4-FFF2-40B4-BE49-F238E27FC236}">
              <a16:creationId xmlns:a16="http://schemas.microsoft.com/office/drawing/2014/main" id="{00000000-0008-0000-0C00-000010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73" name="Shape 5">
          <a:extLst>
            <a:ext uri="{FF2B5EF4-FFF2-40B4-BE49-F238E27FC236}">
              <a16:creationId xmlns:a16="http://schemas.microsoft.com/office/drawing/2014/main" id="{00000000-0008-0000-0C00-000011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74" name="Shape 4">
          <a:extLst>
            <a:ext uri="{FF2B5EF4-FFF2-40B4-BE49-F238E27FC236}">
              <a16:creationId xmlns:a16="http://schemas.microsoft.com/office/drawing/2014/main" id="{00000000-0008-0000-0C00-000012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75" name="Shape 4">
          <a:extLst>
            <a:ext uri="{FF2B5EF4-FFF2-40B4-BE49-F238E27FC236}">
              <a16:creationId xmlns:a16="http://schemas.microsoft.com/office/drawing/2014/main" id="{00000000-0008-0000-0C00-000013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76" name="Shape 4">
          <a:extLst>
            <a:ext uri="{FF2B5EF4-FFF2-40B4-BE49-F238E27FC236}">
              <a16:creationId xmlns:a16="http://schemas.microsoft.com/office/drawing/2014/main" id="{00000000-0008-0000-0C00-000014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77" name="Shape 4">
          <a:extLst>
            <a:ext uri="{FF2B5EF4-FFF2-40B4-BE49-F238E27FC236}">
              <a16:creationId xmlns:a16="http://schemas.microsoft.com/office/drawing/2014/main" id="{00000000-0008-0000-0C00-000015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78" name="Shape 4">
          <a:extLst>
            <a:ext uri="{FF2B5EF4-FFF2-40B4-BE49-F238E27FC236}">
              <a16:creationId xmlns:a16="http://schemas.microsoft.com/office/drawing/2014/main" id="{00000000-0008-0000-0C00-000016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79" name="Shape 4">
          <a:extLst>
            <a:ext uri="{FF2B5EF4-FFF2-40B4-BE49-F238E27FC236}">
              <a16:creationId xmlns:a16="http://schemas.microsoft.com/office/drawing/2014/main" id="{00000000-0008-0000-0C00-000017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80" name="Shape 4">
          <a:extLst>
            <a:ext uri="{FF2B5EF4-FFF2-40B4-BE49-F238E27FC236}">
              <a16:creationId xmlns:a16="http://schemas.microsoft.com/office/drawing/2014/main" id="{00000000-0008-0000-0C00-000018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81" name="Shape 4">
          <a:extLst>
            <a:ext uri="{FF2B5EF4-FFF2-40B4-BE49-F238E27FC236}">
              <a16:creationId xmlns:a16="http://schemas.microsoft.com/office/drawing/2014/main" id="{00000000-0008-0000-0C00-000019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82" name="Shape 5">
          <a:extLst>
            <a:ext uri="{FF2B5EF4-FFF2-40B4-BE49-F238E27FC236}">
              <a16:creationId xmlns:a16="http://schemas.microsoft.com/office/drawing/2014/main" id="{00000000-0008-0000-0C00-00001A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83" name="Shape 5">
          <a:extLst>
            <a:ext uri="{FF2B5EF4-FFF2-40B4-BE49-F238E27FC236}">
              <a16:creationId xmlns:a16="http://schemas.microsoft.com/office/drawing/2014/main" id="{00000000-0008-0000-0C00-00001B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84" name="Shape 5">
          <a:extLst>
            <a:ext uri="{FF2B5EF4-FFF2-40B4-BE49-F238E27FC236}">
              <a16:creationId xmlns:a16="http://schemas.microsoft.com/office/drawing/2014/main" id="{00000000-0008-0000-0C00-00001C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85" name="Shape 5">
          <a:extLst>
            <a:ext uri="{FF2B5EF4-FFF2-40B4-BE49-F238E27FC236}">
              <a16:creationId xmlns:a16="http://schemas.microsoft.com/office/drawing/2014/main" id="{00000000-0008-0000-0C00-00001D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86" name="Shape 5">
          <a:extLst>
            <a:ext uri="{FF2B5EF4-FFF2-40B4-BE49-F238E27FC236}">
              <a16:creationId xmlns:a16="http://schemas.microsoft.com/office/drawing/2014/main" id="{00000000-0008-0000-0C00-00001E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87" name="Shape 5">
          <a:extLst>
            <a:ext uri="{FF2B5EF4-FFF2-40B4-BE49-F238E27FC236}">
              <a16:creationId xmlns:a16="http://schemas.microsoft.com/office/drawing/2014/main" id="{00000000-0008-0000-0C00-00001F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88" name="Shape 4">
          <a:extLst>
            <a:ext uri="{FF2B5EF4-FFF2-40B4-BE49-F238E27FC236}">
              <a16:creationId xmlns:a16="http://schemas.microsoft.com/office/drawing/2014/main" id="{00000000-0008-0000-0C00-000020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89" name="Shape 4">
          <a:extLst>
            <a:ext uri="{FF2B5EF4-FFF2-40B4-BE49-F238E27FC236}">
              <a16:creationId xmlns:a16="http://schemas.microsoft.com/office/drawing/2014/main" id="{00000000-0008-0000-0C00-000021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90" name="Shape 4">
          <a:extLst>
            <a:ext uri="{FF2B5EF4-FFF2-40B4-BE49-F238E27FC236}">
              <a16:creationId xmlns:a16="http://schemas.microsoft.com/office/drawing/2014/main" id="{00000000-0008-0000-0C00-000022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91" name="Shape 4">
          <a:extLst>
            <a:ext uri="{FF2B5EF4-FFF2-40B4-BE49-F238E27FC236}">
              <a16:creationId xmlns:a16="http://schemas.microsoft.com/office/drawing/2014/main" id="{00000000-0008-0000-0C00-000023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92" name="Shape 4">
          <a:extLst>
            <a:ext uri="{FF2B5EF4-FFF2-40B4-BE49-F238E27FC236}">
              <a16:creationId xmlns:a16="http://schemas.microsoft.com/office/drawing/2014/main" id="{00000000-0008-0000-0C00-000024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93" name="Shape 4">
          <a:extLst>
            <a:ext uri="{FF2B5EF4-FFF2-40B4-BE49-F238E27FC236}">
              <a16:creationId xmlns:a16="http://schemas.microsoft.com/office/drawing/2014/main" id="{00000000-0008-0000-0C00-000025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94" name="Shape 4">
          <a:extLst>
            <a:ext uri="{FF2B5EF4-FFF2-40B4-BE49-F238E27FC236}">
              <a16:creationId xmlns:a16="http://schemas.microsoft.com/office/drawing/2014/main" id="{00000000-0008-0000-0C00-000026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295" name="Shape 4">
          <a:extLst>
            <a:ext uri="{FF2B5EF4-FFF2-40B4-BE49-F238E27FC236}">
              <a16:creationId xmlns:a16="http://schemas.microsoft.com/office/drawing/2014/main" id="{00000000-0008-0000-0C00-000027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96" name="Shape 5">
          <a:extLst>
            <a:ext uri="{FF2B5EF4-FFF2-40B4-BE49-F238E27FC236}">
              <a16:creationId xmlns:a16="http://schemas.microsoft.com/office/drawing/2014/main" id="{00000000-0008-0000-0C00-000028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97" name="Shape 5">
          <a:extLst>
            <a:ext uri="{FF2B5EF4-FFF2-40B4-BE49-F238E27FC236}">
              <a16:creationId xmlns:a16="http://schemas.microsoft.com/office/drawing/2014/main" id="{00000000-0008-0000-0C00-000029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98" name="Shape 5">
          <a:extLst>
            <a:ext uri="{FF2B5EF4-FFF2-40B4-BE49-F238E27FC236}">
              <a16:creationId xmlns:a16="http://schemas.microsoft.com/office/drawing/2014/main" id="{00000000-0008-0000-0C00-00002A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299" name="Shape 5">
          <a:extLst>
            <a:ext uri="{FF2B5EF4-FFF2-40B4-BE49-F238E27FC236}">
              <a16:creationId xmlns:a16="http://schemas.microsoft.com/office/drawing/2014/main" id="{00000000-0008-0000-0C00-00002B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00" name="Shape 5">
          <a:extLst>
            <a:ext uri="{FF2B5EF4-FFF2-40B4-BE49-F238E27FC236}">
              <a16:creationId xmlns:a16="http://schemas.microsoft.com/office/drawing/2014/main" id="{00000000-0008-0000-0C00-00002C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01" name="Shape 5">
          <a:extLst>
            <a:ext uri="{FF2B5EF4-FFF2-40B4-BE49-F238E27FC236}">
              <a16:creationId xmlns:a16="http://schemas.microsoft.com/office/drawing/2014/main" id="{00000000-0008-0000-0C00-00002D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02" name="Shape 4">
          <a:extLst>
            <a:ext uri="{FF2B5EF4-FFF2-40B4-BE49-F238E27FC236}">
              <a16:creationId xmlns:a16="http://schemas.microsoft.com/office/drawing/2014/main" id="{00000000-0008-0000-0C00-00002E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03" name="Shape 4">
          <a:extLst>
            <a:ext uri="{FF2B5EF4-FFF2-40B4-BE49-F238E27FC236}">
              <a16:creationId xmlns:a16="http://schemas.microsoft.com/office/drawing/2014/main" id="{00000000-0008-0000-0C00-00002F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04" name="Shape 4">
          <a:extLst>
            <a:ext uri="{FF2B5EF4-FFF2-40B4-BE49-F238E27FC236}">
              <a16:creationId xmlns:a16="http://schemas.microsoft.com/office/drawing/2014/main" id="{00000000-0008-0000-0C00-000030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05" name="Shape 4">
          <a:extLst>
            <a:ext uri="{FF2B5EF4-FFF2-40B4-BE49-F238E27FC236}">
              <a16:creationId xmlns:a16="http://schemas.microsoft.com/office/drawing/2014/main" id="{00000000-0008-0000-0C00-000031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06" name="Shape 4">
          <a:extLst>
            <a:ext uri="{FF2B5EF4-FFF2-40B4-BE49-F238E27FC236}">
              <a16:creationId xmlns:a16="http://schemas.microsoft.com/office/drawing/2014/main" id="{00000000-0008-0000-0C00-000032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07" name="Shape 4">
          <a:extLst>
            <a:ext uri="{FF2B5EF4-FFF2-40B4-BE49-F238E27FC236}">
              <a16:creationId xmlns:a16="http://schemas.microsoft.com/office/drawing/2014/main" id="{00000000-0008-0000-0C00-000033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08" name="Shape 4">
          <a:extLst>
            <a:ext uri="{FF2B5EF4-FFF2-40B4-BE49-F238E27FC236}">
              <a16:creationId xmlns:a16="http://schemas.microsoft.com/office/drawing/2014/main" id="{00000000-0008-0000-0C00-000034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09" name="Shape 4">
          <a:extLst>
            <a:ext uri="{FF2B5EF4-FFF2-40B4-BE49-F238E27FC236}">
              <a16:creationId xmlns:a16="http://schemas.microsoft.com/office/drawing/2014/main" id="{00000000-0008-0000-0C00-000035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10" name="Shape 5">
          <a:extLst>
            <a:ext uri="{FF2B5EF4-FFF2-40B4-BE49-F238E27FC236}">
              <a16:creationId xmlns:a16="http://schemas.microsoft.com/office/drawing/2014/main" id="{00000000-0008-0000-0C00-000036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11" name="Shape 5">
          <a:extLst>
            <a:ext uri="{FF2B5EF4-FFF2-40B4-BE49-F238E27FC236}">
              <a16:creationId xmlns:a16="http://schemas.microsoft.com/office/drawing/2014/main" id="{00000000-0008-0000-0C00-000037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12" name="Shape 5">
          <a:extLst>
            <a:ext uri="{FF2B5EF4-FFF2-40B4-BE49-F238E27FC236}">
              <a16:creationId xmlns:a16="http://schemas.microsoft.com/office/drawing/2014/main" id="{00000000-0008-0000-0C00-000038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13" name="Shape 5">
          <a:extLst>
            <a:ext uri="{FF2B5EF4-FFF2-40B4-BE49-F238E27FC236}">
              <a16:creationId xmlns:a16="http://schemas.microsoft.com/office/drawing/2014/main" id="{00000000-0008-0000-0C00-000039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14" name="Shape 5">
          <a:extLst>
            <a:ext uri="{FF2B5EF4-FFF2-40B4-BE49-F238E27FC236}">
              <a16:creationId xmlns:a16="http://schemas.microsoft.com/office/drawing/2014/main" id="{00000000-0008-0000-0C00-00003A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15" name="Shape 5">
          <a:extLst>
            <a:ext uri="{FF2B5EF4-FFF2-40B4-BE49-F238E27FC236}">
              <a16:creationId xmlns:a16="http://schemas.microsoft.com/office/drawing/2014/main" id="{00000000-0008-0000-0C00-00003B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16" name="Shape 4">
          <a:extLst>
            <a:ext uri="{FF2B5EF4-FFF2-40B4-BE49-F238E27FC236}">
              <a16:creationId xmlns:a16="http://schemas.microsoft.com/office/drawing/2014/main" id="{00000000-0008-0000-0C00-00003C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17" name="Shape 4">
          <a:extLst>
            <a:ext uri="{FF2B5EF4-FFF2-40B4-BE49-F238E27FC236}">
              <a16:creationId xmlns:a16="http://schemas.microsoft.com/office/drawing/2014/main" id="{00000000-0008-0000-0C00-00003D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18" name="Shape 4">
          <a:extLst>
            <a:ext uri="{FF2B5EF4-FFF2-40B4-BE49-F238E27FC236}">
              <a16:creationId xmlns:a16="http://schemas.microsoft.com/office/drawing/2014/main" id="{00000000-0008-0000-0C00-00003E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19" name="Shape 4">
          <a:extLst>
            <a:ext uri="{FF2B5EF4-FFF2-40B4-BE49-F238E27FC236}">
              <a16:creationId xmlns:a16="http://schemas.microsoft.com/office/drawing/2014/main" id="{00000000-0008-0000-0C00-00003F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20" name="Shape 4">
          <a:extLst>
            <a:ext uri="{FF2B5EF4-FFF2-40B4-BE49-F238E27FC236}">
              <a16:creationId xmlns:a16="http://schemas.microsoft.com/office/drawing/2014/main" id="{00000000-0008-0000-0C00-000040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21" name="Shape 4">
          <a:extLst>
            <a:ext uri="{FF2B5EF4-FFF2-40B4-BE49-F238E27FC236}">
              <a16:creationId xmlns:a16="http://schemas.microsoft.com/office/drawing/2014/main" id="{00000000-0008-0000-0C00-000041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22" name="Shape 4">
          <a:extLst>
            <a:ext uri="{FF2B5EF4-FFF2-40B4-BE49-F238E27FC236}">
              <a16:creationId xmlns:a16="http://schemas.microsoft.com/office/drawing/2014/main" id="{00000000-0008-0000-0C00-000042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23" name="Shape 4">
          <a:extLst>
            <a:ext uri="{FF2B5EF4-FFF2-40B4-BE49-F238E27FC236}">
              <a16:creationId xmlns:a16="http://schemas.microsoft.com/office/drawing/2014/main" id="{00000000-0008-0000-0C00-000043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24" name="Shape 5">
          <a:extLst>
            <a:ext uri="{FF2B5EF4-FFF2-40B4-BE49-F238E27FC236}">
              <a16:creationId xmlns:a16="http://schemas.microsoft.com/office/drawing/2014/main" id="{00000000-0008-0000-0C00-000044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25" name="Shape 5">
          <a:extLst>
            <a:ext uri="{FF2B5EF4-FFF2-40B4-BE49-F238E27FC236}">
              <a16:creationId xmlns:a16="http://schemas.microsoft.com/office/drawing/2014/main" id="{00000000-0008-0000-0C00-000045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26" name="Shape 5">
          <a:extLst>
            <a:ext uri="{FF2B5EF4-FFF2-40B4-BE49-F238E27FC236}">
              <a16:creationId xmlns:a16="http://schemas.microsoft.com/office/drawing/2014/main" id="{00000000-0008-0000-0C00-000046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27" name="Shape 5">
          <a:extLst>
            <a:ext uri="{FF2B5EF4-FFF2-40B4-BE49-F238E27FC236}">
              <a16:creationId xmlns:a16="http://schemas.microsoft.com/office/drawing/2014/main" id="{00000000-0008-0000-0C00-000047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28" name="Shape 5">
          <a:extLst>
            <a:ext uri="{FF2B5EF4-FFF2-40B4-BE49-F238E27FC236}">
              <a16:creationId xmlns:a16="http://schemas.microsoft.com/office/drawing/2014/main" id="{00000000-0008-0000-0C00-000048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29" name="Shape 5">
          <a:extLst>
            <a:ext uri="{FF2B5EF4-FFF2-40B4-BE49-F238E27FC236}">
              <a16:creationId xmlns:a16="http://schemas.microsoft.com/office/drawing/2014/main" id="{00000000-0008-0000-0C00-000049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30" name="Shape 4">
          <a:extLst>
            <a:ext uri="{FF2B5EF4-FFF2-40B4-BE49-F238E27FC236}">
              <a16:creationId xmlns:a16="http://schemas.microsoft.com/office/drawing/2014/main" id="{00000000-0008-0000-0C00-00004A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31" name="Shape 4">
          <a:extLst>
            <a:ext uri="{FF2B5EF4-FFF2-40B4-BE49-F238E27FC236}">
              <a16:creationId xmlns:a16="http://schemas.microsoft.com/office/drawing/2014/main" id="{00000000-0008-0000-0C00-00004B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32" name="Shape 4">
          <a:extLst>
            <a:ext uri="{FF2B5EF4-FFF2-40B4-BE49-F238E27FC236}">
              <a16:creationId xmlns:a16="http://schemas.microsoft.com/office/drawing/2014/main" id="{00000000-0008-0000-0C00-00004C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33" name="Shape 4">
          <a:extLst>
            <a:ext uri="{FF2B5EF4-FFF2-40B4-BE49-F238E27FC236}">
              <a16:creationId xmlns:a16="http://schemas.microsoft.com/office/drawing/2014/main" id="{00000000-0008-0000-0C00-00004D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34" name="Shape 4">
          <a:extLst>
            <a:ext uri="{FF2B5EF4-FFF2-40B4-BE49-F238E27FC236}">
              <a16:creationId xmlns:a16="http://schemas.microsoft.com/office/drawing/2014/main" id="{00000000-0008-0000-0C00-00004E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35" name="Shape 4">
          <a:extLst>
            <a:ext uri="{FF2B5EF4-FFF2-40B4-BE49-F238E27FC236}">
              <a16:creationId xmlns:a16="http://schemas.microsoft.com/office/drawing/2014/main" id="{00000000-0008-0000-0C00-00004F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36" name="Shape 4">
          <a:extLst>
            <a:ext uri="{FF2B5EF4-FFF2-40B4-BE49-F238E27FC236}">
              <a16:creationId xmlns:a16="http://schemas.microsoft.com/office/drawing/2014/main" id="{00000000-0008-0000-0C00-000050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37" name="Shape 4">
          <a:extLst>
            <a:ext uri="{FF2B5EF4-FFF2-40B4-BE49-F238E27FC236}">
              <a16:creationId xmlns:a16="http://schemas.microsoft.com/office/drawing/2014/main" id="{00000000-0008-0000-0C00-000051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38" name="Shape 5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39" name="Shape 5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40" name="Shape 5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41" name="Shape 5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42" name="Shape 5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43" name="Shape 5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44" name="Shape 4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45" name="Shape 4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46" name="Shape 4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47" name="Shape 4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48" name="Shape 4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49" name="Shape 4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50" name="Shape 4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51" name="Shape 4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52" name="Shape 5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53" name="Shape 5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54" name="Shape 5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55" name="Shape 5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56" name="Shape 5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57" name="Shape 5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58" name="Shape 4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59" name="Shape 4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60" name="Shape 4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61" name="Shape 4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62" name="Shape 4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63" name="Shape 4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64" name="Shape 4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65" name="Shape 4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66" name="Shape 5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67" name="Shape 5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68" name="Shape 5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69" name="Shape 5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70" name="Shape 5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71" name="Shape 5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72" name="Shape 4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73" name="Shape 4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74" name="Shape 4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75" name="Shape 4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76" name="Shape 4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77" name="Shape 4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78" name="Shape 4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79" name="Shape 4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80" name="Shape 5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81" name="Shape 5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82" name="Shape 5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83" name="Shape 5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84" name="Shape 5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85" name="Shape 5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86" name="Shape 4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87" name="Shape 4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88" name="Shape 4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89" name="Shape 4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90" name="Shape 4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91" name="Shape 4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92" name="Shape 4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393" name="Shape 4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94" name="Shape 5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95" name="Shape 5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96" name="Shape 5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97" name="Shape 5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98" name="Shape 5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399" name="Shape 5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00" name="Shape 4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01" name="Shape 4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02" name="Shape 4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03" name="Shape 4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04" name="Shape 4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05" name="Shape 4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06" name="Shape 4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07" name="Shape 4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08" name="Shape 5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09" name="Shape 5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10" name="Shape 5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11" name="Shape 5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12" name="Shape 5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13" name="Shape 5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14" name="Shape 4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15" name="Shape 4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16" name="Shape 4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17" name="Shape 4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18" name="Shape 4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19" name="Shape 4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20" name="Shape 4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21" name="Shape 4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22" name="Shape 5">
          <a:extLst>
            <a:ext uri="{FF2B5EF4-FFF2-40B4-BE49-F238E27FC236}">
              <a16:creationId xmlns:a16="http://schemas.microsoft.com/office/drawing/2014/main" id="{00000000-0008-0000-0C00-0000A6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23" name="Shape 5">
          <a:extLst>
            <a:ext uri="{FF2B5EF4-FFF2-40B4-BE49-F238E27FC236}">
              <a16:creationId xmlns:a16="http://schemas.microsoft.com/office/drawing/2014/main" id="{00000000-0008-0000-0C00-0000A7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24" name="Shape 5">
          <a:extLst>
            <a:ext uri="{FF2B5EF4-FFF2-40B4-BE49-F238E27FC236}">
              <a16:creationId xmlns:a16="http://schemas.microsoft.com/office/drawing/2014/main" id="{00000000-0008-0000-0C00-0000A8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25" name="Shape 5">
          <a:extLst>
            <a:ext uri="{FF2B5EF4-FFF2-40B4-BE49-F238E27FC236}">
              <a16:creationId xmlns:a16="http://schemas.microsoft.com/office/drawing/2014/main" id="{00000000-0008-0000-0C00-0000A9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26" name="Shape 5">
          <a:extLst>
            <a:ext uri="{FF2B5EF4-FFF2-40B4-BE49-F238E27FC236}">
              <a16:creationId xmlns:a16="http://schemas.microsoft.com/office/drawing/2014/main" id="{00000000-0008-0000-0C00-0000AA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27" name="Shape 5">
          <a:extLst>
            <a:ext uri="{FF2B5EF4-FFF2-40B4-BE49-F238E27FC236}">
              <a16:creationId xmlns:a16="http://schemas.microsoft.com/office/drawing/2014/main" id="{00000000-0008-0000-0C00-0000AB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28" name="Shape 4">
          <a:extLst>
            <a:ext uri="{FF2B5EF4-FFF2-40B4-BE49-F238E27FC236}">
              <a16:creationId xmlns:a16="http://schemas.microsoft.com/office/drawing/2014/main" id="{00000000-0008-0000-0C00-0000AC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29" name="Shape 4">
          <a:extLst>
            <a:ext uri="{FF2B5EF4-FFF2-40B4-BE49-F238E27FC236}">
              <a16:creationId xmlns:a16="http://schemas.microsoft.com/office/drawing/2014/main" id="{00000000-0008-0000-0C00-0000AD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30" name="Shape 4">
          <a:extLst>
            <a:ext uri="{FF2B5EF4-FFF2-40B4-BE49-F238E27FC236}">
              <a16:creationId xmlns:a16="http://schemas.microsoft.com/office/drawing/2014/main" id="{00000000-0008-0000-0C00-0000AE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31" name="Shape 4">
          <a:extLst>
            <a:ext uri="{FF2B5EF4-FFF2-40B4-BE49-F238E27FC236}">
              <a16:creationId xmlns:a16="http://schemas.microsoft.com/office/drawing/2014/main" id="{00000000-0008-0000-0C00-0000AF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32" name="Shape 4">
          <a:extLst>
            <a:ext uri="{FF2B5EF4-FFF2-40B4-BE49-F238E27FC236}">
              <a16:creationId xmlns:a16="http://schemas.microsoft.com/office/drawing/2014/main" id="{00000000-0008-0000-0C00-0000B0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33" name="Shape 4">
          <a:extLst>
            <a:ext uri="{FF2B5EF4-FFF2-40B4-BE49-F238E27FC236}">
              <a16:creationId xmlns:a16="http://schemas.microsoft.com/office/drawing/2014/main" id="{00000000-0008-0000-0C00-0000B1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34" name="Shape 4">
          <a:extLst>
            <a:ext uri="{FF2B5EF4-FFF2-40B4-BE49-F238E27FC236}">
              <a16:creationId xmlns:a16="http://schemas.microsoft.com/office/drawing/2014/main" id="{00000000-0008-0000-0C00-0000B2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35" name="Shape 4">
          <a:extLst>
            <a:ext uri="{FF2B5EF4-FFF2-40B4-BE49-F238E27FC236}">
              <a16:creationId xmlns:a16="http://schemas.microsoft.com/office/drawing/2014/main" id="{00000000-0008-0000-0C00-0000B3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36" name="Shape 5">
          <a:extLst>
            <a:ext uri="{FF2B5EF4-FFF2-40B4-BE49-F238E27FC236}">
              <a16:creationId xmlns:a16="http://schemas.microsoft.com/office/drawing/2014/main" id="{00000000-0008-0000-0C00-0000B4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37" name="Shape 5">
          <a:extLst>
            <a:ext uri="{FF2B5EF4-FFF2-40B4-BE49-F238E27FC236}">
              <a16:creationId xmlns:a16="http://schemas.microsoft.com/office/drawing/2014/main" id="{00000000-0008-0000-0C00-0000B5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38" name="Shape 5">
          <a:extLst>
            <a:ext uri="{FF2B5EF4-FFF2-40B4-BE49-F238E27FC236}">
              <a16:creationId xmlns:a16="http://schemas.microsoft.com/office/drawing/2014/main" id="{00000000-0008-0000-0C00-0000B6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39" name="Shape 5">
          <a:extLst>
            <a:ext uri="{FF2B5EF4-FFF2-40B4-BE49-F238E27FC236}">
              <a16:creationId xmlns:a16="http://schemas.microsoft.com/office/drawing/2014/main" id="{00000000-0008-0000-0C00-0000B7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40" name="Shape 5">
          <a:extLst>
            <a:ext uri="{FF2B5EF4-FFF2-40B4-BE49-F238E27FC236}">
              <a16:creationId xmlns:a16="http://schemas.microsoft.com/office/drawing/2014/main" id="{00000000-0008-0000-0C00-0000B8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28575" cy="180975"/>
    <xdr:sp macro="" textlink="">
      <xdr:nvSpPr>
        <xdr:cNvPr id="441" name="Shape 5">
          <a:extLst>
            <a:ext uri="{FF2B5EF4-FFF2-40B4-BE49-F238E27FC236}">
              <a16:creationId xmlns:a16="http://schemas.microsoft.com/office/drawing/2014/main" id="{00000000-0008-0000-0C00-0000B9010000}"/>
            </a:ext>
          </a:extLst>
        </xdr:cNvPr>
        <xdr:cNvSpPr/>
      </xdr:nvSpPr>
      <xdr:spPr>
        <a:xfrm>
          <a:off x="3981450" y="622935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42" name="Shape 4">
          <a:extLst>
            <a:ext uri="{FF2B5EF4-FFF2-40B4-BE49-F238E27FC236}">
              <a16:creationId xmlns:a16="http://schemas.microsoft.com/office/drawing/2014/main" id="{00000000-0008-0000-0C00-0000BA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43" name="Shape 4">
          <a:extLst>
            <a:ext uri="{FF2B5EF4-FFF2-40B4-BE49-F238E27FC236}">
              <a16:creationId xmlns:a16="http://schemas.microsoft.com/office/drawing/2014/main" id="{00000000-0008-0000-0C00-0000BB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44" name="Shape 4">
          <a:extLst>
            <a:ext uri="{FF2B5EF4-FFF2-40B4-BE49-F238E27FC236}">
              <a16:creationId xmlns:a16="http://schemas.microsoft.com/office/drawing/2014/main" id="{00000000-0008-0000-0C00-0000BC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45" name="Shape 4">
          <a:extLst>
            <a:ext uri="{FF2B5EF4-FFF2-40B4-BE49-F238E27FC236}">
              <a16:creationId xmlns:a16="http://schemas.microsoft.com/office/drawing/2014/main" id="{00000000-0008-0000-0C00-0000BD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46" name="Shape 4">
          <a:extLst>
            <a:ext uri="{FF2B5EF4-FFF2-40B4-BE49-F238E27FC236}">
              <a16:creationId xmlns:a16="http://schemas.microsoft.com/office/drawing/2014/main" id="{00000000-0008-0000-0C00-0000BE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47" name="Shape 4">
          <a:extLst>
            <a:ext uri="{FF2B5EF4-FFF2-40B4-BE49-F238E27FC236}">
              <a16:creationId xmlns:a16="http://schemas.microsoft.com/office/drawing/2014/main" id="{00000000-0008-0000-0C00-0000BF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48" name="Shape 4">
          <a:extLst>
            <a:ext uri="{FF2B5EF4-FFF2-40B4-BE49-F238E27FC236}">
              <a16:creationId xmlns:a16="http://schemas.microsoft.com/office/drawing/2014/main" id="{00000000-0008-0000-0C00-0000C0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21</xdr:row>
      <xdr:rowOff>0</xdr:rowOff>
    </xdr:from>
    <xdr:ext cx="38100" cy="180975"/>
    <xdr:sp macro="" textlink="">
      <xdr:nvSpPr>
        <xdr:cNvPr id="449" name="Shape 4">
          <a:extLst>
            <a:ext uri="{FF2B5EF4-FFF2-40B4-BE49-F238E27FC236}">
              <a16:creationId xmlns:a16="http://schemas.microsoft.com/office/drawing/2014/main" id="{00000000-0008-0000-0C00-0000C1010000}"/>
            </a:ext>
          </a:extLst>
        </xdr:cNvPr>
        <xdr:cNvSpPr/>
      </xdr:nvSpPr>
      <xdr:spPr>
        <a:xfrm>
          <a:off x="3981450" y="622935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50" name="Shape 8">
          <a:extLst>
            <a:ext uri="{FF2B5EF4-FFF2-40B4-BE49-F238E27FC236}">
              <a16:creationId xmlns:a16="http://schemas.microsoft.com/office/drawing/2014/main" id="{00000000-0008-0000-0C00-0000C2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51" name="Shape 8">
          <a:extLst>
            <a:ext uri="{FF2B5EF4-FFF2-40B4-BE49-F238E27FC236}">
              <a16:creationId xmlns:a16="http://schemas.microsoft.com/office/drawing/2014/main" id="{00000000-0008-0000-0C00-0000C3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52" name="Shape 8">
          <a:extLst>
            <a:ext uri="{FF2B5EF4-FFF2-40B4-BE49-F238E27FC236}">
              <a16:creationId xmlns:a16="http://schemas.microsoft.com/office/drawing/2014/main" id="{00000000-0008-0000-0C00-0000C4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53" name="Shape 8">
          <a:extLst>
            <a:ext uri="{FF2B5EF4-FFF2-40B4-BE49-F238E27FC236}">
              <a16:creationId xmlns:a16="http://schemas.microsoft.com/office/drawing/2014/main" id="{00000000-0008-0000-0C00-0000C5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54" name="Shape 8">
          <a:extLst>
            <a:ext uri="{FF2B5EF4-FFF2-40B4-BE49-F238E27FC236}">
              <a16:creationId xmlns:a16="http://schemas.microsoft.com/office/drawing/2014/main" id="{00000000-0008-0000-0C00-0000C6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55" name="Shape 8">
          <a:extLst>
            <a:ext uri="{FF2B5EF4-FFF2-40B4-BE49-F238E27FC236}">
              <a16:creationId xmlns:a16="http://schemas.microsoft.com/office/drawing/2014/main" id="{00000000-0008-0000-0C00-0000C7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56" name="Shape 7">
          <a:extLst>
            <a:ext uri="{FF2B5EF4-FFF2-40B4-BE49-F238E27FC236}">
              <a16:creationId xmlns:a16="http://schemas.microsoft.com/office/drawing/2014/main" id="{00000000-0008-0000-0C00-0000C8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57" name="Shape 7">
          <a:extLst>
            <a:ext uri="{FF2B5EF4-FFF2-40B4-BE49-F238E27FC236}">
              <a16:creationId xmlns:a16="http://schemas.microsoft.com/office/drawing/2014/main" id="{00000000-0008-0000-0C00-0000C9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58" name="Shape 7">
          <a:extLst>
            <a:ext uri="{FF2B5EF4-FFF2-40B4-BE49-F238E27FC236}">
              <a16:creationId xmlns:a16="http://schemas.microsoft.com/office/drawing/2014/main" id="{00000000-0008-0000-0C00-0000CA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59" name="Shape 7">
          <a:extLst>
            <a:ext uri="{FF2B5EF4-FFF2-40B4-BE49-F238E27FC236}">
              <a16:creationId xmlns:a16="http://schemas.microsoft.com/office/drawing/2014/main" id="{00000000-0008-0000-0C00-0000CB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60" name="Shape 7">
          <a:extLst>
            <a:ext uri="{FF2B5EF4-FFF2-40B4-BE49-F238E27FC236}">
              <a16:creationId xmlns:a16="http://schemas.microsoft.com/office/drawing/2014/main" id="{00000000-0008-0000-0C00-0000CC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61" name="Shape 7">
          <a:extLst>
            <a:ext uri="{FF2B5EF4-FFF2-40B4-BE49-F238E27FC236}">
              <a16:creationId xmlns:a16="http://schemas.microsoft.com/office/drawing/2014/main" id="{00000000-0008-0000-0C00-0000CD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62" name="Shape 7">
          <a:extLst>
            <a:ext uri="{FF2B5EF4-FFF2-40B4-BE49-F238E27FC236}">
              <a16:creationId xmlns:a16="http://schemas.microsoft.com/office/drawing/2014/main" id="{00000000-0008-0000-0C00-0000CE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63" name="Shape 7">
          <a:extLst>
            <a:ext uri="{FF2B5EF4-FFF2-40B4-BE49-F238E27FC236}">
              <a16:creationId xmlns:a16="http://schemas.microsoft.com/office/drawing/2014/main" id="{00000000-0008-0000-0C00-0000CF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64" name="Shape 8">
          <a:extLst>
            <a:ext uri="{FF2B5EF4-FFF2-40B4-BE49-F238E27FC236}">
              <a16:creationId xmlns:a16="http://schemas.microsoft.com/office/drawing/2014/main" id="{00000000-0008-0000-0C00-0000D0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65" name="Shape 8">
          <a:extLst>
            <a:ext uri="{FF2B5EF4-FFF2-40B4-BE49-F238E27FC236}">
              <a16:creationId xmlns:a16="http://schemas.microsoft.com/office/drawing/2014/main" id="{00000000-0008-0000-0C00-0000D1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66" name="Shape 8">
          <a:extLst>
            <a:ext uri="{FF2B5EF4-FFF2-40B4-BE49-F238E27FC236}">
              <a16:creationId xmlns:a16="http://schemas.microsoft.com/office/drawing/2014/main" id="{00000000-0008-0000-0C00-0000D2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67" name="Shape 8">
          <a:extLst>
            <a:ext uri="{FF2B5EF4-FFF2-40B4-BE49-F238E27FC236}">
              <a16:creationId xmlns:a16="http://schemas.microsoft.com/office/drawing/2014/main" id="{00000000-0008-0000-0C00-0000D3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68" name="Shape 8">
          <a:extLst>
            <a:ext uri="{FF2B5EF4-FFF2-40B4-BE49-F238E27FC236}">
              <a16:creationId xmlns:a16="http://schemas.microsoft.com/office/drawing/2014/main" id="{00000000-0008-0000-0C00-0000D4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69" name="Shape 8">
          <a:extLst>
            <a:ext uri="{FF2B5EF4-FFF2-40B4-BE49-F238E27FC236}">
              <a16:creationId xmlns:a16="http://schemas.microsoft.com/office/drawing/2014/main" id="{00000000-0008-0000-0C00-0000D5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70" name="Shape 7">
          <a:extLst>
            <a:ext uri="{FF2B5EF4-FFF2-40B4-BE49-F238E27FC236}">
              <a16:creationId xmlns:a16="http://schemas.microsoft.com/office/drawing/2014/main" id="{00000000-0008-0000-0C00-0000D6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71" name="Shape 7">
          <a:extLst>
            <a:ext uri="{FF2B5EF4-FFF2-40B4-BE49-F238E27FC236}">
              <a16:creationId xmlns:a16="http://schemas.microsoft.com/office/drawing/2014/main" id="{00000000-0008-0000-0C00-0000D7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72" name="Shape 7">
          <a:extLst>
            <a:ext uri="{FF2B5EF4-FFF2-40B4-BE49-F238E27FC236}">
              <a16:creationId xmlns:a16="http://schemas.microsoft.com/office/drawing/2014/main" id="{00000000-0008-0000-0C00-0000D8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73" name="Shape 7">
          <a:extLst>
            <a:ext uri="{FF2B5EF4-FFF2-40B4-BE49-F238E27FC236}">
              <a16:creationId xmlns:a16="http://schemas.microsoft.com/office/drawing/2014/main" id="{00000000-0008-0000-0C00-0000D9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74" name="Shape 7">
          <a:extLst>
            <a:ext uri="{FF2B5EF4-FFF2-40B4-BE49-F238E27FC236}">
              <a16:creationId xmlns:a16="http://schemas.microsoft.com/office/drawing/2014/main" id="{00000000-0008-0000-0C00-0000DA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75" name="Shape 7">
          <a:extLst>
            <a:ext uri="{FF2B5EF4-FFF2-40B4-BE49-F238E27FC236}">
              <a16:creationId xmlns:a16="http://schemas.microsoft.com/office/drawing/2014/main" id="{00000000-0008-0000-0C00-0000DB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76" name="Shape 7">
          <a:extLst>
            <a:ext uri="{FF2B5EF4-FFF2-40B4-BE49-F238E27FC236}">
              <a16:creationId xmlns:a16="http://schemas.microsoft.com/office/drawing/2014/main" id="{00000000-0008-0000-0C00-0000DC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77" name="Shape 7">
          <a:extLst>
            <a:ext uri="{FF2B5EF4-FFF2-40B4-BE49-F238E27FC236}">
              <a16:creationId xmlns:a16="http://schemas.microsoft.com/office/drawing/2014/main" id="{00000000-0008-0000-0C00-0000DD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78" name="Shape 8">
          <a:extLst>
            <a:ext uri="{FF2B5EF4-FFF2-40B4-BE49-F238E27FC236}">
              <a16:creationId xmlns:a16="http://schemas.microsoft.com/office/drawing/2014/main" id="{00000000-0008-0000-0C00-0000DE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79" name="Shape 8">
          <a:extLst>
            <a:ext uri="{FF2B5EF4-FFF2-40B4-BE49-F238E27FC236}">
              <a16:creationId xmlns:a16="http://schemas.microsoft.com/office/drawing/2014/main" id="{00000000-0008-0000-0C00-0000DF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80" name="Shape 8">
          <a:extLst>
            <a:ext uri="{FF2B5EF4-FFF2-40B4-BE49-F238E27FC236}">
              <a16:creationId xmlns:a16="http://schemas.microsoft.com/office/drawing/2014/main" id="{00000000-0008-0000-0C00-0000E0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81" name="Shape 8">
          <a:extLst>
            <a:ext uri="{FF2B5EF4-FFF2-40B4-BE49-F238E27FC236}">
              <a16:creationId xmlns:a16="http://schemas.microsoft.com/office/drawing/2014/main" id="{00000000-0008-0000-0C00-0000E1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82" name="Shape 8">
          <a:extLst>
            <a:ext uri="{FF2B5EF4-FFF2-40B4-BE49-F238E27FC236}">
              <a16:creationId xmlns:a16="http://schemas.microsoft.com/office/drawing/2014/main" id="{00000000-0008-0000-0C00-0000E2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83" name="Shape 8">
          <a:extLst>
            <a:ext uri="{FF2B5EF4-FFF2-40B4-BE49-F238E27FC236}">
              <a16:creationId xmlns:a16="http://schemas.microsoft.com/office/drawing/2014/main" id="{00000000-0008-0000-0C00-0000E3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84" name="Shape 7">
          <a:extLst>
            <a:ext uri="{FF2B5EF4-FFF2-40B4-BE49-F238E27FC236}">
              <a16:creationId xmlns:a16="http://schemas.microsoft.com/office/drawing/2014/main" id="{00000000-0008-0000-0C00-0000E4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85" name="Shape 7">
          <a:extLst>
            <a:ext uri="{FF2B5EF4-FFF2-40B4-BE49-F238E27FC236}">
              <a16:creationId xmlns:a16="http://schemas.microsoft.com/office/drawing/2014/main" id="{00000000-0008-0000-0C00-0000E5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86" name="Shape 7">
          <a:extLst>
            <a:ext uri="{FF2B5EF4-FFF2-40B4-BE49-F238E27FC236}">
              <a16:creationId xmlns:a16="http://schemas.microsoft.com/office/drawing/2014/main" id="{00000000-0008-0000-0C00-0000E6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87" name="Shape 7">
          <a:extLst>
            <a:ext uri="{FF2B5EF4-FFF2-40B4-BE49-F238E27FC236}">
              <a16:creationId xmlns:a16="http://schemas.microsoft.com/office/drawing/2014/main" id="{00000000-0008-0000-0C00-0000E7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88" name="Shape 7">
          <a:extLst>
            <a:ext uri="{FF2B5EF4-FFF2-40B4-BE49-F238E27FC236}">
              <a16:creationId xmlns:a16="http://schemas.microsoft.com/office/drawing/2014/main" id="{00000000-0008-0000-0C00-0000E8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89" name="Shape 7">
          <a:extLst>
            <a:ext uri="{FF2B5EF4-FFF2-40B4-BE49-F238E27FC236}">
              <a16:creationId xmlns:a16="http://schemas.microsoft.com/office/drawing/2014/main" id="{00000000-0008-0000-0C00-0000E9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90" name="Shape 7">
          <a:extLst>
            <a:ext uri="{FF2B5EF4-FFF2-40B4-BE49-F238E27FC236}">
              <a16:creationId xmlns:a16="http://schemas.microsoft.com/office/drawing/2014/main" id="{00000000-0008-0000-0C00-0000EA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91" name="Shape 7">
          <a:extLst>
            <a:ext uri="{FF2B5EF4-FFF2-40B4-BE49-F238E27FC236}">
              <a16:creationId xmlns:a16="http://schemas.microsoft.com/office/drawing/2014/main" id="{00000000-0008-0000-0C00-0000EB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92" name="Shape 8">
          <a:extLst>
            <a:ext uri="{FF2B5EF4-FFF2-40B4-BE49-F238E27FC236}">
              <a16:creationId xmlns:a16="http://schemas.microsoft.com/office/drawing/2014/main" id="{00000000-0008-0000-0C00-0000EC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93" name="Shape 8">
          <a:extLst>
            <a:ext uri="{FF2B5EF4-FFF2-40B4-BE49-F238E27FC236}">
              <a16:creationId xmlns:a16="http://schemas.microsoft.com/office/drawing/2014/main" id="{00000000-0008-0000-0C00-0000ED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94" name="Shape 8">
          <a:extLst>
            <a:ext uri="{FF2B5EF4-FFF2-40B4-BE49-F238E27FC236}">
              <a16:creationId xmlns:a16="http://schemas.microsoft.com/office/drawing/2014/main" id="{00000000-0008-0000-0C00-0000EE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95" name="Shape 8">
          <a:extLst>
            <a:ext uri="{FF2B5EF4-FFF2-40B4-BE49-F238E27FC236}">
              <a16:creationId xmlns:a16="http://schemas.microsoft.com/office/drawing/2014/main" id="{00000000-0008-0000-0C00-0000EF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96" name="Shape 8">
          <a:extLst>
            <a:ext uri="{FF2B5EF4-FFF2-40B4-BE49-F238E27FC236}">
              <a16:creationId xmlns:a16="http://schemas.microsoft.com/office/drawing/2014/main" id="{00000000-0008-0000-0C00-0000F0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497" name="Shape 8">
          <a:extLst>
            <a:ext uri="{FF2B5EF4-FFF2-40B4-BE49-F238E27FC236}">
              <a16:creationId xmlns:a16="http://schemas.microsoft.com/office/drawing/2014/main" id="{00000000-0008-0000-0C00-0000F1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98" name="Shape 7">
          <a:extLst>
            <a:ext uri="{FF2B5EF4-FFF2-40B4-BE49-F238E27FC236}">
              <a16:creationId xmlns:a16="http://schemas.microsoft.com/office/drawing/2014/main" id="{00000000-0008-0000-0C00-0000F2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499" name="Shape 7">
          <a:extLst>
            <a:ext uri="{FF2B5EF4-FFF2-40B4-BE49-F238E27FC236}">
              <a16:creationId xmlns:a16="http://schemas.microsoft.com/office/drawing/2014/main" id="{00000000-0008-0000-0C00-0000F3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00" name="Shape 7">
          <a:extLst>
            <a:ext uri="{FF2B5EF4-FFF2-40B4-BE49-F238E27FC236}">
              <a16:creationId xmlns:a16="http://schemas.microsoft.com/office/drawing/2014/main" id="{00000000-0008-0000-0C00-0000F4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01" name="Shape 7">
          <a:extLst>
            <a:ext uri="{FF2B5EF4-FFF2-40B4-BE49-F238E27FC236}">
              <a16:creationId xmlns:a16="http://schemas.microsoft.com/office/drawing/2014/main" id="{00000000-0008-0000-0C00-0000F5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02" name="Shape 7">
          <a:extLst>
            <a:ext uri="{FF2B5EF4-FFF2-40B4-BE49-F238E27FC236}">
              <a16:creationId xmlns:a16="http://schemas.microsoft.com/office/drawing/2014/main" id="{00000000-0008-0000-0C00-0000F6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03" name="Shape 7">
          <a:extLst>
            <a:ext uri="{FF2B5EF4-FFF2-40B4-BE49-F238E27FC236}">
              <a16:creationId xmlns:a16="http://schemas.microsoft.com/office/drawing/2014/main" id="{00000000-0008-0000-0C00-0000F7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04" name="Shape 7">
          <a:extLst>
            <a:ext uri="{FF2B5EF4-FFF2-40B4-BE49-F238E27FC236}">
              <a16:creationId xmlns:a16="http://schemas.microsoft.com/office/drawing/2014/main" id="{00000000-0008-0000-0C00-0000F8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05" name="Shape 7">
          <a:extLst>
            <a:ext uri="{FF2B5EF4-FFF2-40B4-BE49-F238E27FC236}">
              <a16:creationId xmlns:a16="http://schemas.microsoft.com/office/drawing/2014/main" id="{00000000-0008-0000-0C00-0000F901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06" name="Shape 8">
          <a:extLst>
            <a:ext uri="{FF2B5EF4-FFF2-40B4-BE49-F238E27FC236}">
              <a16:creationId xmlns:a16="http://schemas.microsoft.com/office/drawing/2014/main" id="{00000000-0008-0000-0C00-0000FA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07" name="Shape 8">
          <a:extLst>
            <a:ext uri="{FF2B5EF4-FFF2-40B4-BE49-F238E27FC236}">
              <a16:creationId xmlns:a16="http://schemas.microsoft.com/office/drawing/2014/main" id="{00000000-0008-0000-0C00-0000FB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08" name="Shape 8">
          <a:extLst>
            <a:ext uri="{FF2B5EF4-FFF2-40B4-BE49-F238E27FC236}">
              <a16:creationId xmlns:a16="http://schemas.microsoft.com/office/drawing/2014/main" id="{00000000-0008-0000-0C00-0000FC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09" name="Shape 8">
          <a:extLst>
            <a:ext uri="{FF2B5EF4-FFF2-40B4-BE49-F238E27FC236}">
              <a16:creationId xmlns:a16="http://schemas.microsoft.com/office/drawing/2014/main" id="{00000000-0008-0000-0C00-0000FD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10" name="Shape 8">
          <a:extLst>
            <a:ext uri="{FF2B5EF4-FFF2-40B4-BE49-F238E27FC236}">
              <a16:creationId xmlns:a16="http://schemas.microsoft.com/office/drawing/2014/main" id="{00000000-0008-0000-0C00-0000FE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11" name="Shape 8">
          <a:extLst>
            <a:ext uri="{FF2B5EF4-FFF2-40B4-BE49-F238E27FC236}">
              <a16:creationId xmlns:a16="http://schemas.microsoft.com/office/drawing/2014/main" id="{00000000-0008-0000-0C00-0000FF01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12" name="Shape 7">
          <a:extLst>
            <a:ext uri="{FF2B5EF4-FFF2-40B4-BE49-F238E27FC236}">
              <a16:creationId xmlns:a16="http://schemas.microsoft.com/office/drawing/2014/main" id="{00000000-0008-0000-0C00-000000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13" name="Shape 7">
          <a:extLst>
            <a:ext uri="{FF2B5EF4-FFF2-40B4-BE49-F238E27FC236}">
              <a16:creationId xmlns:a16="http://schemas.microsoft.com/office/drawing/2014/main" id="{00000000-0008-0000-0C00-000001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14" name="Shape 7">
          <a:extLst>
            <a:ext uri="{FF2B5EF4-FFF2-40B4-BE49-F238E27FC236}">
              <a16:creationId xmlns:a16="http://schemas.microsoft.com/office/drawing/2014/main" id="{00000000-0008-0000-0C00-000002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15" name="Shape 7">
          <a:extLst>
            <a:ext uri="{FF2B5EF4-FFF2-40B4-BE49-F238E27FC236}">
              <a16:creationId xmlns:a16="http://schemas.microsoft.com/office/drawing/2014/main" id="{00000000-0008-0000-0C00-000003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16" name="Shape 7">
          <a:extLst>
            <a:ext uri="{FF2B5EF4-FFF2-40B4-BE49-F238E27FC236}">
              <a16:creationId xmlns:a16="http://schemas.microsoft.com/office/drawing/2014/main" id="{00000000-0008-0000-0C00-000004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17" name="Shape 7">
          <a:extLst>
            <a:ext uri="{FF2B5EF4-FFF2-40B4-BE49-F238E27FC236}">
              <a16:creationId xmlns:a16="http://schemas.microsoft.com/office/drawing/2014/main" id="{00000000-0008-0000-0C00-000005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18" name="Shape 7">
          <a:extLst>
            <a:ext uri="{FF2B5EF4-FFF2-40B4-BE49-F238E27FC236}">
              <a16:creationId xmlns:a16="http://schemas.microsoft.com/office/drawing/2014/main" id="{00000000-0008-0000-0C00-000006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19" name="Shape 7">
          <a:extLst>
            <a:ext uri="{FF2B5EF4-FFF2-40B4-BE49-F238E27FC236}">
              <a16:creationId xmlns:a16="http://schemas.microsoft.com/office/drawing/2014/main" id="{00000000-0008-0000-0C00-000007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20" name="Shape 8">
          <a:extLst>
            <a:ext uri="{FF2B5EF4-FFF2-40B4-BE49-F238E27FC236}">
              <a16:creationId xmlns:a16="http://schemas.microsoft.com/office/drawing/2014/main" id="{00000000-0008-0000-0C00-000008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21" name="Shape 8">
          <a:extLst>
            <a:ext uri="{FF2B5EF4-FFF2-40B4-BE49-F238E27FC236}">
              <a16:creationId xmlns:a16="http://schemas.microsoft.com/office/drawing/2014/main" id="{00000000-0008-0000-0C00-000009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22" name="Shape 8">
          <a:extLst>
            <a:ext uri="{FF2B5EF4-FFF2-40B4-BE49-F238E27FC236}">
              <a16:creationId xmlns:a16="http://schemas.microsoft.com/office/drawing/2014/main" id="{00000000-0008-0000-0C00-00000A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23" name="Shape 8">
          <a:extLst>
            <a:ext uri="{FF2B5EF4-FFF2-40B4-BE49-F238E27FC236}">
              <a16:creationId xmlns:a16="http://schemas.microsoft.com/office/drawing/2014/main" id="{00000000-0008-0000-0C00-00000B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24" name="Shape 8">
          <a:extLst>
            <a:ext uri="{FF2B5EF4-FFF2-40B4-BE49-F238E27FC236}">
              <a16:creationId xmlns:a16="http://schemas.microsoft.com/office/drawing/2014/main" id="{00000000-0008-0000-0C00-00000C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25" name="Shape 8">
          <a:extLst>
            <a:ext uri="{FF2B5EF4-FFF2-40B4-BE49-F238E27FC236}">
              <a16:creationId xmlns:a16="http://schemas.microsoft.com/office/drawing/2014/main" id="{00000000-0008-0000-0C00-00000D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26" name="Shape 7">
          <a:extLst>
            <a:ext uri="{FF2B5EF4-FFF2-40B4-BE49-F238E27FC236}">
              <a16:creationId xmlns:a16="http://schemas.microsoft.com/office/drawing/2014/main" id="{00000000-0008-0000-0C00-00000E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27" name="Shape 7">
          <a:extLst>
            <a:ext uri="{FF2B5EF4-FFF2-40B4-BE49-F238E27FC236}">
              <a16:creationId xmlns:a16="http://schemas.microsoft.com/office/drawing/2014/main" id="{00000000-0008-0000-0C00-00000F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28" name="Shape 7">
          <a:extLst>
            <a:ext uri="{FF2B5EF4-FFF2-40B4-BE49-F238E27FC236}">
              <a16:creationId xmlns:a16="http://schemas.microsoft.com/office/drawing/2014/main" id="{00000000-0008-0000-0C00-000010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29" name="Shape 7">
          <a:extLst>
            <a:ext uri="{FF2B5EF4-FFF2-40B4-BE49-F238E27FC236}">
              <a16:creationId xmlns:a16="http://schemas.microsoft.com/office/drawing/2014/main" id="{00000000-0008-0000-0C00-000011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30" name="Shape 7">
          <a:extLst>
            <a:ext uri="{FF2B5EF4-FFF2-40B4-BE49-F238E27FC236}">
              <a16:creationId xmlns:a16="http://schemas.microsoft.com/office/drawing/2014/main" id="{00000000-0008-0000-0C00-000012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31" name="Shape 7">
          <a:extLst>
            <a:ext uri="{FF2B5EF4-FFF2-40B4-BE49-F238E27FC236}">
              <a16:creationId xmlns:a16="http://schemas.microsoft.com/office/drawing/2014/main" id="{00000000-0008-0000-0C00-000013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32" name="Shape 7">
          <a:extLst>
            <a:ext uri="{FF2B5EF4-FFF2-40B4-BE49-F238E27FC236}">
              <a16:creationId xmlns:a16="http://schemas.microsoft.com/office/drawing/2014/main" id="{00000000-0008-0000-0C00-000014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33" name="Shape 7">
          <a:extLst>
            <a:ext uri="{FF2B5EF4-FFF2-40B4-BE49-F238E27FC236}">
              <a16:creationId xmlns:a16="http://schemas.microsoft.com/office/drawing/2014/main" id="{00000000-0008-0000-0C00-000015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34" name="Shape 8">
          <a:extLst>
            <a:ext uri="{FF2B5EF4-FFF2-40B4-BE49-F238E27FC236}">
              <a16:creationId xmlns:a16="http://schemas.microsoft.com/office/drawing/2014/main" id="{00000000-0008-0000-0C00-000016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35" name="Shape 8">
          <a:extLst>
            <a:ext uri="{FF2B5EF4-FFF2-40B4-BE49-F238E27FC236}">
              <a16:creationId xmlns:a16="http://schemas.microsoft.com/office/drawing/2014/main" id="{00000000-0008-0000-0C00-000017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36" name="Shape 8">
          <a:extLst>
            <a:ext uri="{FF2B5EF4-FFF2-40B4-BE49-F238E27FC236}">
              <a16:creationId xmlns:a16="http://schemas.microsoft.com/office/drawing/2014/main" id="{00000000-0008-0000-0C00-000018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37" name="Shape 8">
          <a:extLst>
            <a:ext uri="{FF2B5EF4-FFF2-40B4-BE49-F238E27FC236}">
              <a16:creationId xmlns:a16="http://schemas.microsoft.com/office/drawing/2014/main" id="{00000000-0008-0000-0C00-000019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38" name="Shape 8">
          <a:extLst>
            <a:ext uri="{FF2B5EF4-FFF2-40B4-BE49-F238E27FC236}">
              <a16:creationId xmlns:a16="http://schemas.microsoft.com/office/drawing/2014/main" id="{00000000-0008-0000-0C00-00001A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39" name="Shape 8">
          <a:extLst>
            <a:ext uri="{FF2B5EF4-FFF2-40B4-BE49-F238E27FC236}">
              <a16:creationId xmlns:a16="http://schemas.microsoft.com/office/drawing/2014/main" id="{00000000-0008-0000-0C00-00001B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40" name="Shape 7">
          <a:extLst>
            <a:ext uri="{FF2B5EF4-FFF2-40B4-BE49-F238E27FC236}">
              <a16:creationId xmlns:a16="http://schemas.microsoft.com/office/drawing/2014/main" id="{00000000-0008-0000-0C00-00001C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41" name="Shape 7">
          <a:extLst>
            <a:ext uri="{FF2B5EF4-FFF2-40B4-BE49-F238E27FC236}">
              <a16:creationId xmlns:a16="http://schemas.microsoft.com/office/drawing/2014/main" id="{00000000-0008-0000-0C00-00001D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42" name="Shape 7">
          <a:extLst>
            <a:ext uri="{FF2B5EF4-FFF2-40B4-BE49-F238E27FC236}">
              <a16:creationId xmlns:a16="http://schemas.microsoft.com/office/drawing/2014/main" id="{00000000-0008-0000-0C00-00001E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43" name="Shape 7">
          <a:extLst>
            <a:ext uri="{FF2B5EF4-FFF2-40B4-BE49-F238E27FC236}">
              <a16:creationId xmlns:a16="http://schemas.microsoft.com/office/drawing/2014/main" id="{00000000-0008-0000-0C00-00001F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44" name="Shape 7">
          <a:extLst>
            <a:ext uri="{FF2B5EF4-FFF2-40B4-BE49-F238E27FC236}">
              <a16:creationId xmlns:a16="http://schemas.microsoft.com/office/drawing/2014/main" id="{00000000-0008-0000-0C00-000020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45" name="Shape 7">
          <a:extLst>
            <a:ext uri="{FF2B5EF4-FFF2-40B4-BE49-F238E27FC236}">
              <a16:creationId xmlns:a16="http://schemas.microsoft.com/office/drawing/2014/main" id="{00000000-0008-0000-0C00-000021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46" name="Shape 7">
          <a:extLst>
            <a:ext uri="{FF2B5EF4-FFF2-40B4-BE49-F238E27FC236}">
              <a16:creationId xmlns:a16="http://schemas.microsoft.com/office/drawing/2014/main" id="{00000000-0008-0000-0C00-000022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47" name="Shape 7">
          <a:extLst>
            <a:ext uri="{FF2B5EF4-FFF2-40B4-BE49-F238E27FC236}">
              <a16:creationId xmlns:a16="http://schemas.microsoft.com/office/drawing/2014/main" id="{00000000-0008-0000-0C00-000023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48" name="Shape 8">
          <a:extLst>
            <a:ext uri="{FF2B5EF4-FFF2-40B4-BE49-F238E27FC236}">
              <a16:creationId xmlns:a16="http://schemas.microsoft.com/office/drawing/2014/main" id="{00000000-0008-0000-0C00-000024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49" name="Shape 8">
          <a:extLst>
            <a:ext uri="{FF2B5EF4-FFF2-40B4-BE49-F238E27FC236}">
              <a16:creationId xmlns:a16="http://schemas.microsoft.com/office/drawing/2014/main" id="{00000000-0008-0000-0C00-000025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50" name="Shape 8">
          <a:extLst>
            <a:ext uri="{FF2B5EF4-FFF2-40B4-BE49-F238E27FC236}">
              <a16:creationId xmlns:a16="http://schemas.microsoft.com/office/drawing/2014/main" id="{00000000-0008-0000-0C00-000026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51" name="Shape 8">
          <a:extLst>
            <a:ext uri="{FF2B5EF4-FFF2-40B4-BE49-F238E27FC236}">
              <a16:creationId xmlns:a16="http://schemas.microsoft.com/office/drawing/2014/main" id="{00000000-0008-0000-0C00-000027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52" name="Shape 8">
          <a:extLst>
            <a:ext uri="{FF2B5EF4-FFF2-40B4-BE49-F238E27FC236}">
              <a16:creationId xmlns:a16="http://schemas.microsoft.com/office/drawing/2014/main" id="{00000000-0008-0000-0C00-000028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53" name="Shape 8">
          <a:extLst>
            <a:ext uri="{FF2B5EF4-FFF2-40B4-BE49-F238E27FC236}">
              <a16:creationId xmlns:a16="http://schemas.microsoft.com/office/drawing/2014/main" id="{00000000-0008-0000-0C00-000029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54" name="Shape 7">
          <a:extLst>
            <a:ext uri="{FF2B5EF4-FFF2-40B4-BE49-F238E27FC236}">
              <a16:creationId xmlns:a16="http://schemas.microsoft.com/office/drawing/2014/main" id="{00000000-0008-0000-0C00-00002A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55" name="Shape 7">
          <a:extLst>
            <a:ext uri="{FF2B5EF4-FFF2-40B4-BE49-F238E27FC236}">
              <a16:creationId xmlns:a16="http://schemas.microsoft.com/office/drawing/2014/main" id="{00000000-0008-0000-0C00-00002B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56" name="Shape 7">
          <a:extLst>
            <a:ext uri="{FF2B5EF4-FFF2-40B4-BE49-F238E27FC236}">
              <a16:creationId xmlns:a16="http://schemas.microsoft.com/office/drawing/2014/main" id="{00000000-0008-0000-0C00-00002C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57" name="Shape 7">
          <a:extLst>
            <a:ext uri="{FF2B5EF4-FFF2-40B4-BE49-F238E27FC236}">
              <a16:creationId xmlns:a16="http://schemas.microsoft.com/office/drawing/2014/main" id="{00000000-0008-0000-0C00-00002D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58" name="Shape 7">
          <a:extLst>
            <a:ext uri="{FF2B5EF4-FFF2-40B4-BE49-F238E27FC236}">
              <a16:creationId xmlns:a16="http://schemas.microsoft.com/office/drawing/2014/main" id="{00000000-0008-0000-0C00-00002E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59" name="Shape 7">
          <a:extLst>
            <a:ext uri="{FF2B5EF4-FFF2-40B4-BE49-F238E27FC236}">
              <a16:creationId xmlns:a16="http://schemas.microsoft.com/office/drawing/2014/main" id="{00000000-0008-0000-0C00-00002F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60" name="Shape 7">
          <a:extLst>
            <a:ext uri="{FF2B5EF4-FFF2-40B4-BE49-F238E27FC236}">
              <a16:creationId xmlns:a16="http://schemas.microsoft.com/office/drawing/2014/main" id="{00000000-0008-0000-0C00-000030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61" name="Shape 7">
          <a:extLst>
            <a:ext uri="{FF2B5EF4-FFF2-40B4-BE49-F238E27FC236}">
              <a16:creationId xmlns:a16="http://schemas.microsoft.com/office/drawing/2014/main" id="{00000000-0008-0000-0C00-000031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62" name="Shape 8">
          <a:extLst>
            <a:ext uri="{FF2B5EF4-FFF2-40B4-BE49-F238E27FC236}">
              <a16:creationId xmlns:a16="http://schemas.microsoft.com/office/drawing/2014/main" id="{00000000-0008-0000-0C00-000032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63" name="Shape 8">
          <a:extLst>
            <a:ext uri="{FF2B5EF4-FFF2-40B4-BE49-F238E27FC236}">
              <a16:creationId xmlns:a16="http://schemas.microsoft.com/office/drawing/2014/main" id="{00000000-0008-0000-0C00-000033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64" name="Shape 8">
          <a:extLst>
            <a:ext uri="{FF2B5EF4-FFF2-40B4-BE49-F238E27FC236}">
              <a16:creationId xmlns:a16="http://schemas.microsoft.com/office/drawing/2014/main" id="{00000000-0008-0000-0C00-000034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65" name="Shape 8">
          <a:extLst>
            <a:ext uri="{FF2B5EF4-FFF2-40B4-BE49-F238E27FC236}">
              <a16:creationId xmlns:a16="http://schemas.microsoft.com/office/drawing/2014/main" id="{00000000-0008-0000-0C00-000035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66" name="Shape 8">
          <a:extLst>
            <a:ext uri="{FF2B5EF4-FFF2-40B4-BE49-F238E27FC236}">
              <a16:creationId xmlns:a16="http://schemas.microsoft.com/office/drawing/2014/main" id="{00000000-0008-0000-0C00-000036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67" name="Shape 8">
          <a:extLst>
            <a:ext uri="{FF2B5EF4-FFF2-40B4-BE49-F238E27FC236}">
              <a16:creationId xmlns:a16="http://schemas.microsoft.com/office/drawing/2014/main" id="{00000000-0008-0000-0C00-000037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68" name="Shape 7">
          <a:extLst>
            <a:ext uri="{FF2B5EF4-FFF2-40B4-BE49-F238E27FC236}">
              <a16:creationId xmlns:a16="http://schemas.microsoft.com/office/drawing/2014/main" id="{00000000-0008-0000-0C00-000038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69" name="Shape 7">
          <a:extLst>
            <a:ext uri="{FF2B5EF4-FFF2-40B4-BE49-F238E27FC236}">
              <a16:creationId xmlns:a16="http://schemas.microsoft.com/office/drawing/2014/main" id="{00000000-0008-0000-0C00-000039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70" name="Shape 7">
          <a:extLst>
            <a:ext uri="{FF2B5EF4-FFF2-40B4-BE49-F238E27FC236}">
              <a16:creationId xmlns:a16="http://schemas.microsoft.com/office/drawing/2014/main" id="{00000000-0008-0000-0C00-00003A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71" name="Shape 7">
          <a:extLst>
            <a:ext uri="{FF2B5EF4-FFF2-40B4-BE49-F238E27FC236}">
              <a16:creationId xmlns:a16="http://schemas.microsoft.com/office/drawing/2014/main" id="{00000000-0008-0000-0C00-00003B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72" name="Shape 7">
          <a:extLst>
            <a:ext uri="{FF2B5EF4-FFF2-40B4-BE49-F238E27FC236}">
              <a16:creationId xmlns:a16="http://schemas.microsoft.com/office/drawing/2014/main" id="{00000000-0008-0000-0C00-00003C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73" name="Shape 7">
          <a:extLst>
            <a:ext uri="{FF2B5EF4-FFF2-40B4-BE49-F238E27FC236}">
              <a16:creationId xmlns:a16="http://schemas.microsoft.com/office/drawing/2014/main" id="{00000000-0008-0000-0C00-00003D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74" name="Shape 7">
          <a:extLst>
            <a:ext uri="{FF2B5EF4-FFF2-40B4-BE49-F238E27FC236}">
              <a16:creationId xmlns:a16="http://schemas.microsoft.com/office/drawing/2014/main" id="{00000000-0008-0000-0C00-00003E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75" name="Shape 7">
          <a:extLst>
            <a:ext uri="{FF2B5EF4-FFF2-40B4-BE49-F238E27FC236}">
              <a16:creationId xmlns:a16="http://schemas.microsoft.com/office/drawing/2014/main" id="{00000000-0008-0000-0C00-00003F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76" name="Shape 8">
          <a:extLst>
            <a:ext uri="{FF2B5EF4-FFF2-40B4-BE49-F238E27FC236}">
              <a16:creationId xmlns:a16="http://schemas.microsoft.com/office/drawing/2014/main" id="{00000000-0008-0000-0C00-000040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77" name="Shape 8">
          <a:extLst>
            <a:ext uri="{FF2B5EF4-FFF2-40B4-BE49-F238E27FC236}">
              <a16:creationId xmlns:a16="http://schemas.microsoft.com/office/drawing/2014/main" id="{00000000-0008-0000-0C00-000041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78" name="Shape 8">
          <a:extLst>
            <a:ext uri="{FF2B5EF4-FFF2-40B4-BE49-F238E27FC236}">
              <a16:creationId xmlns:a16="http://schemas.microsoft.com/office/drawing/2014/main" id="{00000000-0008-0000-0C00-000042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79" name="Shape 8">
          <a:extLst>
            <a:ext uri="{FF2B5EF4-FFF2-40B4-BE49-F238E27FC236}">
              <a16:creationId xmlns:a16="http://schemas.microsoft.com/office/drawing/2014/main" id="{00000000-0008-0000-0C00-000043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80" name="Shape 8">
          <a:extLst>
            <a:ext uri="{FF2B5EF4-FFF2-40B4-BE49-F238E27FC236}">
              <a16:creationId xmlns:a16="http://schemas.microsoft.com/office/drawing/2014/main" id="{00000000-0008-0000-0C00-000044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81" name="Shape 8">
          <a:extLst>
            <a:ext uri="{FF2B5EF4-FFF2-40B4-BE49-F238E27FC236}">
              <a16:creationId xmlns:a16="http://schemas.microsoft.com/office/drawing/2014/main" id="{00000000-0008-0000-0C00-000045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82" name="Shape 7">
          <a:extLst>
            <a:ext uri="{FF2B5EF4-FFF2-40B4-BE49-F238E27FC236}">
              <a16:creationId xmlns:a16="http://schemas.microsoft.com/office/drawing/2014/main" id="{00000000-0008-0000-0C00-000046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83" name="Shape 7">
          <a:extLst>
            <a:ext uri="{FF2B5EF4-FFF2-40B4-BE49-F238E27FC236}">
              <a16:creationId xmlns:a16="http://schemas.microsoft.com/office/drawing/2014/main" id="{00000000-0008-0000-0C00-000047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84" name="Shape 7">
          <a:extLst>
            <a:ext uri="{FF2B5EF4-FFF2-40B4-BE49-F238E27FC236}">
              <a16:creationId xmlns:a16="http://schemas.microsoft.com/office/drawing/2014/main" id="{00000000-0008-0000-0C00-000048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85" name="Shape 7">
          <a:extLst>
            <a:ext uri="{FF2B5EF4-FFF2-40B4-BE49-F238E27FC236}">
              <a16:creationId xmlns:a16="http://schemas.microsoft.com/office/drawing/2014/main" id="{00000000-0008-0000-0C00-000049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86" name="Shape 7">
          <a:extLst>
            <a:ext uri="{FF2B5EF4-FFF2-40B4-BE49-F238E27FC236}">
              <a16:creationId xmlns:a16="http://schemas.microsoft.com/office/drawing/2014/main" id="{00000000-0008-0000-0C00-00004A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87" name="Shape 7">
          <a:extLst>
            <a:ext uri="{FF2B5EF4-FFF2-40B4-BE49-F238E27FC236}">
              <a16:creationId xmlns:a16="http://schemas.microsoft.com/office/drawing/2014/main" id="{00000000-0008-0000-0C00-00004B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88" name="Shape 7">
          <a:extLst>
            <a:ext uri="{FF2B5EF4-FFF2-40B4-BE49-F238E27FC236}">
              <a16:creationId xmlns:a16="http://schemas.microsoft.com/office/drawing/2014/main" id="{00000000-0008-0000-0C00-00004C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89" name="Shape 7">
          <a:extLst>
            <a:ext uri="{FF2B5EF4-FFF2-40B4-BE49-F238E27FC236}">
              <a16:creationId xmlns:a16="http://schemas.microsoft.com/office/drawing/2014/main" id="{00000000-0008-0000-0C00-00004D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90" name="Shape 8">
          <a:extLst>
            <a:ext uri="{FF2B5EF4-FFF2-40B4-BE49-F238E27FC236}">
              <a16:creationId xmlns:a16="http://schemas.microsoft.com/office/drawing/2014/main" id="{00000000-0008-0000-0C00-00004E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91" name="Shape 8">
          <a:extLst>
            <a:ext uri="{FF2B5EF4-FFF2-40B4-BE49-F238E27FC236}">
              <a16:creationId xmlns:a16="http://schemas.microsoft.com/office/drawing/2014/main" id="{00000000-0008-0000-0C00-00004F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92" name="Shape 8">
          <a:extLst>
            <a:ext uri="{FF2B5EF4-FFF2-40B4-BE49-F238E27FC236}">
              <a16:creationId xmlns:a16="http://schemas.microsoft.com/office/drawing/2014/main" id="{00000000-0008-0000-0C00-000050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93" name="Shape 8">
          <a:extLst>
            <a:ext uri="{FF2B5EF4-FFF2-40B4-BE49-F238E27FC236}">
              <a16:creationId xmlns:a16="http://schemas.microsoft.com/office/drawing/2014/main" id="{00000000-0008-0000-0C00-000051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94" name="Shape 8">
          <a:extLst>
            <a:ext uri="{FF2B5EF4-FFF2-40B4-BE49-F238E27FC236}">
              <a16:creationId xmlns:a16="http://schemas.microsoft.com/office/drawing/2014/main" id="{00000000-0008-0000-0C00-000052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595" name="Shape 8">
          <a:extLst>
            <a:ext uri="{FF2B5EF4-FFF2-40B4-BE49-F238E27FC236}">
              <a16:creationId xmlns:a16="http://schemas.microsoft.com/office/drawing/2014/main" id="{00000000-0008-0000-0C00-000053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96" name="Shape 7">
          <a:extLst>
            <a:ext uri="{FF2B5EF4-FFF2-40B4-BE49-F238E27FC236}">
              <a16:creationId xmlns:a16="http://schemas.microsoft.com/office/drawing/2014/main" id="{00000000-0008-0000-0C00-000054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97" name="Shape 7">
          <a:extLst>
            <a:ext uri="{FF2B5EF4-FFF2-40B4-BE49-F238E27FC236}">
              <a16:creationId xmlns:a16="http://schemas.microsoft.com/office/drawing/2014/main" id="{00000000-0008-0000-0C00-000055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98" name="Shape 7">
          <a:extLst>
            <a:ext uri="{FF2B5EF4-FFF2-40B4-BE49-F238E27FC236}">
              <a16:creationId xmlns:a16="http://schemas.microsoft.com/office/drawing/2014/main" id="{00000000-0008-0000-0C00-000056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599" name="Shape 7">
          <a:extLst>
            <a:ext uri="{FF2B5EF4-FFF2-40B4-BE49-F238E27FC236}">
              <a16:creationId xmlns:a16="http://schemas.microsoft.com/office/drawing/2014/main" id="{00000000-0008-0000-0C00-000057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00" name="Shape 7">
          <a:extLst>
            <a:ext uri="{FF2B5EF4-FFF2-40B4-BE49-F238E27FC236}">
              <a16:creationId xmlns:a16="http://schemas.microsoft.com/office/drawing/2014/main" id="{00000000-0008-0000-0C00-000058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01" name="Shape 7">
          <a:extLst>
            <a:ext uri="{FF2B5EF4-FFF2-40B4-BE49-F238E27FC236}">
              <a16:creationId xmlns:a16="http://schemas.microsoft.com/office/drawing/2014/main" id="{00000000-0008-0000-0C00-000059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02" name="Shape 7">
          <a:extLst>
            <a:ext uri="{FF2B5EF4-FFF2-40B4-BE49-F238E27FC236}">
              <a16:creationId xmlns:a16="http://schemas.microsoft.com/office/drawing/2014/main" id="{00000000-0008-0000-0C00-00005A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03" name="Shape 7">
          <a:extLst>
            <a:ext uri="{FF2B5EF4-FFF2-40B4-BE49-F238E27FC236}">
              <a16:creationId xmlns:a16="http://schemas.microsoft.com/office/drawing/2014/main" id="{00000000-0008-0000-0C00-00005B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04" name="Shape 8">
          <a:extLst>
            <a:ext uri="{FF2B5EF4-FFF2-40B4-BE49-F238E27FC236}">
              <a16:creationId xmlns:a16="http://schemas.microsoft.com/office/drawing/2014/main" id="{00000000-0008-0000-0C00-00005C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05" name="Shape 8">
          <a:extLst>
            <a:ext uri="{FF2B5EF4-FFF2-40B4-BE49-F238E27FC236}">
              <a16:creationId xmlns:a16="http://schemas.microsoft.com/office/drawing/2014/main" id="{00000000-0008-0000-0C00-00005D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06" name="Shape 8">
          <a:extLst>
            <a:ext uri="{FF2B5EF4-FFF2-40B4-BE49-F238E27FC236}">
              <a16:creationId xmlns:a16="http://schemas.microsoft.com/office/drawing/2014/main" id="{00000000-0008-0000-0C00-00005E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07" name="Shape 8">
          <a:extLst>
            <a:ext uri="{FF2B5EF4-FFF2-40B4-BE49-F238E27FC236}">
              <a16:creationId xmlns:a16="http://schemas.microsoft.com/office/drawing/2014/main" id="{00000000-0008-0000-0C00-00005F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08" name="Shape 8">
          <a:extLst>
            <a:ext uri="{FF2B5EF4-FFF2-40B4-BE49-F238E27FC236}">
              <a16:creationId xmlns:a16="http://schemas.microsoft.com/office/drawing/2014/main" id="{00000000-0008-0000-0C00-000060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09" name="Shape 8">
          <a:extLst>
            <a:ext uri="{FF2B5EF4-FFF2-40B4-BE49-F238E27FC236}">
              <a16:creationId xmlns:a16="http://schemas.microsoft.com/office/drawing/2014/main" id="{00000000-0008-0000-0C00-000061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10" name="Shape 7">
          <a:extLst>
            <a:ext uri="{FF2B5EF4-FFF2-40B4-BE49-F238E27FC236}">
              <a16:creationId xmlns:a16="http://schemas.microsoft.com/office/drawing/2014/main" id="{00000000-0008-0000-0C00-000062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11" name="Shape 7">
          <a:extLst>
            <a:ext uri="{FF2B5EF4-FFF2-40B4-BE49-F238E27FC236}">
              <a16:creationId xmlns:a16="http://schemas.microsoft.com/office/drawing/2014/main" id="{00000000-0008-0000-0C00-000063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12" name="Shape 7">
          <a:extLst>
            <a:ext uri="{FF2B5EF4-FFF2-40B4-BE49-F238E27FC236}">
              <a16:creationId xmlns:a16="http://schemas.microsoft.com/office/drawing/2014/main" id="{00000000-0008-0000-0C00-000064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13" name="Shape 7">
          <a:extLst>
            <a:ext uri="{FF2B5EF4-FFF2-40B4-BE49-F238E27FC236}">
              <a16:creationId xmlns:a16="http://schemas.microsoft.com/office/drawing/2014/main" id="{00000000-0008-0000-0C00-000065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14" name="Shape 7">
          <a:extLst>
            <a:ext uri="{FF2B5EF4-FFF2-40B4-BE49-F238E27FC236}">
              <a16:creationId xmlns:a16="http://schemas.microsoft.com/office/drawing/2014/main" id="{00000000-0008-0000-0C00-000066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15" name="Shape 7">
          <a:extLst>
            <a:ext uri="{FF2B5EF4-FFF2-40B4-BE49-F238E27FC236}">
              <a16:creationId xmlns:a16="http://schemas.microsoft.com/office/drawing/2014/main" id="{00000000-0008-0000-0C00-000067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16" name="Shape 7">
          <a:extLst>
            <a:ext uri="{FF2B5EF4-FFF2-40B4-BE49-F238E27FC236}">
              <a16:creationId xmlns:a16="http://schemas.microsoft.com/office/drawing/2014/main" id="{00000000-0008-0000-0C00-000068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17" name="Shape 7">
          <a:extLst>
            <a:ext uri="{FF2B5EF4-FFF2-40B4-BE49-F238E27FC236}">
              <a16:creationId xmlns:a16="http://schemas.microsoft.com/office/drawing/2014/main" id="{00000000-0008-0000-0C00-000069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18" name="Shape 8">
          <a:extLst>
            <a:ext uri="{FF2B5EF4-FFF2-40B4-BE49-F238E27FC236}">
              <a16:creationId xmlns:a16="http://schemas.microsoft.com/office/drawing/2014/main" id="{00000000-0008-0000-0C00-00006A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19" name="Shape 8">
          <a:extLst>
            <a:ext uri="{FF2B5EF4-FFF2-40B4-BE49-F238E27FC236}">
              <a16:creationId xmlns:a16="http://schemas.microsoft.com/office/drawing/2014/main" id="{00000000-0008-0000-0C00-00006B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20" name="Shape 8">
          <a:extLst>
            <a:ext uri="{FF2B5EF4-FFF2-40B4-BE49-F238E27FC236}">
              <a16:creationId xmlns:a16="http://schemas.microsoft.com/office/drawing/2014/main" id="{00000000-0008-0000-0C00-00006C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21" name="Shape 8">
          <a:extLst>
            <a:ext uri="{FF2B5EF4-FFF2-40B4-BE49-F238E27FC236}">
              <a16:creationId xmlns:a16="http://schemas.microsoft.com/office/drawing/2014/main" id="{00000000-0008-0000-0C00-00006D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22" name="Shape 8">
          <a:extLst>
            <a:ext uri="{FF2B5EF4-FFF2-40B4-BE49-F238E27FC236}">
              <a16:creationId xmlns:a16="http://schemas.microsoft.com/office/drawing/2014/main" id="{00000000-0008-0000-0C00-00006E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23" name="Shape 8">
          <a:extLst>
            <a:ext uri="{FF2B5EF4-FFF2-40B4-BE49-F238E27FC236}">
              <a16:creationId xmlns:a16="http://schemas.microsoft.com/office/drawing/2014/main" id="{00000000-0008-0000-0C00-00006F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24" name="Shape 7">
          <a:extLst>
            <a:ext uri="{FF2B5EF4-FFF2-40B4-BE49-F238E27FC236}">
              <a16:creationId xmlns:a16="http://schemas.microsoft.com/office/drawing/2014/main" id="{00000000-0008-0000-0C00-000070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25" name="Shape 7">
          <a:extLst>
            <a:ext uri="{FF2B5EF4-FFF2-40B4-BE49-F238E27FC236}">
              <a16:creationId xmlns:a16="http://schemas.microsoft.com/office/drawing/2014/main" id="{00000000-0008-0000-0C00-000071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26" name="Shape 7">
          <a:extLst>
            <a:ext uri="{FF2B5EF4-FFF2-40B4-BE49-F238E27FC236}">
              <a16:creationId xmlns:a16="http://schemas.microsoft.com/office/drawing/2014/main" id="{00000000-0008-0000-0C00-000072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27" name="Shape 7">
          <a:extLst>
            <a:ext uri="{FF2B5EF4-FFF2-40B4-BE49-F238E27FC236}">
              <a16:creationId xmlns:a16="http://schemas.microsoft.com/office/drawing/2014/main" id="{00000000-0008-0000-0C00-000073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28" name="Shape 7">
          <a:extLst>
            <a:ext uri="{FF2B5EF4-FFF2-40B4-BE49-F238E27FC236}">
              <a16:creationId xmlns:a16="http://schemas.microsoft.com/office/drawing/2014/main" id="{00000000-0008-0000-0C00-000074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29" name="Shape 7">
          <a:extLst>
            <a:ext uri="{FF2B5EF4-FFF2-40B4-BE49-F238E27FC236}">
              <a16:creationId xmlns:a16="http://schemas.microsoft.com/office/drawing/2014/main" id="{00000000-0008-0000-0C00-000075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30" name="Shape 7">
          <a:extLst>
            <a:ext uri="{FF2B5EF4-FFF2-40B4-BE49-F238E27FC236}">
              <a16:creationId xmlns:a16="http://schemas.microsoft.com/office/drawing/2014/main" id="{00000000-0008-0000-0C00-000076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31" name="Shape 7">
          <a:extLst>
            <a:ext uri="{FF2B5EF4-FFF2-40B4-BE49-F238E27FC236}">
              <a16:creationId xmlns:a16="http://schemas.microsoft.com/office/drawing/2014/main" id="{00000000-0008-0000-0C00-000077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32" name="Shape 8">
          <a:extLst>
            <a:ext uri="{FF2B5EF4-FFF2-40B4-BE49-F238E27FC236}">
              <a16:creationId xmlns:a16="http://schemas.microsoft.com/office/drawing/2014/main" id="{00000000-0008-0000-0C00-000078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33" name="Shape 8">
          <a:extLst>
            <a:ext uri="{FF2B5EF4-FFF2-40B4-BE49-F238E27FC236}">
              <a16:creationId xmlns:a16="http://schemas.microsoft.com/office/drawing/2014/main" id="{00000000-0008-0000-0C00-000079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34" name="Shape 8">
          <a:extLst>
            <a:ext uri="{FF2B5EF4-FFF2-40B4-BE49-F238E27FC236}">
              <a16:creationId xmlns:a16="http://schemas.microsoft.com/office/drawing/2014/main" id="{00000000-0008-0000-0C00-00007A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35" name="Shape 8">
          <a:extLst>
            <a:ext uri="{FF2B5EF4-FFF2-40B4-BE49-F238E27FC236}">
              <a16:creationId xmlns:a16="http://schemas.microsoft.com/office/drawing/2014/main" id="{00000000-0008-0000-0C00-00007B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36" name="Shape 8">
          <a:extLst>
            <a:ext uri="{FF2B5EF4-FFF2-40B4-BE49-F238E27FC236}">
              <a16:creationId xmlns:a16="http://schemas.microsoft.com/office/drawing/2014/main" id="{00000000-0008-0000-0C00-00007C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37" name="Shape 8">
          <a:extLst>
            <a:ext uri="{FF2B5EF4-FFF2-40B4-BE49-F238E27FC236}">
              <a16:creationId xmlns:a16="http://schemas.microsoft.com/office/drawing/2014/main" id="{00000000-0008-0000-0C00-00007D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38" name="Shape 7">
          <a:extLst>
            <a:ext uri="{FF2B5EF4-FFF2-40B4-BE49-F238E27FC236}">
              <a16:creationId xmlns:a16="http://schemas.microsoft.com/office/drawing/2014/main" id="{00000000-0008-0000-0C00-00007E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39" name="Shape 7">
          <a:extLst>
            <a:ext uri="{FF2B5EF4-FFF2-40B4-BE49-F238E27FC236}">
              <a16:creationId xmlns:a16="http://schemas.microsoft.com/office/drawing/2014/main" id="{00000000-0008-0000-0C00-00007F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40" name="Shape 7">
          <a:extLst>
            <a:ext uri="{FF2B5EF4-FFF2-40B4-BE49-F238E27FC236}">
              <a16:creationId xmlns:a16="http://schemas.microsoft.com/office/drawing/2014/main" id="{00000000-0008-0000-0C00-000080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41" name="Shape 7">
          <a:extLst>
            <a:ext uri="{FF2B5EF4-FFF2-40B4-BE49-F238E27FC236}">
              <a16:creationId xmlns:a16="http://schemas.microsoft.com/office/drawing/2014/main" id="{00000000-0008-0000-0C00-000081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42" name="Shape 7">
          <a:extLst>
            <a:ext uri="{FF2B5EF4-FFF2-40B4-BE49-F238E27FC236}">
              <a16:creationId xmlns:a16="http://schemas.microsoft.com/office/drawing/2014/main" id="{00000000-0008-0000-0C00-000082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43" name="Shape 7">
          <a:extLst>
            <a:ext uri="{FF2B5EF4-FFF2-40B4-BE49-F238E27FC236}">
              <a16:creationId xmlns:a16="http://schemas.microsoft.com/office/drawing/2014/main" id="{00000000-0008-0000-0C00-000083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44" name="Shape 7">
          <a:extLst>
            <a:ext uri="{FF2B5EF4-FFF2-40B4-BE49-F238E27FC236}">
              <a16:creationId xmlns:a16="http://schemas.microsoft.com/office/drawing/2014/main" id="{00000000-0008-0000-0C00-000084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45" name="Shape 7">
          <a:extLst>
            <a:ext uri="{FF2B5EF4-FFF2-40B4-BE49-F238E27FC236}">
              <a16:creationId xmlns:a16="http://schemas.microsoft.com/office/drawing/2014/main" id="{00000000-0008-0000-0C00-000085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46" name="Shape 8">
          <a:extLst>
            <a:ext uri="{FF2B5EF4-FFF2-40B4-BE49-F238E27FC236}">
              <a16:creationId xmlns:a16="http://schemas.microsoft.com/office/drawing/2014/main" id="{00000000-0008-0000-0C00-000086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47" name="Shape 8">
          <a:extLst>
            <a:ext uri="{FF2B5EF4-FFF2-40B4-BE49-F238E27FC236}">
              <a16:creationId xmlns:a16="http://schemas.microsoft.com/office/drawing/2014/main" id="{00000000-0008-0000-0C00-000087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48" name="Shape 8">
          <a:extLst>
            <a:ext uri="{FF2B5EF4-FFF2-40B4-BE49-F238E27FC236}">
              <a16:creationId xmlns:a16="http://schemas.microsoft.com/office/drawing/2014/main" id="{00000000-0008-0000-0C00-000088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49" name="Shape 8">
          <a:extLst>
            <a:ext uri="{FF2B5EF4-FFF2-40B4-BE49-F238E27FC236}">
              <a16:creationId xmlns:a16="http://schemas.microsoft.com/office/drawing/2014/main" id="{00000000-0008-0000-0C00-000089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50" name="Shape 8">
          <a:extLst>
            <a:ext uri="{FF2B5EF4-FFF2-40B4-BE49-F238E27FC236}">
              <a16:creationId xmlns:a16="http://schemas.microsoft.com/office/drawing/2014/main" id="{00000000-0008-0000-0C00-00008A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51" name="Shape 8">
          <a:extLst>
            <a:ext uri="{FF2B5EF4-FFF2-40B4-BE49-F238E27FC236}">
              <a16:creationId xmlns:a16="http://schemas.microsoft.com/office/drawing/2014/main" id="{00000000-0008-0000-0C00-00008B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52" name="Shape 7">
          <a:extLst>
            <a:ext uri="{FF2B5EF4-FFF2-40B4-BE49-F238E27FC236}">
              <a16:creationId xmlns:a16="http://schemas.microsoft.com/office/drawing/2014/main" id="{00000000-0008-0000-0C00-00008C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53" name="Shape 7">
          <a:extLst>
            <a:ext uri="{FF2B5EF4-FFF2-40B4-BE49-F238E27FC236}">
              <a16:creationId xmlns:a16="http://schemas.microsoft.com/office/drawing/2014/main" id="{00000000-0008-0000-0C00-00008D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54" name="Shape 7">
          <a:extLst>
            <a:ext uri="{FF2B5EF4-FFF2-40B4-BE49-F238E27FC236}">
              <a16:creationId xmlns:a16="http://schemas.microsoft.com/office/drawing/2014/main" id="{00000000-0008-0000-0C00-00008E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55" name="Shape 7">
          <a:extLst>
            <a:ext uri="{FF2B5EF4-FFF2-40B4-BE49-F238E27FC236}">
              <a16:creationId xmlns:a16="http://schemas.microsoft.com/office/drawing/2014/main" id="{00000000-0008-0000-0C00-00008F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56" name="Shape 7">
          <a:extLst>
            <a:ext uri="{FF2B5EF4-FFF2-40B4-BE49-F238E27FC236}">
              <a16:creationId xmlns:a16="http://schemas.microsoft.com/office/drawing/2014/main" id="{00000000-0008-0000-0C00-000090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57" name="Shape 7">
          <a:extLst>
            <a:ext uri="{FF2B5EF4-FFF2-40B4-BE49-F238E27FC236}">
              <a16:creationId xmlns:a16="http://schemas.microsoft.com/office/drawing/2014/main" id="{00000000-0008-0000-0C00-000091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58" name="Shape 7">
          <a:extLst>
            <a:ext uri="{FF2B5EF4-FFF2-40B4-BE49-F238E27FC236}">
              <a16:creationId xmlns:a16="http://schemas.microsoft.com/office/drawing/2014/main" id="{00000000-0008-0000-0C00-000092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59" name="Shape 7">
          <a:extLst>
            <a:ext uri="{FF2B5EF4-FFF2-40B4-BE49-F238E27FC236}">
              <a16:creationId xmlns:a16="http://schemas.microsoft.com/office/drawing/2014/main" id="{00000000-0008-0000-0C00-000093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60" name="Shape 8">
          <a:extLst>
            <a:ext uri="{FF2B5EF4-FFF2-40B4-BE49-F238E27FC236}">
              <a16:creationId xmlns:a16="http://schemas.microsoft.com/office/drawing/2014/main" id="{00000000-0008-0000-0C00-000094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61" name="Shape 8">
          <a:extLst>
            <a:ext uri="{FF2B5EF4-FFF2-40B4-BE49-F238E27FC236}">
              <a16:creationId xmlns:a16="http://schemas.microsoft.com/office/drawing/2014/main" id="{00000000-0008-0000-0C00-000095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62" name="Shape 8">
          <a:extLst>
            <a:ext uri="{FF2B5EF4-FFF2-40B4-BE49-F238E27FC236}">
              <a16:creationId xmlns:a16="http://schemas.microsoft.com/office/drawing/2014/main" id="{00000000-0008-0000-0C00-000096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63" name="Shape 8">
          <a:extLst>
            <a:ext uri="{FF2B5EF4-FFF2-40B4-BE49-F238E27FC236}">
              <a16:creationId xmlns:a16="http://schemas.microsoft.com/office/drawing/2014/main" id="{00000000-0008-0000-0C00-000097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64" name="Shape 8">
          <a:extLst>
            <a:ext uri="{FF2B5EF4-FFF2-40B4-BE49-F238E27FC236}">
              <a16:creationId xmlns:a16="http://schemas.microsoft.com/office/drawing/2014/main" id="{00000000-0008-0000-0C00-000098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65" name="Shape 8">
          <a:extLst>
            <a:ext uri="{FF2B5EF4-FFF2-40B4-BE49-F238E27FC236}">
              <a16:creationId xmlns:a16="http://schemas.microsoft.com/office/drawing/2014/main" id="{00000000-0008-0000-0C00-000099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66" name="Shape 7">
          <a:extLst>
            <a:ext uri="{FF2B5EF4-FFF2-40B4-BE49-F238E27FC236}">
              <a16:creationId xmlns:a16="http://schemas.microsoft.com/office/drawing/2014/main" id="{00000000-0008-0000-0C00-00009A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67" name="Shape 7">
          <a:extLst>
            <a:ext uri="{FF2B5EF4-FFF2-40B4-BE49-F238E27FC236}">
              <a16:creationId xmlns:a16="http://schemas.microsoft.com/office/drawing/2014/main" id="{00000000-0008-0000-0C00-00009B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68" name="Shape 7">
          <a:extLst>
            <a:ext uri="{FF2B5EF4-FFF2-40B4-BE49-F238E27FC236}">
              <a16:creationId xmlns:a16="http://schemas.microsoft.com/office/drawing/2014/main" id="{00000000-0008-0000-0C00-00009C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69" name="Shape 7">
          <a:extLst>
            <a:ext uri="{FF2B5EF4-FFF2-40B4-BE49-F238E27FC236}">
              <a16:creationId xmlns:a16="http://schemas.microsoft.com/office/drawing/2014/main" id="{00000000-0008-0000-0C00-00009D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70" name="Shape 7">
          <a:extLst>
            <a:ext uri="{FF2B5EF4-FFF2-40B4-BE49-F238E27FC236}">
              <a16:creationId xmlns:a16="http://schemas.microsoft.com/office/drawing/2014/main" id="{00000000-0008-0000-0C00-00009E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71" name="Shape 7">
          <a:extLst>
            <a:ext uri="{FF2B5EF4-FFF2-40B4-BE49-F238E27FC236}">
              <a16:creationId xmlns:a16="http://schemas.microsoft.com/office/drawing/2014/main" id="{00000000-0008-0000-0C00-00009F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72" name="Shape 7">
          <a:extLst>
            <a:ext uri="{FF2B5EF4-FFF2-40B4-BE49-F238E27FC236}">
              <a16:creationId xmlns:a16="http://schemas.microsoft.com/office/drawing/2014/main" id="{00000000-0008-0000-0C00-0000A0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73" name="Shape 7">
          <a:extLst>
            <a:ext uri="{FF2B5EF4-FFF2-40B4-BE49-F238E27FC236}">
              <a16:creationId xmlns:a16="http://schemas.microsoft.com/office/drawing/2014/main" id="{00000000-0008-0000-0C00-0000A1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74" name="Shape 8">
          <a:extLst>
            <a:ext uri="{FF2B5EF4-FFF2-40B4-BE49-F238E27FC236}">
              <a16:creationId xmlns:a16="http://schemas.microsoft.com/office/drawing/2014/main" id="{00000000-0008-0000-0C00-0000A2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75" name="Shape 8">
          <a:extLst>
            <a:ext uri="{FF2B5EF4-FFF2-40B4-BE49-F238E27FC236}">
              <a16:creationId xmlns:a16="http://schemas.microsoft.com/office/drawing/2014/main" id="{00000000-0008-0000-0C00-0000A3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76" name="Shape 8">
          <a:extLst>
            <a:ext uri="{FF2B5EF4-FFF2-40B4-BE49-F238E27FC236}">
              <a16:creationId xmlns:a16="http://schemas.microsoft.com/office/drawing/2014/main" id="{00000000-0008-0000-0C00-0000A4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77" name="Shape 8">
          <a:extLst>
            <a:ext uri="{FF2B5EF4-FFF2-40B4-BE49-F238E27FC236}">
              <a16:creationId xmlns:a16="http://schemas.microsoft.com/office/drawing/2014/main" id="{00000000-0008-0000-0C00-0000A5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78" name="Shape 8">
          <a:extLst>
            <a:ext uri="{FF2B5EF4-FFF2-40B4-BE49-F238E27FC236}">
              <a16:creationId xmlns:a16="http://schemas.microsoft.com/office/drawing/2014/main" id="{00000000-0008-0000-0C00-0000A6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79" name="Shape 8">
          <a:extLst>
            <a:ext uri="{FF2B5EF4-FFF2-40B4-BE49-F238E27FC236}">
              <a16:creationId xmlns:a16="http://schemas.microsoft.com/office/drawing/2014/main" id="{00000000-0008-0000-0C00-0000A7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80" name="Shape 7">
          <a:extLst>
            <a:ext uri="{FF2B5EF4-FFF2-40B4-BE49-F238E27FC236}">
              <a16:creationId xmlns:a16="http://schemas.microsoft.com/office/drawing/2014/main" id="{00000000-0008-0000-0C00-0000A8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81" name="Shape 7">
          <a:extLst>
            <a:ext uri="{FF2B5EF4-FFF2-40B4-BE49-F238E27FC236}">
              <a16:creationId xmlns:a16="http://schemas.microsoft.com/office/drawing/2014/main" id="{00000000-0008-0000-0C00-0000A9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82" name="Shape 7">
          <a:extLst>
            <a:ext uri="{FF2B5EF4-FFF2-40B4-BE49-F238E27FC236}">
              <a16:creationId xmlns:a16="http://schemas.microsoft.com/office/drawing/2014/main" id="{00000000-0008-0000-0C00-0000AA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83" name="Shape 7">
          <a:extLst>
            <a:ext uri="{FF2B5EF4-FFF2-40B4-BE49-F238E27FC236}">
              <a16:creationId xmlns:a16="http://schemas.microsoft.com/office/drawing/2014/main" id="{00000000-0008-0000-0C00-0000AB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84" name="Shape 7">
          <a:extLst>
            <a:ext uri="{FF2B5EF4-FFF2-40B4-BE49-F238E27FC236}">
              <a16:creationId xmlns:a16="http://schemas.microsoft.com/office/drawing/2014/main" id="{00000000-0008-0000-0C00-0000AC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85" name="Shape 7">
          <a:extLst>
            <a:ext uri="{FF2B5EF4-FFF2-40B4-BE49-F238E27FC236}">
              <a16:creationId xmlns:a16="http://schemas.microsoft.com/office/drawing/2014/main" id="{00000000-0008-0000-0C00-0000AD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86" name="Shape 7">
          <a:extLst>
            <a:ext uri="{FF2B5EF4-FFF2-40B4-BE49-F238E27FC236}">
              <a16:creationId xmlns:a16="http://schemas.microsoft.com/office/drawing/2014/main" id="{00000000-0008-0000-0C00-0000AE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87" name="Shape 7">
          <a:extLst>
            <a:ext uri="{FF2B5EF4-FFF2-40B4-BE49-F238E27FC236}">
              <a16:creationId xmlns:a16="http://schemas.microsoft.com/office/drawing/2014/main" id="{00000000-0008-0000-0C00-0000AF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88" name="Shape 8">
          <a:extLst>
            <a:ext uri="{FF2B5EF4-FFF2-40B4-BE49-F238E27FC236}">
              <a16:creationId xmlns:a16="http://schemas.microsoft.com/office/drawing/2014/main" id="{00000000-0008-0000-0C00-0000B0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89" name="Shape 8">
          <a:extLst>
            <a:ext uri="{FF2B5EF4-FFF2-40B4-BE49-F238E27FC236}">
              <a16:creationId xmlns:a16="http://schemas.microsoft.com/office/drawing/2014/main" id="{00000000-0008-0000-0C00-0000B1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90" name="Shape 8">
          <a:extLst>
            <a:ext uri="{FF2B5EF4-FFF2-40B4-BE49-F238E27FC236}">
              <a16:creationId xmlns:a16="http://schemas.microsoft.com/office/drawing/2014/main" id="{00000000-0008-0000-0C00-0000B2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91" name="Shape 8">
          <a:extLst>
            <a:ext uri="{FF2B5EF4-FFF2-40B4-BE49-F238E27FC236}">
              <a16:creationId xmlns:a16="http://schemas.microsoft.com/office/drawing/2014/main" id="{00000000-0008-0000-0C00-0000B3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92" name="Shape 8">
          <a:extLst>
            <a:ext uri="{FF2B5EF4-FFF2-40B4-BE49-F238E27FC236}">
              <a16:creationId xmlns:a16="http://schemas.microsoft.com/office/drawing/2014/main" id="{00000000-0008-0000-0C00-0000B4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693" name="Shape 8">
          <a:extLst>
            <a:ext uri="{FF2B5EF4-FFF2-40B4-BE49-F238E27FC236}">
              <a16:creationId xmlns:a16="http://schemas.microsoft.com/office/drawing/2014/main" id="{00000000-0008-0000-0C00-0000B5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94" name="Shape 7">
          <a:extLst>
            <a:ext uri="{FF2B5EF4-FFF2-40B4-BE49-F238E27FC236}">
              <a16:creationId xmlns:a16="http://schemas.microsoft.com/office/drawing/2014/main" id="{00000000-0008-0000-0C00-0000B6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95" name="Shape 7">
          <a:extLst>
            <a:ext uri="{FF2B5EF4-FFF2-40B4-BE49-F238E27FC236}">
              <a16:creationId xmlns:a16="http://schemas.microsoft.com/office/drawing/2014/main" id="{00000000-0008-0000-0C00-0000B7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96" name="Shape 7">
          <a:extLst>
            <a:ext uri="{FF2B5EF4-FFF2-40B4-BE49-F238E27FC236}">
              <a16:creationId xmlns:a16="http://schemas.microsoft.com/office/drawing/2014/main" id="{00000000-0008-0000-0C00-0000B8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97" name="Shape 7">
          <a:extLst>
            <a:ext uri="{FF2B5EF4-FFF2-40B4-BE49-F238E27FC236}">
              <a16:creationId xmlns:a16="http://schemas.microsoft.com/office/drawing/2014/main" id="{00000000-0008-0000-0C00-0000B9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98" name="Shape 7">
          <a:extLst>
            <a:ext uri="{FF2B5EF4-FFF2-40B4-BE49-F238E27FC236}">
              <a16:creationId xmlns:a16="http://schemas.microsoft.com/office/drawing/2014/main" id="{00000000-0008-0000-0C00-0000BA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699" name="Shape 7">
          <a:extLst>
            <a:ext uri="{FF2B5EF4-FFF2-40B4-BE49-F238E27FC236}">
              <a16:creationId xmlns:a16="http://schemas.microsoft.com/office/drawing/2014/main" id="{00000000-0008-0000-0C00-0000BB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00" name="Shape 7">
          <a:extLst>
            <a:ext uri="{FF2B5EF4-FFF2-40B4-BE49-F238E27FC236}">
              <a16:creationId xmlns:a16="http://schemas.microsoft.com/office/drawing/2014/main" id="{00000000-0008-0000-0C00-0000BC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01" name="Shape 7">
          <a:extLst>
            <a:ext uri="{FF2B5EF4-FFF2-40B4-BE49-F238E27FC236}">
              <a16:creationId xmlns:a16="http://schemas.microsoft.com/office/drawing/2014/main" id="{00000000-0008-0000-0C00-0000BD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02" name="Shape 8">
          <a:extLst>
            <a:ext uri="{FF2B5EF4-FFF2-40B4-BE49-F238E27FC236}">
              <a16:creationId xmlns:a16="http://schemas.microsoft.com/office/drawing/2014/main" id="{00000000-0008-0000-0C00-0000BE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03" name="Shape 8">
          <a:extLst>
            <a:ext uri="{FF2B5EF4-FFF2-40B4-BE49-F238E27FC236}">
              <a16:creationId xmlns:a16="http://schemas.microsoft.com/office/drawing/2014/main" id="{00000000-0008-0000-0C00-0000BF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04" name="Shape 8">
          <a:extLst>
            <a:ext uri="{FF2B5EF4-FFF2-40B4-BE49-F238E27FC236}">
              <a16:creationId xmlns:a16="http://schemas.microsoft.com/office/drawing/2014/main" id="{00000000-0008-0000-0C00-0000C0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05" name="Shape 8">
          <a:extLst>
            <a:ext uri="{FF2B5EF4-FFF2-40B4-BE49-F238E27FC236}">
              <a16:creationId xmlns:a16="http://schemas.microsoft.com/office/drawing/2014/main" id="{00000000-0008-0000-0C00-0000C1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06" name="Shape 8">
          <a:extLst>
            <a:ext uri="{FF2B5EF4-FFF2-40B4-BE49-F238E27FC236}">
              <a16:creationId xmlns:a16="http://schemas.microsoft.com/office/drawing/2014/main" id="{00000000-0008-0000-0C00-0000C2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07" name="Shape 8">
          <a:extLst>
            <a:ext uri="{FF2B5EF4-FFF2-40B4-BE49-F238E27FC236}">
              <a16:creationId xmlns:a16="http://schemas.microsoft.com/office/drawing/2014/main" id="{00000000-0008-0000-0C00-0000C3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08" name="Shape 7">
          <a:extLst>
            <a:ext uri="{FF2B5EF4-FFF2-40B4-BE49-F238E27FC236}">
              <a16:creationId xmlns:a16="http://schemas.microsoft.com/office/drawing/2014/main" id="{00000000-0008-0000-0C00-0000C4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09" name="Shape 7">
          <a:extLst>
            <a:ext uri="{FF2B5EF4-FFF2-40B4-BE49-F238E27FC236}">
              <a16:creationId xmlns:a16="http://schemas.microsoft.com/office/drawing/2014/main" id="{00000000-0008-0000-0C00-0000C5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10" name="Shape 7">
          <a:extLst>
            <a:ext uri="{FF2B5EF4-FFF2-40B4-BE49-F238E27FC236}">
              <a16:creationId xmlns:a16="http://schemas.microsoft.com/office/drawing/2014/main" id="{00000000-0008-0000-0C00-0000C6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11" name="Shape 7">
          <a:extLst>
            <a:ext uri="{FF2B5EF4-FFF2-40B4-BE49-F238E27FC236}">
              <a16:creationId xmlns:a16="http://schemas.microsoft.com/office/drawing/2014/main" id="{00000000-0008-0000-0C00-0000C7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12" name="Shape 7">
          <a:extLst>
            <a:ext uri="{FF2B5EF4-FFF2-40B4-BE49-F238E27FC236}">
              <a16:creationId xmlns:a16="http://schemas.microsoft.com/office/drawing/2014/main" id="{00000000-0008-0000-0C00-0000C8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13" name="Shape 7">
          <a:extLst>
            <a:ext uri="{FF2B5EF4-FFF2-40B4-BE49-F238E27FC236}">
              <a16:creationId xmlns:a16="http://schemas.microsoft.com/office/drawing/2014/main" id="{00000000-0008-0000-0C00-0000C9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14" name="Shape 7">
          <a:extLst>
            <a:ext uri="{FF2B5EF4-FFF2-40B4-BE49-F238E27FC236}">
              <a16:creationId xmlns:a16="http://schemas.microsoft.com/office/drawing/2014/main" id="{00000000-0008-0000-0C00-0000CA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15" name="Shape 7">
          <a:extLst>
            <a:ext uri="{FF2B5EF4-FFF2-40B4-BE49-F238E27FC236}">
              <a16:creationId xmlns:a16="http://schemas.microsoft.com/office/drawing/2014/main" id="{00000000-0008-0000-0C00-0000CB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16" name="Shape 8">
          <a:extLst>
            <a:ext uri="{FF2B5EF4-FFF2-40B4-BE49-F238E27FC236}">
              <a16:creationId xmlns:a16="http://schemas.microsoft.com/office/drawing/2014/main" id="{00000000-0008-0000-0C00-0000CC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17" name="Shape 8">
          <a:extLst>
            <a:ext uri="{FF2B5EF4-FFF2-40B4-BE49-F238E27FC236}">
              <a16:creationId xmlns:a16="http://schemas.microsoft.com/office/drawing/2014/main" id="{00000000-0008-0000-0C00-0000CD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18" name="Shape 8">
          <a:extLst>
            <a:ext uri="{FF2B5EF4-FFF2-40B4-BE49-F238E27FC236}">
              <a16:creationId xmlns:a16="http://schemas.microsoft.com/office/drawing/2014/main" id="{00000000-0008-0000-0C00-0000CE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19" name="Shape 8">
          <a:extLst>
            <a:ext uri="{FF2B5EF4-FFF2-40B4-BE49-F238E27FC236}">
              <a16:creationId xmlns:a16="http://schemas.microsoft.com/office/drawing/2014/main" id="{00000000-0008-0000-0C00-0000CF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20" name="Shape 8">
          <a:extLst>
            <a:ext uri="{FF2B5EF4-FFF2-40B4-BE49-F238E27FC236}">
              <a16:creationId xmlns:a16="http://schemas.microsoft.com/office/drawing/2014/main" id="{00000000-0008-0000-0C00-0000D0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21" name="Shape 8">
          <a:extLst>
            <a:ext uri="{FF2B5EF4-FFF2-40B4-BE49-F238E27FC236}">
              <a16:creationId xmlns:a16="http://schemas.microsoft.com/office/drawing/2014/main" id="{00000000-0008-0000-0C00-0000D1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22" name="Shape 7">
          <a:extLst>
            <a:ext uri="{FF2B5EF4-FFF2-40B4-BE49-F238E27FC236}">
              <a16:creationId xmlns:a16="http://schemas.microsoft.com/office/drawing/2014/main" id="{00000000-0008-0000-0C00-0000D2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23" name="Shape 7">
          <a:extLst>
            <a:ext uri="{FF2B5EF4-FFF2-40B4-BE49-F238E27FC236}">
              <a16:creationId xmlns:a16="http://schemas.microsoft.com/office/drawing/2014/main" id="{00000000-0008-0000-0C00-0000D3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24" name="Shape 7">
          <a:extLst>
            <a:ext uri="{FF2B5EF4-FFF2-40B4-BE49-F238E27FC236}">
              <a16:creationId xmlns:a16="http://schemas.microsoft.com/office/drawing/2014/main" id="{00000000-0008-0000-0C00-0000D4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25" name="Shape 7">
          <a:extLst>
            <a:ext uri="{FF2B5EF4-FFF2-40B4-BE49-F238E27FC236}">
              <a16:creationId xmlns:a16="http://schemas.microsoft.com/office/drawing/2014/main" id="{00000000-0008-0000-0C00-0000D5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26" name="Shape 7">
          <a:extLst>
            <a:ext uri="{FF2B5EF4-FFF2-40B4-BE49-F238E27FC236}">
              <a16:creationId xmlns:a16="http://schemas.microsoft.com/office/drawing/2014/main" id="{00000000-0008-0000-0C00-0000D6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27" name="Shape 7">
          <a:extLst>
            <a:ext uri="{FF2B5EF4-FFF2-40B4-BE49-F238E27FC236}">
              <a16:creationId xmlns:a16="http://schemas.microsoft.com/office/drawing/2014/main" id="{00000000-0008-0000-0C00-0000D7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28" name="Shape 7">
          <a:extLst>
            <a:ext uri="{FF2B5EF4-FFF2-40B4-BE49-F238E27FC236}">
              <a16:creationId xmlns:a16="http://schemas.microsoft.com/office/drawing/2014/main" id="{00000000-0008-0000-0C00-0000D8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29" name="Shape 7">
          <a:extLst>
            <a:ext uri="{FF2B5EF4-FFF2-40B4-BE49-F238E27FC236}">
              <a16:creationId xmlns:a16="http://schemas.microsoft.com/office/drawing/2014/main" id="{00000000-0008-0000-0C00-0000D9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30" name="Shape 8">
          <a:extLst>
            <a:ext uri="{FF2B5EF4-FFF2-40B4-BE49-F238E27FC236}">
              <a16:creationId xmlns:a16="http://schemas.microsoft.com/office/drawing/2014/main" id="{00000000-0008-0000-0C00-0000DA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31" name="Shape 8">
          <a:extLst>
            <a:ext uri="{FF2B5EF4-FFF2-40B4-BE49-F238E27FC236}">
              <a16:creationId xmlns:a16="http://schemas.microsoft.com/office/drawing/2014/main" id="{00000000-0008-0000-0C00-0000DB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32" name="Shape 8">
          <a:extLst>
            <a:ext uri="{FF2B5EF4-FFF2-40B4-BE49-F238E27FC236}">
              <a16:creationId xmlns:a16="http://schemas.microsoft.com/office/drawing/2014/main" id="{00000000-0008-0000-0C00-0000DC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33" name="Shape 8">
          <a:extLst>
            <a:ext uri="{FF2B5EF4-FFF2-40B4-BE49-F238E27FC236}">
              <a16:creationId xmlns:a16="http://schemas.microsoft.com/office/drawing/2014/main" id="{00000000-0008-0000-0C00-0000DD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34" name="Shape 8">
          <a:extLst>
            <a:ext uri="{FF2B5EF4-FFF2-40B4-BE49-F238E27FC236}">
              <a16:creationId xmlns:a16="http://schemas.microsoft.com/office/drawing/2014/main" id="{00000000-0008-0000-0C00-0000DE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35" name="Shape 8">
          <a:extLst>
            <a:ext uri="{FF2B5EF4-FFF2-40B4-BE49-F238E27FC236}">
              <a16:creationId xmlns:a16="http://schemas.microsoft.com/office/drawing/2014/main" id="{00000000-0008-0000-0C00-0000DF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36" name="Shape 7">
          <a:extLst>
            <a:ext uri="{FF2B5EF4-FFF2-40B4-BE49-F238E27FC236}">
              <a16:creationId xmlns:a16="http://schemas.microsoft.com/office/drawing/2014/main" id="{00000000-0008-0000-0C00-0000E0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37" name="Shape 7">
          <a:extLst>
            <a:ext uri="{FF2B5EF4-FFF2-40B4-BE49-F238E27FC236}">
              <a16:creationId xmlns:a16="http://schemas.microsoft.com/office/drawing/2014/main" id="{00000000-0008-0000-0C00-0000E1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38" name="Shape 7">
          <a:extLst>
            <a:ext uri="{FF2B5EF4-FFF2-40B4-BE49-F238E27FC236}">
              <a16:creationId xmlns:a16="http://schemas.microsoft.com/office/drawing/2014/main" id="{00000000-0008-0000-0C00-0000E2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39" name="Shape 7">
          <a:extLst>
            <a:ext uri="{FF2B5EF4-FFF2-40B4-BE49-F238E27FC236}">
              <a16:creationId xmlns:a16="http://schemas.microsoft.com/office/drawing/2014/main" id="{00000000-0008-0000-0C00-0000E3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40" name="Shape 7">
          <a:extLst>
            <a:ext uri="{FF2B5EF4-FFF2-40B4-BE49-F238E27FC236}">
              <a16:creationId xmlns:a16="http://schemas.microsoft.com/office/drawing/2014/main" id="{00000000-0008-0000-0C00-0000E4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41" name="Shape 7">
          <a:extLst>
            <a:ext uri="{FF2B5EF4-FFF2-40B4-BE49-F238E27FC236}">
              <a16:creationId xmlns:a16="http://schemas.microsoft.com/office/drawing/2014/main" id="{00000000-0008-0000-0C00-0000E5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42" name="Shape 7">
          <a:extLst>
            <a:ext uri="{FF2B5EF4-FFF2-40B4-BE49-F238E27FC236}">
              <a16:creationId xmlns:a16="http://schemas.microsoft.com/office/drawing/2014/main" id="{00000000-0008-0000-0C00-0000E6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43" name="Shape 7">
          <a:extLst>
            <a:ext uri="{FF2B5EF4-FFF2-40B4-BE49-F238E27FC236}">
              <a16:creationId xmlns:a16="http://schemas.microsoft.com/office/drawing/2014/main" id="{00000000-0008-0000-0C00-0000E7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44" name="Shape 8">
          <a:extLst>
            <a:ext uri="{FF2B5EF4-FFF2-40B4-BE49-F238E27FC236}">
              <a16:creationId xmlns:a16="http://schemas.microsoft.com/office/drawing/2014/main" id="{00000000-0008-0000-0C00-0000E8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45" name="Shape 8">
          <a:extLst>
            <a:ext uri="{FF2B5EF4-FFF2-40B4-BE49-F238E27FC236}">
              <a16:creationId xmlns:a16="http://schemas.microsoft.com/office/drawing/2014/main" id="{00000000-0008-0000-0C00-0000E9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46" name="Shape 8">
          <a:extLst>
            <a:ext uri="{FF2B5EF4-FFF2-40B4-BE49-F238E27FC236}">
              <a16:creationId xmlns:a16="http://schemas.microsoft.com/office/drawing/2014/main" id="{00000000-0008-0000-0C00-0000EA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47" name="Shape 8">
          <a:extLst>
            <a:ext uri="{FF2B5EF4-FFF2-40B4-BE49-F238E27FC236}">
              <a16:creationId xmlns:a16="http://schemas.microsoft.com/office/drawing/2014/main" id="{00000000-0008-0000-0C00-0000EB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48" name="Shape 8">
          <a:extLst>
            <a:ext uri="{FF2B5EF4-FFF2-40B4-BE49-F238E27FC236}">
              <a16:creationId xmlns:a16="http://schemas.microsoft.com/office/drawing/2014/main" id="{00000000-0008-0000-0C00-0000EC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49" name="Shape 8">
          <a:extLst>
            <a:ext uri="{FF2B5EF4-FFF2-40B4-BE49-F238E27FC236}">
              <a16:creationId xmlns:a16="http://schemas.microsoft.com/office/drawing/2014/main" id="{00000000-0008-0000-0C00-0000ED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50" name="Shape 7">
          <a:extLst>
            <a:ext uri="{FF2B5EF4-FFF2-40B4-BE49-F238E27FC236}">
              <a16:creationId xmlns:a16="http://schemas.microsoft.com/office/drawing/2014/main" id="{00000000-0008-0000-0C00-0000EE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51" name="Shape 7">
          <a:extLst>
            <a:ext uri="{FF2B5EF4-FFF2-40B4-BE49-F238E27FC236}">
              <a16:creationId xmlns:a16="http://schemas.microsoft.com/office/drawing/2014/main" id="{00000000-0008-0000-0C00-0000EF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52" name="Shape 7">
          <a:extLst>
            <a:ext uri="{FF2B5EF4-FFF2-40B4-BE49-F238E27FC236}">
              <a16:creationId xmlns:a16="http://schemas.microsoft.com/office/drawing/2014/main" id="{00000000-0008-0000-0C00-0000F0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53" name="Shape 7">
          <a:extLst>
            <a:ext uri="{FF2B5EF4-FFF2-40B4-BE49-F238E27FC236}">
              <a16:creationId xmlns:a16="http://schemas.microsoft.com/office/drawing/2014/main" id="{00000000-0008-0000-0C00-0000F1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54" name="Shape 7">
          <a:extLst>
            <a:ext uri="{FF2B5EF4-FFF2-40B4-BE49-F238E27FC236}">
              <a16:creationId xmlns:a16="http://schemas.microsoft.com/office/drawing/2014/main" id="{00000000-0008-0000-0C00-0000F2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55" name="Shape 7">
          <a:extLst>
            <a:ext uri="{FF2B5EF4-FFF2-40B4-BE49-F238E27FC236}">
              <a16:creationId xmlns:a16="http://schemas.microsoft.com/office/drawing/2014/main" id="{00000000-0008-0000-0C00-0000F3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56" name="Shape 7">
          <a:extLst>
            <a:ext uri="{FF2B5EF4-FFF2-40B4-BE49-F238E27FC236}">
              <a16:creationId xmlns:a16="http://schemas.microsoft.com/office/drawing/2014/main" id="{00000000-0008-0000-0C00-0000F4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57" name="Shape 7">
          <a:extLst>
            <a:ext uri="{FF2B5EF4-FFF2-40B4-BE49-F238E27FC236}">
              <a16:creationId xmlns:a16="http://schemas.microsoft.com/office/drawing/2014/main" id="{00000000-0008-0000-0C00-0000F5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58" name="Shape 8">
          <a:extLst>
            <a:ext uri="{FF2B5EF4-FFF2-40B4-BE49-F238E27FC236}">
              <a16:creationId xmlns:a16="http://schemas.microsoft.com/office/drawing/2014/main" id="{00000000-0008-0000-0C00-0000F6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59" name="Shape 8">
          <a:extLst>
            <a:ext uri="{FF2B5EF4-FFF2-40B4-BE49-F238E27FC236}">
              <a16:creationId xmlns:a16="http://schemas.microsoft.com/office/drawing/2014/main" id="{00000000-0008-0000-0C00-0000F7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60" name="Shape 8">
          <a:extLst>
            <a:ext uri="{FF2B5EF4-FFF2-40B4-BE49-F238E27FC236}">
              <a16:creationId xmlns:a16="http://schemas.microsoft.com/office/drawing/2014/main" id="{00000000-0008-0000-0C00-0000F8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61" name="Shape 8">
          <a:extLst>
            <a:ext uri="{FF2B5EF4-FFF2-40B4-BE49-F238E27FC236}">
              <a16:creationId xmlns:a16="http://schemas.microsoft.com/office/drawing/2014/main" id="{00000000-0008-0000-0C00-0000F9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62" name="Shape 8">
          <a:extLst>
            <a:ext uri="{FF2B5EF4-FFF2-40B4-BE49-F238E27FC236}">
              <a16:creationId xmlns:a16="http://schemas.microsoft.com/office/drawing/2014/main" id="{00000000-0008-0000-0C00-0000FA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63" name="Shape 8">
          <a:extLst>
            <a:ext uri="{FF2B5EF4-FFF2-40B4-BE49-F238E27FC236}">
              <a16:creationId xmlns:a16="http://schemas.microsoft.com/office/drawing/2014/main" id="{00000000-0008-0000-0C00-0000FB02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64" name="Shape 7">
          <a:extLst>
            <a:ext uri="{FF2B5EF4-FFF2-40B4-BE49-F238E27FC236}">
              <a16:creationId xmlns:a16="http://schemas.microsoft.com/office/drawing/2014/main" id="{00000000-0008-0000-0C00-0000FC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65" name="Shape 7">
          <a:extLst>
            <a:ext uri="{FF2B5EF4-FFF2-40B4-BE49-F238E27FC236}">
              <a16:creationId xmlns:a16="http://schemas.microsoft.com/office/drawing/2014/main" id="{00000000-0008-0000-0C00-0000FD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66" name="Shape 7">
          <a:extLst>
            <a:ext uri="{FF2B5EF4-FFF2-40B4-BE49-F238E27FC236}">
              <a16:creationId xmlns:a16="http://schemas.microsoft.com/office/drawing/2014/main" id="{00000000-0008-0000-0C00-0000FE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67" name="Shape 7">
          <a:extLst>
            <a:ext uri="{FF2B5EF4-FFF2-40B4-BE49-F238E27FC236}">
              <a16:creationId xmlns:a16="http://schemas.microsoft.com/office/drawing/2014/main" id="{00000000-0008-0000-0C00-0000FF02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68" name="Shape 7">
          <a:extLst>
            <a:ext uri="{FF2B5EF4-FFF2-40B4-BE49-F238E27FC236}">
              <a16:creationId xmlns:a16="http://schemas.microsoft.com/office/drawing/2014/main" id="{00000000-0008-0000-0C00-000000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69" name="Shape 7">
          <a:extLst>
            <a:ext uri="{FF2B5EF4-FFF2-40B4-BE49-F238E27FC236}">
              <a16:creationId xmlns:a16="http://schemas.microsoft.com/office/drawing/2014/main" id="{00000000-0008-0000-0C00-000001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70" name="Shape 7">
          <a:extLst>
            <a:ext uri="{FF2B5EF4-FFF2-40B4-BE49-F238E27FC236}">
              <a16:creationId xmlns:a16="http://schemas.microsoft.com/office/drawing/2014/main" id="{00000000-0008-0000-0C00-000002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71" name="Shape 7">
          <a:extLst>
            <a:ext uri="{FF2B5EF4-FFF2-40B4-BE49-F238E27FC236}">
              <a16:creationId xmlns:a16="http://schemas.microsoft.com/office/drawing/2014/main" id="{00000000-0008-0000-0C00-000003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72" name="Shape 8">
          <a:extLst>
            <a:ext uri="{FF2B5EF4-FFF2-40B4-BE49-F238E27FC236}">
              <a16:creationId xmlns:a16="http://schemas.microsoft.com/office/drawing/2014/main" id="{00000000-0008-0000-0C00-000004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73" name="Shape 8">
          <a:extLst>
            <a:ext uri="{FF2B5EF4-FFF2-40B4-BE49-F238E27FC236}">
              <a16:creationId xmlns:a16="http://schemas.microsoft.com/office/drawing/2014/main" id="{00000000-0008-0000-0C00-000005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74" name="Shape 8">
          <a:extLst>
            <a:ext uri="{FF2B5EF4-FFF2-40B4-BE49-F238E27FC236}">
              <a16:creationId xmlns:a16="http://schemas.microsoft.com/office/drawing/2014/main" id="{00000000-0008-0000-0C00-000006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75" name="Shape 8">
          <a:extLst>
            <a:ext uri="{FF2B5EF4-FFF2-40B4-BE49-F238E27FC236}">
              <a16:creationId xmlns:a16="http://schemas.microsoft.com/office/drawing/2014/main" id="{00000000-0008-0000-0C00-000007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76" name="Shape 8">
          <a:extLst>
            <a:ext uri="{FF2B5EF4-FFF2-40B4-BE49-F238E27FC236}">
              <a16:creationId xmlns:a16="http://schemas.microsoft.com/office/drawing/2014/main" id="{00000000-0008-0000-0C00-000008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77" name="Shape 8">
          <a:extLst>
            <a:ext uri="{FF2B5EF4-FFF2-40B4-BE49-F238E27FC236}">
              <a16:creationId xmlns:a16="http://schemas.microsoft.com/office/drawing/2014/main" id="{00000000-0008-0000-0C00-000009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78" name="Shape 7">
          <a:extLst>
            <a:ext uri="{FF2B5EF4-FFF2-40B4-BE49-F238E27FC236}">
              <a16:creationId xmlns:a16="http://schemas.microsoft.com/office/drawing/2014/main" id="{00000000-0008-0000-0C00-00000A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79" name="Shape 7">
          <a:extLst>
            <a:ext uri="{FF2B5EF4-FFF2-40B4-BE49-F238E27FC236}">
              <a16:creationId xmlns:a16="http://schemas.microsoft.com/office/drawing/2014/main" id="{00000000-0008-0000-0C00-00000B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80" name="Shape 7">
          <a:extLst>
            <a:ext uri="{FF2B5EF4-FFF2-40B4-BE49-F238E27FC236}">
              <a16:creationId xmlns:a16="http://schemas.microsoft.com/office/drawing/2014/main" id="{00000000-0008-0000-0C00-00000C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81" name="Shape 7">
          <a:extLst>
            <a:ext uri="{FF2B5EF4-FFF2-40B4-BE49-F238E27FC236}">
              <a16:creationId xmlns:a16="http://schemas.microsoft.com/office/drawing/2014/main" id="{00000000-0008-0000-0C00-00000D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82" name="Shape 7">
          <a:extLst>
            <a:ext uri="{FF2B5EF4-FFF2-40B4-BE49-F238E27FC236}">
              <a16:creationId xmlns:a16="http://schemas.microsoft.com/office/drawing/2014/main" id="{00000000-0008-0000-0C00-00000E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83" name="Shape 7">
          <a:extLst>
            <a:ext uri="{FF2B5EF4-FFF2-40B4-BE49-F238E27FC236}">
              <a16:creationId xmlns:a16="http://schemas.microsoft.com/office/drawing/2014/main" id="{00000000-0008-0000-0C00-00000F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84" name="Shape 7">
          <a:extLst>
            <a:ext uri="{FF2B5EF4-FFF2-40B4-BE49-F238E27FC236}">
              <a16:creationId xmlns:a16="http://schemas.microsoft.com/office/drawing/2014/main" id="{00000000-0008-0000-0C00-000010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85" name="Shape 7">
          <a:extLst>
            <a:ext uri="{FF2B5EF4-FFF2-40B4-BE49-F238E27FC236}">
              <a16:creationId xmlns:a16="http://schemas.microsoft.com/office/drawing/2014/main" id="{00000000-0008-0000-0C00-000011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86" name="Shape 8">
          <a:extLst>
            <a:ext uri="{FF2B5EF4-FFF2-40B4-BE49-F238E27FC236}">
              <a16:creationId xmlns:a16="http://schemas.microsoft.com/office/drawing/2014/main" id="{00000000-0008-0000-0C00-000012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87" name="Shape 8">
          <a:extLst>
            <a:ext uri="{FF2B5EF4-FFF2-40B4-BE49-F238E27FC236}">
              <a16:creationId xmlns:a16="http://schemas.microsoft.com/office/drawing/2014/main" id="{00000000-0008-0000-0C00-000013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88" name="Shape 8">
          <a:extLst>
            <a:ext uri="{FF2B5EF4-FFF2-40B4-BE49-F238E27FC236}">
              <a16:creationId xmlns:a16="http://schemas.microsoft.com/office/drawing/2014/main" id="{00000000-0008-0000-0C00-000014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89" name="Shape 8">
          <a:extLst>
            <a:ext uri="{FF2B5EF4-FFF2-40B4-BE49-F238E27FC236}">
              <a16:creationId xmlns:a16="http://schemas.microsoft.com/office/drawing/2014/main" id="{00000000-0008-0000-0C00-000015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90" name="Shape 8">
          <a:extLst>
            <a:ext uri="{FF2B5EF4-FFF2-40B4-BE49-F238E27FC236}">
              <a16:creationId xmlns:a16="http://schemas.microsoft.com/office/drawing/2014/main" id="{00000000-0008-0000-0C00-000016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791" name="Shape 8">
          <a:extLst>
            <a:ext uri="{FF2B5EF4-FFF2-40B4-BE49-F238E27FC236}">
              <a16:creationId xmlns:a16="http://schemas.microsoft.com/office/drawing/2014/main" id="{00000000-0008-0000-0C00-000017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92" name="Shape 7">
          <a:extLst>
            <a:ext uri="{FF2B5EF4-FFF2-40B4-BE49-F238E27FC236}">
              <a16:creationId xmlns:a16="http://schemas.microsoft.com/office/drawing/2014/main" id="{00000000-0008-0000-0C00-000018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93" name="Shape 7">
          <a:extLst>
            <a:ext uri="{FF2B5EF4-FFF2-40B4-BE49-F238E27FC236}">
              <a16:creationId xmlns:a16="http://schemas.microsoft.com/office/drawing/2014/main" id="{00000000-0008-0000-0C00-000019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94" name="Shape 7">
          <a:extLst>
            <a:ext uri="{FF2B5EF4-FFF2-40B4-BE49-F238E27FC236}">
              <a16:creationId xmlns:a16="http://schemas.microsoft.com/office/drawing/2014/main" id="{00000000-0008-0000-0C00-00001A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95" name="Shape 7">
          <a:extLst>
            <a:ext uri="{FF2B5EF4-FFF2-40B4-BE49-F238E27FC236}">
              <a16:creationId xmlns:a16="http://schemas.microsoft.com/office/drawing/2014/main" id="{00000000-0008-0000-0C00-00001B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96" name="Shape 7">
          <a:extLst>
            <a:ext uri="{FF2B5EF4-FFF2-40B4-BE49-F238E27FC236}">
              <a16:creationId xmlns:a16="http://schemas.microsoft.com/office/drawing/2014/main" id="{00000000-0008-0000-0C00-00001C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97" name="Shape 7">
          <a:extLst>
            <a:ext uri="{FF2B5EF4-FFF2-40B4-BE49-F238E27FC236}">
              <a16:creationId xmlns:a16="http://schemas.microsoft.com/office/drawing/2014/main" id="{00000000-0008-0000-0C00-00001D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98" name="Shape 7">
          <a:extLst>
            <a:ext uri="{FF2B5EF4-FFF2-40B4-BE49-F238E27FC236}">
              <a16:creationId xmlns:a16="http://schemas.microsoft.com/office/drawing/2014/main" id="{00000000-0008-0000-0C00-00001E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799" name="Shape 7">
          <a:extLst>
            <a:ext uri="{FF2B5EF4-FFF2-40B4-BE49-F238E27FC236}">
              <a16:creationId xmlns:a16="http://schemas.microsoft.com/office/drawing/2014/main" id="{00000000-0008-0000-0C00-00001F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00" name="Shape 8">
          <a:extLst>
            <a:ext uri="{FF2B5EF4-FFF2-40B4-BE49-F238E27FC236}">
              <a16:creationId xmlns:a16="http://schemas.microsoft.com/office/drawing/2014/main" id="{00000000-0008-0000-0C00-000020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01" name="Shape 8">
          <a:extLst>
            <a:ext uri="{FF2B5EF4-FFF2-40B4-BE49-F238E27FC236}">
              <a16:creationId xmlns:a16="http://schemas.microsoft.com/office/drawing/2014/main" id="{00000000-0008-0000-0C00-000021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02" name="Shape 8">
          <a:extLst>
            <a:ext uri="{FF2B5EF4-FFF2-40B4-BE49-F238E27FC236}">
              <a16:creationId xmlns:a16="http://schemas.microsoft.com/office/drawing/2014/main" id="{00000000-0008-0000-0C00-000022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03" name="Shape 8">
          <a:extLst>
            <a:ext uri="{FF2B5EF4-FFF2-40B4-BE49-F238E27FC236}">
              <a16:creationId xmlns:a16="http://schemas.microsoft.com/office/drawing/2014/main" id="{00000000-0008-0000-0C00-000023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04" name="Shape 8">
          <a:extLst>
            <a:ext uri="{FF2B5EF4-FFF2-40B4-BE49-F238E27FC236}">
              <a16:creationId xmlns:a16="http://schemas.microsoft.com/office/drawing/2014/main" id="{00000000-0008-0000-0C00-000024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05" name="Shape 8">
          <a:extLst>
            <a:ext uri="{FF2B5EF4-FFF2-40B4-BE49-F238E27FC236}">
              <a16:creationId xmlns:a16="http://schemas.microsoft.com/office/drawing/2014/main" id="{00000000-0008-0000-0C00-000025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06" name="Shape 7">
          <a:extLst>
            <a:ext uri="{FF2B5EF4-FFF2-40B4-BE49-F238E27FC236}">
              <a16:creationId xmlns:a16="http://schemas.microsoft.com/office/drawing/2014/main" id="{00000000-0008-0000-0C00-000026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07" name="Shape 7">
          <a:extLst>
            <a:ext uri="{FF2B5EF4-FFF2-40B4-BE49-F238E27FC236}">
              <a16:creationId xmlns:a16="http://schemas.microsoft.com/office/drawing/2014/main" id="{00000000-0008-0000-0C00-000027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08" name="Shape 7">
          <a:extLst>
            <a:ext uri="{FF2B5EF4-FFF2-40B4-BE49-F238E27FC236}">
              <a16:creationId xmlns:a16="http://schemas.microsoft.com/office/drawing/2014/main" id="{00000000-0008-0000-0C00-000028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09" name="Shape 7">
          <a:extLst>
            <a:ext uri="{FF2B5EF4-FFF2-40B4-BE49-F238E27FC236}">
              <a16:creationId xmlns:a16="http://schemas.microsoft.com/office/drawing/2014/main" id="{00000000-0008-0000-0C00-000029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10" name="Shape 7">
          <a:extLst>
            <a:ext uri="{FF2B5EF4-FFF2-40B4-BE49-F238E27FC236}">
              <a16:creationId xmlns:a16="http://schemas.microsoft.com/office/drawing/2014/main" id="{00000000-0008-0000-0C00-00002A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11" name="Shape 7">
          <a:extLst>
            <a:ext uri="{FF2B5EF4-FFF2-40B4-BE49-F238E27FC236}">
              <a16:creationId xmlns:a16="http://schemas.microsoft.com/office/drawing/2014/main" id="{00000000-0008-0000-0C00-00002B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12" name="Shape 7">
          <a:extLst>
            <a:ext uri="{FF2B5EF4-FFF2-40B4-BE49-F238E27FC236}">
              <a16:creationId xmlns:a16="http://schemas.microsoft.com/office/drawing/2014/main" id="{00000000-0008-0000-0C00-00002C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13" name="Shape 7">
          <a:extLst>
            <a:ext uri="{FF2B5EF4-FFF2-40B4-BE49-F238E27FC236}">
              <a16:creationId xmlns:a16="http://schemas.microsoft.com/office/drawing/2014/main" id="{00000000-0008-0000-0C00-00002D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14" name="Shape 8">
          <a:extLst>
            <a:ext uri="{FF2B5EF4-FFF2-40B4-BE49-F238E27FC236}">
              <a16:creationId xmlns:a16="http://schemas.microsoft.com/office/drawing/2014/main" id="{00000000-0008-0000-0C00-00002E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15" name="Shape 8">
          <a:extLst>
            <a:ext uri="{FF2B5EF4-FFF2-40B4-BE49-F238E27FC236}">
              <a16:creationId xmlns:a16="http://schemas.microsoft.com/office/drawing/2014/main" id="{00000000-0008-0000-0C00-00002F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16" name="Shape 8">
          <a:extLst>
            <a:ext uri="{FF2B5EF4-FFF2-40B4-BE49-F238E27FC236}">
              <a16:creationId xmlns:a16="http://schemas.microsoft.com/office/drawing/2014/main" id="{00000000-0008-0000-0C00-000030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17" name="Shape 8">
          <a:extLst>
            <a:ext uri="{FF2B5EF4-FFF2-40B4-BE49-F238E27FC236}">
              <a16:creationId xmlns:a16="http://schemas.microsoft.com/office/drawing/2014/main" id="{00000000-0008-0000-0C00-000031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18" name="Shape 8">
          <a:extLst>
            <a:ext uri="{FF2B5EF4-FFF2-40B4-BE49-F238E27FC236}">
              <a16:creationId xmlns:a16="http://schemas.microsoft.com/office/drawing/2014/main" id="{00000000-0008-0000-0C00-000032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19" name="Shape 8">
          <a:extLst>
            <a:ext uri="{FF2B5EF4-FFF2-40B4-BE49-F238E27FC236}">
              <a16:creationId xmlns:a16="http://schemas.microsoft.com/office/drawing/2014/main" id="{00000000-0008-0000-0C00-000033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20" name="Shape 7">
          <a:extLst>
            <a:ext uri="{FF2B5EF4-FFF2-40B4-BE49-F238E27FC236}">
              <a16:creationId xmlns:a16="http://schemas.microsoft.com/office/drawing/2014/main" id="{00000000-0008-0000-0C00-000034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21" name="Shape 7">
          <a:extLst>
            <a:ext uri="{FF2B5EF4-FFF2-40B4-BE49-F238E27FC236}">
              <a16:creationId xmlns:a16="http://schemas.microsoft.com/office/drawing/2014/main" id="{00000000-0008-0000-0C00-000035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22" name="Shape 7">
          <a:extLst>
            <a:ext uri="{FF2B5EF4-FFF2-40B4-BE49-F238E27FC236}">
              <a16:creationId xmlns:a16="http://schemas.microsoft.com/office/drawing/2014/main" id="{00000000-0008-0000-0C00-000036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23" name="Shape 7">
          <a:extLst>
            <a:ext uri="{FF2B5EF4-FFF2-40B4-BE49-F238E27FC236}">
              <a16:creationId xmlns:a16="http://schemas.microsoft.com/office/drawing/2014/main" id="{00000000-0008-0000-0C00-000037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24" name="Shape 7">
          <a:extLst>
            <a:ext uri="{FF2B5EF4-FFF2-40B4-BE49-F238E27FC236}">
              <a16:creationId xmlns:a16="http://schemas.microsoft.com/office/drawing/2014/main" id="{00000000-0008-0000-0C00-000038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25" name="Shape 7">
          <a:extLst>
            <a:ext uri="{FF2B5EF4-FFF2-40B4-BE49-F238E27FC236}">
              <a16:creationId xmlns:a16="http://schemas.microsoft.com/office/drawing/2014/main" id="{00000000-0008-0000-0C00-000039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26" name="Shape 7">
          <a:extLst>
            <a:ext uri="{FF2B5EF4-FFF2-40B4-BE49-F238E27FC236}">
              <a16:creationId xmlns:a16="http://schemas.microsoft.com/office/drawing/2014/main" id="{00000000-0008-0000-0C00-00003A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27" name="Shape 7">
          <a:extLst>
            <a:ext uri="{FF2B5EF4-FFF2-40B4-BE49-F238E27FC236}">
              <a16:creationId xmlns:a16="http://schemas.microsoft.com/office/drawing/2014/main" id="{00000000-0008-0000-0C00-00003B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28" name="Shape 8">
          <a:extLst>
            <a:ext uri="{FF2B5EF4-FFF2-40B4-BE49-F238E27FC236}">
              <a16:creationId xmlns:a16="http://schemas.microsoft.com/office/drawing/2014/main" id="{00000000-0008-0000-0C00-00003C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29" name="Shape 8">
          <a:extLst>
            <a:ext uri="{FF2B5EF4-FFF2-40B4-BE49-F238E27FC236}">
              <a16:creationId xmlns:a16="http://schemas.microsoft.com/office/drawing/2014/main" id="{00000000-0008-0000-0C00-00003D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30" name="Shape 8">
          <a:extLst>
            <a:ext uri="{FF2B5EF4-FFF2-40B4-BE49-F238E27FC236}">
              <a16:creationId xmlns:a16="http://schemas.microsoft.com/office/drawing/2014/main" id="{00000000-0008-0000-0C00-00003E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31" name="Shape 8">
          <a:extLst>
            <a:ext uri="{FF2B5EF4-FFF2-40B4-BE49-F238E27FC236}">
              <a16:creationId xmlns:a16="http://schemas.microsoft.com/office/drawing/2014/main" id="{00000000-0008-0000-0C00-00003F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32" name="Shape 8">
          <a:extLst>
            <a:ext uri="{FF2B5EF4-FFF2-40B4-BE49-F238E27FC236}">
              <a16:creationId xmlns:a16="http://schemas.microsoft.com/office/drawing/2014/main" id="{00000000-0008-0000-0C00-000040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33" name="Shape 8">
          <a:extLst>
            <a:ext uri="{FF2B5EF4-FFF2-40B4-BE49-F238E27FC236}">
              <a16:creationId xmlns:a16="http://schemas.microsoft.com/office/drawing/2014/main" id="{00000000-0008-0000-0C00-000041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34" name="Shape 7">
          <a:extLst>
            <a:ext uri="{FF2B5EF4-FFF2-40B4-BE49-F238E27FC236}">
              <a16:creationId xmlns:a16="http://schemas.microsoft.com/office/drawing/2014/main" id="{00000000-0008-0000-0C00-000042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35" name="Shape 7">
          <a:extLst>
            <a:ext uri="{FF2B5EF4-FFF2-40B4-BE49-F238E27FC236}">
              <a16:creationId xmlns:a16="http://schemas.microsoft.com/office/drawing/2014/main" id="{00000000-0008-0000-0C00-000043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36" name="Shape 7">
          <a:extLst>
            <a:ext uri="{FF2B5EF4-FFF2-40B4-BE49-F238E27FC236}">
              <a16:creationId xmlns:a16="http://schemas.microsoft.com/office/drawing/2014/main" id="{00000000-0008-0000-0C00-000044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37" name="Shape 7">
          <a:extLst>
            <a:ext uri="{FF2B5EF4-FFF2-40B4-BE49-F238E27FC236}">
              <a16:creationId xmlns:a16="http://schemas.microsoft.com/office/drawing/2014/main" id="{00000000-0008-0000-0C00-000045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38" name="Shape 7">
          <a:extLst>
            <a:ext uri="{FF2B5EF4-FFF2-40B4-BE49-F238E27FC236}">
              <a16:creationId xmlns:a16="http://schemas.microsoft.com/office/drawing/2014/main" id="{00000000-0008-0000-0C00-000046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39" name="Shape 7">
          <a:extLst>
            <a:ext uri="{FF2B5EF4-FFF2-40B4-BE49-F238E27FC236}">
              <a16:creationId xmlns:a16="http://schemas.microsoft.com/office/drawing/2014/main" id="{00000000-0008-0000-0C00-000047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40" name="Shape 7">
          <a:extLst>
            <a:ext uri="{FF2B5EF4-FFF2-40B4-BE49-F238E27FC236}">
              <a16:creationId xmlns:a16="http://schemas.microsoft.com/office/drawing/2014/main" id="{00000000-0008-0000-0C00-000048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41" name="Shape 7">
          <a:extLst>
            <a:ext uri="{FF2B5EF4-FFF2-40B4-BE49-F238E27FC236}">
              <a16:creationId xmlns:a16="http://schemas.microsoft.com/office/drawing/2014/main" id="{00000000-0008-0000-0C00-000049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42" name="Shape 8">
          <a:extLst>
            <a:ext uri="{FF2B5EF4-FFF2-40B4-BE49-F238E27FC236}">
              <a16:creationId xmlns:a16="http://schemas.microsoft.com/office/drawing/2014/main" id="{00000000-0008-0000-0C00-00004A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43" name="Shape 8">
          <a:extLst>
            <a:ext uri="{FF2B5EF4-FFF2-40B4-BE49-F238E27FC236}">
              <a16:creationId xmlns:a16="http://schemas.microsoft.com/office/drawing/2014/main" id="{00000000-0008-0000-0C00-00004B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44" name="Shape 8">
          <a:extLst>
            <a:ext uri="{FF2B5EF4-FFF2-40B4-BE49-F238E27FC236}">
              <a16:creationId xmlns:a16="http://schemas.microsoft.com/office/drawing/2014/main" id="{00000000-0008-0000-0C00-00004C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45" name="Shape 8">
          <a:extLst>
            <a:ext uri="{FF2B5EF4-FFF2-40B4-BE49-F238E27FC236}">
              <a16:creationId xmlns:a16="http://schemas.microsoft.com/office/drawing/2014/main" id="{00000000-0008-0000-0C00-00004D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46" name="Shape 8">
          <a:extLst>
            <a:ext uri="{FF2B5EF4-FFF2-40B4-BE49-F238E27FC236}">
              <a16:creationId xmlns:a16="http://schemas.microsoft.com/office/drawing/2014/main" id="{00000000-0008-0000-0C00-00004E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47" name="Shape 8">
          <a:extLst>
            <a:ext uri="{FF2B5EF4-FFF2-40B4-BE49-F238E27FC236}">
              <a16:creationId xmlns:a16="http://schemas.microsoft.com/office/drawing/2014/main" id="{00000000-0008-0000-0C00-00004F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48" name="Shape 7">
          <a:extLst>
            <a:ext uri="{FF2B5EF4-FFF2-40B4-BE49-F238E27FC236}">
              <a16:creationId xmlns:a16="http://schemas.microsoft.com/office/drawing/2014/main" id="{00000000-0008-0000-0C00-000050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49" name="Shape 7">
          <a:extLst>
            <a:ext uri="{FF2B5EF4-FFF2-40B4-BE49-F238E27FC236}">
              <a16:creationId xmlns:a16="http://schemas.microsoft.com/office/drawing/2014/main" id="{00000000-0008-0000-0C00-000051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50" name="Shape 7">
          <a:extLst>
            <a:ext uri="{FF2B5EF4-FFF2-40B4-BE49-F238E27FC236}">
              <a16:creationId xmlns:a16="http://schemas.microsoft.com/office/drawing/2014/main" id="{00000000-0008-0000-0C00-000052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51" name="Shape 7">
          <a:extLst>
            <a:ext uri="{FF2B5EF4-FFF2-40B4-BE49-F238E27FC236}">
              <a16:creationId xmlns:a16="http://schemas.microsoft.com/office/drawing/2014/main" id="{00000000-0008-0000-0C00-000053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52" name="Shape 7">
          <a:extLst>
            <a:ext uri="{FF2B5EF4-FFF2-40B4-BE49-F238E27FC236}">
              <a16:creationId xmlns:a16="http://schemas.microsoft.com/office/drawing/2014/main" id="{00000000-0008-0000-0C00-000054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53" name="Shape 7">
          <a:extLst>
            <a:ext uri="{FF2B5EF4-FFF2-40B4-BE49-F238E27FC236}">
              <a16:creationId xmlns:a16="http://schemas.microsoft.com/office/drawing/2014/main" id="{00000000-0008-0000-0C00-000055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54" name="Shape 7">
          <a:extLst>
            <a:ext uri="{FF2B5EF4-FFF2-40B4-BE49-F238E27FC236}">
              <a16:creationId xmlns:a16="http://schemas.microsoft.com/office/drawing/2014/main" id="{00000000-0008-0000-0C00-000056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55" name="Shape 7">
          <a:extLst>
            <a:ext uri="{FF2B5EF4-FFF2-40B4-BE49-F238E27FC236}">
              <a16:creationId xmlns:a16="http://schemas.microsoft.com/office/drawing/2014/main" id="{00000000-0008-0000-0C00-000057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56" name="Shape 8">
          <a:extLst>
            <a:ext uri="{FF2B5EF4-FFF2-40B4-BE49-F238E27FC236}">
              <a16:creationId xmlns:a16="http://schemas.microsoft.com/office/drawing/2014/main" id="{00000000-0008-0000-0C00-000058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57" name="Shape 8">
          <a:extLst>
            <a:ext uri="{FF2B5EF4-FFF2-40B4-BE49-F238E27FC236}">
              <a16:creationId xmlns:a16="http://schemas.microsoft.com/office/drawing/2014/main" id="{00000000-0008-0000-0C00-000059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58" name="Shape 8">
          <a:extLst>
            <a:ext uri="{FF2B5EF4-FFF2-40B4-BE49-F238E27FC236}">
              <a16:creationId xmlns:a16="http://schemas.microsoft.com/office/drawing/2014/main" id="{00000000-0008-0000-0C00-00005A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59" name="Shape 8">
          <a:extLst>
            <a:ext uri="{FF2B5EF4-FFF2-40B4-BE49-F238E27FC236}">
              <a16:creationId xmlns:a16="http://schemas.microsoft.com/office/drawing/2014/main" id="{00000000-0008-0000-0C00-00005B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60" name="Shape 8">
          <a:extLst>
            <a:ext uri="{FF2B5EF4-FFF2-40B4-BE49-F238E27FC236}">
              <a16:creationId xmlns:a16="http://schemas.microsoft.com/office/drawing/2014/main" id="{00000000-0008-0000-0C00-00005C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61" name="Shape 8">
          <a:extLst>
            <a:ext uri="{FF2B5EF4-FFF2-40B4-BE49-F238E27FC236}">
              <a16:creationId xmlns:a16="http://schemas.microsoft.com/office/drawing/2014/main" id="{00000000-0008-0000-0C00-00005D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62" name="Shape 7">
          <a:extLst>
            <a:ext uri="{FF2B5EF4-FFF2-40B4-BE49-F238E27FC236}">
              <a16:creationId xmlns:a16="http://schemas.microsoft.com/office/drawing/2014/main" id="{00000000-0008-0000-0C00-00005E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63" name="Shape 7">
          <a:extLst>
            <a:ext uri="{FF2B5EF4-FFF2-40B4-BE49-F238E27FC236}">
              <a16:creationId xmlns:a16="http://schemas.microsoft.com/office/drawing/2014/main" id="{00000000-0008-0000-0C00-00005F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64" name="Shape 7">
          <a:extLst>
            <a:ext uri="{FF2B5EF4-FFF2-40B4-BE49-F238E27FC236}">
              <a16:creationId xmlns:a16="http://schemas.microsoft.com/office/drawing/2014/main" id="{00000000-0008-0000-0C00-000060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65" name="Shape 7">
          <a:extLst>
            <a:ext uri="{FF2B5EF4-FFF2-40B4-BE49-F238E27FC236}">
              <a16:creationId xmlns:a16="http://schemas.microsoft.com/office/drawing/2014/main" id="{00000000-0008-0000-0C00-000061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66" name="Shape 7">
          <a:extLst>
            <a:ext uri="{FF2B5EF4-FFF2-40B4-BE49-F238E27FC236}">
              <a16:creationId xmlns:a16="http://schemas.microsoft.com/office/drawing/2014/main" id="{00000000-0008-0000-0C00-000062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67" name="Shape 7">
          <a:extLst>
            <a:ext uri="{FF2B5EF4-FFF2-40B4-BE49-F238E27FC236}">
              <a16:creationId xmlns:a16="http://schemas.microsoft.com/office/drawing/2014/main" id="{00000000-0008-0000-0C00-000063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68" name="Shape 7">
          <a:extLst>
            <a:ext uri="{FF2B5EF4-FFF2-40B4-BE49-F238E27FC236}">
              <a16:creationId xmlns:a16="http://schemas.microsoft.com/office/drawing/2014/main" id="{00000000-0008-0000-0C00-000064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69" name="Shape 7">
          <a:extLst>
            <a:ext uri="{FF2B5EF4-FFF2-40B4-BE49-F238E27FC236}">
              <a16:creationId xmlns:a16="http://schemas.microsoft.com/office/drawing/2014/main" id="{00000000-0008-0000-0C00-000065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70" name="Shape 8">
          <a:extLst>
            <a:ext uri="{FF2B5EF4-FFF2-40B4-BE49-F238E27FC236}">
              <a16:creationId xmlns:a16="http://schemas.microsoft.com/office/drawing/2014/main" id="{00000000-0008-0000-0C00-000066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71" name="Shape 8">
          <a:extLst>
            <a:ext uri="{FF2B5EF4-FFF2-40B4-BE49-F238E27FC236}">
              <a16:creationId xmlns:a16="http://schemas.microsoft.com/office/drawing/2014/main" id="{00000000-0008-0000-0C00-000067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72" name="Shape 8">
          <a:extLst>
            <a:ext uri="{FF2B5EF4-FFF2-40B4-BE49-F238E27FC236}">
              <a16:creationId xmlns:a16="http://schemas.microsoft.com/office/drawing/2014/main" id="{00000000-0008-0000-0C00-000068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73" name="Shape 8">
          <a:extLst>
            <a:ext uri="{FF2B5EF4-FFF2-40B4-BE49-F238E27FC236}">
              <a16:creationId xmlns:a16="http://schemas.microsoft.com/office/drawing/2014/main" id="{00000000-0008-0000-0C00-000069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74" name="Shape 8">
          <a:extLst>
            <a:ext uri="{FF2B5EF4-FFF2-40B4-BE49-F238E27FC236}">
              <a16:creationId xmlns:a16="http://schemas.microsoft.com/office/drawing/2014/main" id="{00000000-0008-0000-0C00-00006A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75" name="Shape 8">
          <a:extLst>
            <a:ext uri="{FF2B5EF4-FFF2-40B4-BE49-F238E27FC236}">
              <a16:creationId xmlns:a16="http://schemas.microsoft.com/office/drawing/2014/main" id="{00000000-0008-0000-0C00-00006B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76" name="Shape 7">
          <a:extLst>
            <a:ext uri="{FF2B5EF4-FFF2-40B4-BE49-F238E27FC236}">
              <a16:creationId xmlns:a16="http://schemas.microsoft.com/office/drawing/2014/main" id="{00000000-0008-0000-0C00-00006C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77" name="Shape 7">
          <a:extLst>
            <a:ext uri="{FF2B5EF4-FFF2-40B4-BE49-F238E27FC236}">
              <a16:creationId xmlns:a16="http://schemas.microsoft.com/office/drawing/2014/main" id="{00000000-0008-0000-0C00-00006D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78" name="Shape 7">
          <a:extLst>
            <a:ext uri="{FF2B5EF4-FFF2-40B4-BE49-F238E27FC236}">
              <a16:creationId xmlns:a16="http://schemas.microsoft.com/office/drawing/2014/main" id="{00000000-0008-0000-0C00-00006E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79" name="Shape 7">
          <a:extLst>
            <a:ext uri="{FF2B5EF4-FFF2-40B4-BE49-F238E27FC236}">
              <a16:creationId xmlns:a16="http://schemas.microsoft.com/office/drawing/2014/main" id="{00000000-0008-0000-0C00-00006F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80" name="Shape 7">
          <a:extLst>
            <a:ext uri="{FF2B5EF4-FFF2-40B4-BE49-F238E27FC236}">
              <a16:creationId xmlns:a16="http://schemas.microsoft.com/office/drawing/2014/main" id="{00000000-0008-0000-0C00-000070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81" name="Shape 7">
          <a:extLst>
            <a:ext uri="{FF2B5EF4-FFF2-40B4-BE49-F238E27FC236}">
              <a16:creationId xmlns:a16="http://schemas.microsoft.com/office/drawing/2014/main" id="{00000000-0008-0000-0C00-000071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82" name="Shape 7">
          <a:extLst>
            <a:ext uri="{FF2B5EF4-FFF2-40B4-BE49-F238E27FC236}">
              <a16:creationId xmlns:a16="http://schemas.microsoft.com/office/drawing/2014/main" id="{00000000-0008-0000-0C00-000072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83" name="Shape 7">
          <a:extLst>
            <a:ext uri="{FF2B5EF4-FFF2-40B4-BE49-F238E27FC236}">
              <a16:creationId xmlns:a16="http://schemas.microsoft.com/office/drawing/2014/main" id="{00000000-0008-0000-0C00-000073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84" name="Shape 8">
          <a:extLst>
            <a:ext uri="{FF2B5EF4-FFF2-40B4-BE49-F238E27FC236}">
              <a16:creationId xmlns:a16="http://schemas.microsoft.com/office/drawing/2014/main" id="{00000000-0008-0000-0C00-000074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85" name="Shape 8">
          <a:extLst>
            <a:ext uri="{FF2B5EF4-FFF2-40B4-BE49-F238E27FC236}">
              <a16:creationId xmlns:a16="http://schemas.microsoft.com/office/drawing/2014/main" id="{00000000-0008-0000-0C00-000075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86" name="Shape 8">
          <a:extLst>
            <a:ext uri="{FF2B5EF4-FFF2-40B4-BE49-F238E27FC236}">
              <a16:creationId xmlns:a16="http://schemas.microsoft.com/office/drawing/2014/main" id="{00000000-0008-0000-0C00-000076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87" name="Shape 8">
          <a:extLst>
            <a:ext uri="{FF2B5EF4-FFF2-40B4-BE49-F238E27FC236}">
              <a16:creationId xmlns:a16="http://schemas.microsoft.com/office/drawing/2014/main" id="{00000000-0008-0000-0C00-000077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88" name="Shape 8">
          <a:extLst>
            <a:ext uri="{FF2B5EF4-FFF2-40B4-BE49-F238E27FC236}">
              <a16:creationId xmlns:a16="http://schemas.microsoft.com/office/drawing/2014/main" id="{00000000-0008-0000-0C00-000078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28575" cy="142875"/>
    <xdr:sp macro="" textlink="">
      <xdr:nvSpPr>
        <xdr:cNvPr id="889" name="Shape 8">
          <a:extLst>
            <a:ext uri="{FF2B5EF4-FFF2-40B4-BE49-F238E27FC236}">
              <a16:creationId xmlns:a16="http://schemas.microsoft.com/office/drawing/2014/main" id="{00000000-0008-0000-0C00-000079030000}"/>
            </a:ext>
          </a:extLst>
        </xdr:cNvPr>
        <xdr:cNvSpPr/>
      </xdr:nvSpPr>
      <xdr:spPr>
        <a:xfrm>
          <a:off x="3981450" y="606742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90" name="Shape 7">
          <a:extLst>
            <a:ext uri="{FF2B5EF4-FFF2-40B4-BE49-F238E27FC236}">
              <a16:creationId xmlns:a16="http://schemas.microsoft.com/office/drawing/2014/main" id="{00000000-0008-0000-0C00-00007A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91" name="Shape 7">
          <a:extLst>
            <a:ext uri="{FF2B5EF4-FFF2-40B4-BE49-F238E27FC236}">
              <a16:creationId xmlns:a16="http://schemas.microsoft.com/office/drawing/2014/main" id="{00000000-0008-0000-0C00-00007B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92" name="Shape 7">
          <a:extLst>
            <a:ext uri="{FF2B5EF4-FFF2-40B4-BE49-F238E27FC236}">
              <a16:creationId xmlns:a16="http://schemas.microsoft.com/office/drawing/2014/main" id="{00000000-0008-0000-0C00-00007C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93" name="Shape 7">
          <a:extLst>
            <a:ext uri="{FF2B5EF4-FFF2-40B4-BE49-F238E27FC236}">
              <a16:creationId xmlns:a16="http://schemas.microsoft.com/office/drawing/2014/main" id="{00000000-0008-0000-0C00-00007D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94" name="Shape 7">
          <a:extLst>
            <a:ext uri="{FF2B5EF4-FFF2-40B4-BE49-F238E27FC236}">
              <a16:creationId xmlns:a16="http://schemas.microsoft.com/office/drawing/2014/main" id="{00000000-0008-0000-0C00-00007E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95" name="Shape 7">
          <a:extLst>
            <a:ext uri="{FF2B5EF4-FFF2-40B4-BE49-F238E27FC236}">
              <a16:creationId xmlns:a16="http://schemas.microsoft.com/office/drawing/2014/main" id="{00000000-0008-0000-0C00-00007F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96" name="Shape 7">
          <a:extLst>
            <a:ext uri="{FF2B5EF4-FFF2-40B4-BE49-F238E27FC236}">
              <a16:creationId xmlns:a16="http://schemas.microsoft.com/office/drawing/2014/main" id="{00000000-0008-0000-0C00-000080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20</xdr:row>
      <xdr:rowOff>0</xdr:rowOff>
    </xdr:from>
    <xdr:ext cx="38100" cy="142875"/>
    <xdr:sp macro="" textlink="">
      <xdr:nvSpPr>
        <xdr:cNvPr id="897" name="Shape 7">
          <a:extLst>
            <a:ext uri="{FF2B5EF4-FFF2-40B4-BE49-F238E27FC236}">
              <a16:creationId xmlns:a16="http://schemas.microsoft.com/office/drawing/2014/main" id="{00000000-0008-0000-0C00-000081030000}"/>
            </a:ext>
          </a:extLst>
        </xdr:cNvPr>
        <xdr:cNvSpPr/>
      </xdr:nvSpPr>
      <xdr:spPr>
        <a:xfrm>
          <a:off x="3981450" y="606742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1" name="Shape 4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3" name="Shape 4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4" name="Shape 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5" name="Shape 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8" name="Shape 5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9" name="Shape 5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0" name="Shape 5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1" name="Shape 5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2" name="Shape 4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3" name="Shape 4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4" name="Shape 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5" name="Shape 4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6" name="Shape 4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8" name="Shape 4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9" name="Shape 4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0" name="Shape 5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1" name="Shape 5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2" name="Shape 5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3" name="Shape 5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4" name="Shape 5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5" name="Shape 5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6" name="Shape 4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7" name="Shape 4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8" name="Shape 4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9" name="Shape 4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0" name="Shape 4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1" name="Shape 4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2" name="Shape 4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3" name="Shape 4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4" name="Shape 5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7" name="Shape 5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8" name="Shape 5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9" name="Shape 5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50" name="Shape 4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51" name="Shape 4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52" name="Shape 4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53" name="Shape 4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54" name="Shape 4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55" name="Shape 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56" name="Shape 4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57" name="Shape 4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58" name="Shape 5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59" name="Shape 5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60" name="Shape 5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61" name="Shape 5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62" name="Shape 5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63" name="Shape 5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64" name="Shape 4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65" name="Shape 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66" name="Shape 4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67" name="Shape 4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68" name="Shape 4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69" name="Shape 4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70" name="Shape 4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71" name="Shape 4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72" name="Shape 5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73" name="Shape 5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74" name="Shape 5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75" name="Shape 5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76" name="Shape 5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77" name="Shape 5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78" name="Shape 4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79" name="Shape 4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80" name="Shape 4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81" name="Shape 4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82" name="Shape 4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83" name="Shape 4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84" name="Shape 4">
          <a:extLst>
            <a:ext uri="{FF2B5EF4-FFF2-40B4-BE49-F238E27FC236}">
              <a16:creationId xmlns:a16="http://schemas.microsoft.com/office/drawing/2014/main" id="{00000000-0008-0000-0D00-000054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85" name="Shape 4">
          <a:extLst>
            <a:ext uri="{FF2B5EF4-FFF2-40B4-BE49-F238E27FC236}">
              <a16:creationId xmlns:a16="http://schemas.microsoft.com/office/drawing/2014/main" id="{00000000-0008-0000-0D00-000055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86" name="Shape 5">
          <a:extLst>
            <a:ext uri="{FF2B5EF4-FFF2-40B4-BE49-F238E27FC236}">
              <a16:creationId xmlns:a16="http://schemas.microsoft.com/office/drawing/2014/main" id="{00000000-0008-0000-0D00-000056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87" name="Shape 5">
          <a:extLst>
            <a:ext uri="{FF2B5EF4-FFF2-40B4-BE49-F238E27FC236}">
              <a16:creationId xmlns:a16="http://schemas.microsoft.com/office/drawing/2014/main" id="{00000000-0008-0000-0D00-000057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88" name="Shape 5">
          <a:extLst>
            <a:ext uri="{FF2B5EF4-FFF2-40B4-BE49-F238E27FC236}">
              <a16:creationId xmlns:a16="http://schemas.microsoft.com/office/drawing/2014/main" id="{00000000-0008-0000-0D00-000058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89" name="Shape 5">
          <a:extLst>
            <a:ext uri="{FF2B5EF4-FFF2-40B4-BE49-F238E27FC236}">
              <a16:creationId xmlns:a16="http://schemas.microsoft.com/office/drawing/2014/main" id="{00000000-0008-0000-0D00-000059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90" name="Shape 5">
          <a:extLst>
            <a:ext uri="{FF2B5EF4-FFF2-40B4-BE49-F238E27FC236}">
              <a16:creationId xmlns:a16="http://schemas.microsoft.com/office/drawing/2014/main" id="{00000000-0008-0000-0D00-00005A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91" name="Shape 5">
          <a:extLst>
            <a:ext uri="{FF2B5EF4-FFF2-40B4-BE49-F238E27FC236}">
              <a16:creationId xmlns:a16="http://schemas.microsoft.com/office/drawing/2014/main" id="{00000000-0008-0000-0D00-00005B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92" name="Shape 4">
          <a:extLst>
            <a:ext uri="{FF2B5EF4-FFF2-40B4-BE49-F238E27FC236}">
              <a16:creationId xmlns:a16="http://schemas.microsoft.com/office/drawing/2014/main" id="{00000000-0008-0000-0D00-00005C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93" name="Shape 4">
          <a:extLst>
            <a:ext uri="{FF2B5EF4-FFF2-40B4-BE49-F238E27FC236}">
              <a16:creationId xmlns:a16="http://schemas.microsoft.com/office/drawing/2014/main" id="{00000000-0008-0000-0D00-00005D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94" name="Shape 4">
          <a:extLst>
            <a:ext uri="{FF2B5EF4-FFF2-40B4-BE49-F238E27FC236}">
              <a16:creationId xmlns:a16="http://schemas.microsoft.com/office/drawing/2014/main" id="{00000000-0008-0000-0D00-00005E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95" name="Shape 4">
          <a:extLst>
            <a:ext uri="{FF2B5EF4-FFF2-40B4-BE49-F238E27FC236}">
              <a16:creationId xmlns:a16="http://schemas.microsoft.com/office/drawing/2014/main" id="{00000000-0008-0000-0D00-00005F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96" name="Shape 4">
          <a:extLst>
            <a:ext uri="{FF2B5EF4-FFF2-40B4-BE49-F238E27FC236}">
              <a16:creationId xmlns:a16="http://schemas.microsoft.com/office/drawing/2014/main" id="{00000000-0008-0000-0D00-000060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97" name="Shape 4">
          <a:extLst>
            <a:ext uri="{FF2B5EF4-FFF2-40B4-BE49-F238E27FC236}">
              <a16:creationId xmlns:a16="http://schemas.microsoft.com/office/drawing/2014/main" id="{00000000-0008-0000-0D00-000061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98" name="Shape 4">
          <a:extLst>
            <a:ext uri="{FF2B5EF4-FFF2-40B4-BE49-F238E27FC236}">
              <a16:creationId xmlns:a16="http://schemas.microsoft.com/office/drawing/2014/main" id="{00000000-0008-0000-0D00-000062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99" name="Shape 4">
          <a:extLst>
            <a:ext uri="{FF2B5EF4-FFF2-40B4-BE49-F238E27FC236}">
              <a16:creationId xmlns:a16="http://schemas.microsoft.com/office/drawing/2014/main" id="{00000000-0008-0000-0D00-000063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00" name="Shape 5">
          <a:extLst>
            <a:ext uri="{FF2B5EF4-FFF2-40B4-BE49-F238E27FC236}">
              <a16:creationId xmlns:a16="http://schemas.microsoft.com/office/drawing/2014/main" id="{00000000-0008-0000-0D00-000064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01" name="Shape 5">
          <a:extLst>
            <a:ext uri="{FF2B5EF4-FFF2-40B4-BE49-F238E27FC236}">
              <a16:creationId xmlns:a16="http://schemas.microsoft.com/office/drawing/2014/main" id="{00000000-0008-0000-0D00-000065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02" name="Shape 5">
          <a:extLst>
            <a:ext uri="{FF2B5EF4-FFF2-40B4-BE49-F238E27FC236}">
              <a16:creationId xmlns:a16="http://schemas.microsoft.com/office/drawing/2014/main" id="{00000000-0008-0000-0D00-000066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03" name="Shape 5">
          <a:extLst>
            <a:ext uri="{FF2B5EF4-FFF2-40B4-BE49-F238E27FC236}">
              <a16:creationId xmlns:a16="http://schemas.microsoft.com/office/drawing/2014/main" id="{00000000-0008-0000-0D00-000067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04" name="Shape 5">
          <a:extLst>
            <a:ext uri="{FF2B5EF4-FFF2-40B4-BE49-F238E27FC236}">
              <a16:creationId xmlns:a16="http://schemas.microsoft.com/office/drawing/2014/main" id="{00000000-0008-0000-0D00-000068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05" name="Shape 5">
          <a:extLst>
            <a:ext uri="{FF2B5EF4-FFF2-40B4-BE49-F238E27FC236}">
              <a16:creationId xmlns:a16="http://schemas.microsoft.com/office/drawing/2014/main" id="{00000000-0008-0000-0D00-000069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06" name="Shape 4">
          <a:extLst>
            <a:ext uri="{FF2B5EF4-FFF2-40B4-BE49-F238E27FC236}">
              <a16:creationId xmlns:a16="http://schemas.microsoft.com/office/drawing/2014/main" id="{00000000-0008-0000-0D00-00006A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07" name="Shape 4">
          <a:extLst>
            <a:ext uri="{FF2B5EF4-FFF2-40B4-BE49-F238E27FC236}">
              <a16:creationId xmlns:a16="http://schemas.microsoft.com/office/drawing/2014/main" id="{00000000-0008-0000-0D00-00006B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08" name="Shape 4">
          <a:extLst>
            <a:ext uri="{FF2B5EF4-FFF2-40B4-BE49-F238E27FC236}">
              <a16:creationId xmlns:a16="http://schemas.microsoft.com/office/drawing/2014/main" id="{00000000-0008-0000-0D00-00006C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09" name="Shape 4">
          <a:extLst>
            <a:ext uri="{FF2B5EF4-FFF2-40B4-BE49-F238E27FC236}">
              <a16:creationId xmlns:a16="http://schemas.microsoft.com/office/drawing/2014/main" id="{00000000-0008-0000-0D00-00006D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10" name="Shape 4">
          <a:extLst>
            <a:ext uri="{FF2B5EF4-FFF2-40B4-BE49-F238E27FC236}">
              <a16:creationId xmlns:a16="http://schemas.microsoft.com/office/drawing/2014/main" id="{00000000-0008-0000-0D00-00006E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11" name="Shape 4">
          <a:extLst>
            <a:ext uri="{FF2B5EF4-FFF2-40B4-BE49-F238E27FC236}">
              <a16:creationId xmlns:a16="http://schemas.microsoft.com/office/drawing/2014/main" id="{00000000-0008-0000-0D00-00006F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12" name="Shape 4">
          <a:extLst>
            <a:ext uri="{FF2B5EF4-FFF2-40B4-BE49-F238E27FC236}">
              <a16:creationId xmlns:a16="http://schemas.microsoft.com/office/drawing/2014/main" id="{00000000-0008-0000-0D00-000070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13" name="Shape 4">
          <a:extLst>
            <a:ext uri="{FF2B5EF4-FFF2-40B4-BE49-F238E27FC236}">
              <a16:creationId xmlns:a16="http://schemas.microsoft.com/office/drawing/2014/main" id="{00000000-0008-0000-0D00-000071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14" name="Shape 5">
          <a:extLst>
            <a:ext uri="{FF2B5EF4-FFF2-40B4-BE49-F238E27FC236}">
              <a16:creationId xmlns:a16="http://schemas.microsoft.com/office/drawing/2014/main" id="{00000000-0008-0000-0D00-000072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15" name="Shape 5">
          <a:extLst>
            <a:ext uri="{FF2B5EF4-FFF2-40B4-BE49-F238E27FC236}">
              <a16:creationId xmlns:a16="http://schemas.microsoft.com/office/drawing/2014/main" id="{00000000-0008-0000-0D00-000073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16" name="Shape 5">
          <a:extLst>
            <a:ext uri="{FF2B5EF4-FFF2-40B4-BE49-F238E27FC236}">
              <a16:creationId xmlns:a16="http://schemas.microsoft.com/office/drawing/2014/main" id="{00000000-0008-0000-0D00-000074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17" name="Shape 5">
          <a:extLst>
            <a:ext uri="{FF2B5EF4-FFF2-40B4-BE49-F238E27FC236}">
              <a16:creationId xmlns:a16="http://schemas.microsoft.com/office/drawing/2014/main" id="{00000000-0008-0000-0D00-000075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18" name="Shape 5">
          <a:extLst>
            <a:ext uri="{FF2B5EF4-FFF2-40B4-BE49-F238E27FC236}">
              <a16:creationId xmlns:a16="http://schemas.microsoft.com/office/drawing/2014/main" id="{00000000-0008-0000-0D00-000076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19" name="Shape 5">
          <a:extLst>
            <a:ext uri="{FF2B5EF4-FFF2-40B4-BE49-F238E27FC236}">
              <a16:creationId xmlns:a16="http://schemas.microsoft.com/office/drawing/2014/main" id="{00000000-0008-0000-0D00-000077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20" name="Shape 4">
          <a:extLst>
            <a:ext uri="{FF2B5EF4-FFF2-40B4-BE49-F238E27FC236}">
              <a16:creationId xmlns:a16="http://schemas.microsoft.com/office/drawing/2014/main" id="{00000000-0008-0000-0D00-000078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21" name="Shape 4">
          <a:extLst>
            <a:ext uri="{FF2B5EF4-FFF2-40B4-BE49-F238E27FC236}">
              <a16:creationId xmlns:a16="http://schemas.microsoft.com/office/drawing/2014/main" id="{00000000-0008-0000-0D00-000079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22" name="Shape 4">
          <a:extLst>
            <a:ext uri="{FF2B5EF4-FFF2-40B4-BE49-F238E27FC236}">
              <a16:creationId xmlns:a16="http://schemas.microsoft.com/office/drawing/2014/main" id="{00000000-0008-0000-0D00-00007A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23" name="Shape 4">
          <a:extLst>
            <a:ext uri="{FF2B5EF4-FFF2-40B4-BE49-F238E27FC236}">
              <a16:creationId xmlns:a16="http://schemas.microsoft.com/office/drawing/2014/main" id="{00000000-0008-0000-0D00-00007B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24" name="Shape 4">
          <a:extLst>
            <a:ext uri="{FF2B5EF4-FFF2-40B4-BE49-F238E27FC236}">
              <a16:creationId xmlns:a16="http://schemas.microsoft.com/office/drawing/2014/main" id="{00000000-0008-0000-0D00-00007C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25" name="Shape 4">
          <a:extLst>
            <a:ext uri="{FF2B5EF4-FFF2-40B4-BE49-F238E27FC236}">
              <a16:creationId xmlns:a16="http://schemas.microsoft.com/office/drawing/2014/main" id="{00000000-0008-0000-0D00-00007D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26" name="Shape 4">
          <a:extLst>
            <a:ext uri="{FF2B5EF4-FFF2-40B4-BE49-F238E27FC236}">
              <a16:creationId xmlns:a16="http://schemas.microsoft.com/office/drawing/2014/main" id="{00000000-0008-0000-0D00-00007E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27" name="Shape 4">
          <a:extLst>
            <a:ext uri="{FF2B5EF4-FFF2-40B4-BE49-F238E27FC236}">
              <a16:creationId xmlns:a16="http://schemas.microsoft.com/office/drawing/2014/main" id="{00000000-0008-0000-0D00-00007F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28" name="Shape 5">
          <a:extLst>
            <a:ext uri="{FF2B5EF4-FFF2-40B4-BE49-F238E27FC236}">
              <a16:creationId xmlns:a16="http://schemas.microsoft.com/office/drawing/2014/main" id="{00000000-0008-0000-0D00-000080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29" name="Shape 5">
          <a:extLst>
            <a:ext uri="{FF2B5EF4-FFF2-40B4-BE49-F238E27FC236}">
              <a16:creationId xmlns:a16="http://schemas.microsoft.com/office/drawing/2014/main" id="{00000000-0008-0000-0D00-000081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30" name="Shape 5">
          <a:extLst>
            <a:ext uri="{FF2B5EF4-FFF2-40B4-BE49-F238E27FC236}">
              <a16:creationId xmlns:a16="http://schemas.microsoft.com/office/drawing/2014/main" id="{00000000-0008-0000-0D00-000082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31" name="Shape 5">
          <a:extLst>
            <a:ext uri="{FF2B5EF4-FFF2-40B4-BE49-F238E27FC236}">
              <a16:creationId xmlns:a16="http://schemas.microsoft.com/office/drawing/2014/main" id="{00000000-0008-0000-0D00-000083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32" name="Shape 5">
          <a:extLst>
            <a:ext uri="{FF2B5EF4-FFF2-40B4-BE49-F238E27FC236}">
              <a16:creationId xmlns:a16="http://schemas.microsoft.com/office/drawing/2014/main" id="{00000000-0008-0000-0D00-000084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33" name="Shape 5">
          <a:extLst>
            <a:ext uri="{FF2B5EF4-FFF2-40B4-BE49-F238E27FC236}">
              <a16:creationId xmlns:a16="http://schemas.microsoft.com/office/drawing/2014/main" id="{00000000-0008-0000-0D00-000085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34" name="Shape 4">
          <a:extLst>
            <a:ext uri="{FF2B5EF4-FFF2-40B4-BE49-F238E27FC236}">
              <a16:creationId xmlns:a16="http://schemas.microsoft.com/office/drawing/2014/main" id="{00000000-0008-0000-0D00-000086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35" name="Shape 4">
          <a:extLst>
            <a:ext uri="{FF2B5EF4-FFF2-40B4-BE49-F238E27FC236}">
              <a16:creationId xmlns:a16="http://schemas.microsoft.com/office/drawing/2014/main" id="{00000000-0008-0000-0D00-000087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36" name="Shape 4">
          <a:extLst>
            <a:ext uri="{FF2B5EF4-FFF2-40B4-BE49-F238E27FC236}">
              <a16:creationId xmlns:a16="http://schemas.microsoft.com/office/drawing/2014/main" id="{00000000-0008-0000-0D00-000088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37" name="Shape 4">
          <a:extLst>
            <a:ext uri="{FF2B5EF4-FFF2-40B4-BE49-F238E27FC236}">
              <a16:creationId xmlns:a16="http://schemas.microsoft.com/office/drawing/2014/main" id="{00000000-0008-0000-0D00-000089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38" name="Shape 4">
          <a:extLst>
            <a:ext uri="{FF2B5EF4-FFF2-40B4-BE49-F238E27FC236}">
              <a16:creationId xmlns:a16="http://schemas.microsoft.com/office/drawing/2014/main" id="{00000000-0008-0000-0D00-00008A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39" name="Shape 4">
          <a:extLst>
            <a:ext uri="{FF2B5EF4-FFF2-40B4-BE49-F238E27FC236}">
              <a16:creationId xmlns:a16="http://schemas.microsoft.com/office/drawing/2014/main" id="{00000000-0008-0000-0D00-00008B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40" name="Shape 4">
          <a:extLst>
            <a:ext uri="{FF2B5EF4-FFF2-40B4-BE49-F238E27FC236}">
              <a16:creationId xmlns:a16="http://schemas.microsoft.com/office/drawing/2014/main" id="{00000000-0008-0000-0D00-00008C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41" name="Shape 4">
          <a:extLst>
            <a:ext uri="{FF2B5EF4-FFF2-40B4-BE49-F238E27FC236}">
              <a16:creationId xmlns:a16="http://schemas.microsoft.com/office/drawing/2014/main" id="{00000000-0008-0000-0D00-00008D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42" name="Shape 5">
          <a:extLst>
            <a:ext uri="{FF2B5EF4-FFF2-40B4-BE49-F238E27FC236}">
              <a16:creationId xmlns:a16="http://schemas.microsoft.com/office/drawing/2014/main" id="{00000000-0008-0000-0D00-00008E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43" name="Shape 5">
          <a:extLst>
            <a:ext uri="{FF2B5EF4-FFF2-40B4-BE49-F238E27FC236}">
              <a16:creationId xmlns:a16="http://schemas.microsoft.com/office/drawing/2014/main" id="{00000000-0008-0000-0D00-00008F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44" name="Shape 5">
          <a:extLst>
            <a:ext uri="{FF2B5EF4-FFF2-40B4-BE49-F238E27FC236}">
              <a16:creationId xmlns:a16="http://schemas.microsoft.com/office/drawing/2014/main" id="{00000000-0008-0000-0D00-000090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45" name="Shape 5">
          <a:extLst>
            <a:ext uri="{FF2B5EF4-FFF2-40B4-BE49-F238E27FC236}">
              <a16:creationId xmlns:a16="http://schemas.microsoft.com/office/drawing/2014/main" id="{00000000-0008-0000-0D00-000091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46" name="Shape 5">
          <a:extLst>
            <a:ext uri="{FF2B5EF4-FFF2-40B4-BE49-F238E27FC236}">
              <a16:creationId xmlns:a16="http://schemas.microsoft.com/office/drawing/2014/main" id="{00000000-0008-0000-0D00-000092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47" name="Shape 5">
          <a:extLst>
            <a:ext uri="{FF2B5EF4-FFF2-40B4-BE49-F238E27FC236}">
              <a16:creationId xmlns:a16="http://schemas.microsoft.com/office/drawing/2014/main" id="{00000000-0008-0000-0D00-000093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48" name="Shape 4">
          <a:extLst>
            <a:ext uri="{FF2B5EF4-FFF2-40B4-BE49-F238E27FC236}">
              <a16:creationId xmlns:a16="http://schemas.microsoft.com/office/drawing/2014/main" id="{00000000-0008-0000-0D00-000094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49" name="Shape 4">
          <a:extLst>
            <a:ext uri="{FF2B5EF4-FFF2-40B4-BE49-F238E27FC236}">
              <a16:creationId xmlns:a16="http://schemas.microsoft.com/office/drawing/2014/main" id="{00000000-0008-0000-0D00-000095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50" name="Shape 4">
          <a:extLst>
            <a:ext uri="{FF2B5EF4-FFF2-40B4-BE49-F238E27FC236}">
              <a16:creationId xmlns:a16="http://schemas.microsoft.com/office/drawing/2014/main" id="{00000000-0008-0000-0D00-000096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51" name="Shape 4">
          <a:extLst>
            <a:ext uri="{FF2B5EF4-FFF2-40B4-BE49-F238E27FC236}">
              <a16:creationId xmlns:a16="http://schemas.microsoft.com/office/drawing/2014/main" id="{00000000-0008-0000-0D00-000097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52" name="Shape 4">
          <a:extLst>
            <a:ext uri="{FF2B5EF4-FFF2-40B4-BE49-F238E27FC236}">
              <a16:creationId xmlns:a16="http://schemas.microsoft.com/office/drawing/2014/main" id="{00000000-0008-0000-0D00-000098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53" name="Shape 4">
          <a:extLst>
            <a:ext uri="{FF2B5EF4-FFF2-40B4-BE49-F238E27FC236}">
              <a16:creationId xmlns:a16="http://schemas.microsoft.com/office/drawing/2014/main" id="{00000000-0008-0000-0D00-000099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54" name="Shape 4">
          <a:extLst>
            <a:ext uri="{FF2B5EF4-FFF2-40B4-BE49-F238E27FC236}">
              <a16:creationId xmlns:a16="http://schemas.microsoft.com/office/drawing/2014/main" id="{00000000-0008-0000-0D00-00009A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55" name="Shape 4">
          <a:extLst>
            <a:ext uri="{FF2B5EF4-FFF2-40B4-BE49-F238E27FC236}">
              <a16:creationId xmlns:a16="http://schemas.microsoft.com/office/drawing/2014/main" id="{00000000-0008-0000-0D00-00009B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56" name="Shape 5">
          <a:extLst>
            <a:ext uri="{FF2B5EF4-FFF2-40B4-BE49-F238E27FC236}">
              <a16:creationId xmlns:a16="http://schemas.microsoft.com/office/drawing/2014/main" id="{00000000-0008-0000-0D00-00009C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57" name="Shape 5">
          <a:extLst>
            <a:ext uri="{FF2B5EF4-FFF2-40B4-BE49-F238E27FC236}">
              <a16:creationId xmlns:a16="http://schemas.microsoft.com/office/drawing/2014/main" id="{00000000-0008-0000-0D00-00009D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58" name="Shape 5">
          <a:extLst>
            <a:ext uri="{FF2B5EF4-FFF2-40B4-BE49-F238E27FC236}">
              <a16:creationId xmlns:a16="http://schemas.microsoft.com/office/drawing/2014/main" id="{00000000-0008-0000-0D00-00009E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59" name="Shape 5">
          <a:extLst>
            <a:ext uri="{FF2B5EF4-FFF2-40B4-BE49-F238E27FC236}">
              <a16:creationId xmlns:a16="http://schemas.microsoft.com/office/drawing/2014/main" id="{00000000-0008-0000-0D00-00009F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60" name="Shape 5">
          <a:extLst>
            <a:ext uri="{FF2B5EF4-FFF2-40B4-BE49-F238E27FC236}">
              <a16:creationId xmlns:a16="http://schemas.microsoft.com/office/drawing/2014/main" id="{00000000-0008-0000-0D00-0000A0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61" name="Shape 5">
          <a:extLst>
            <a:ext uri="{FF2B5EF4-FFF2-40B4-BE49-F238E27FC236}">
              <a16:creationId xmlns:a16="http://schemas.microsoft.com/office/drawing/2014/main" id="{00000000-0008-0000-0D00-0000A1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62" name="Shape 4">
          <a:extLst>
            <a:ext uri="{FF2B5EF4-FFF2-40B4-BE49-F238E27FC236}">
              <a16:creationId xmlns:a16="http://schemas.microsoft.com/office/drawing/2014/main" id="{00000000-0008-0000-0D00-0000A2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63" name="Shape 4">
          <a:extLst>
            <a:ext uri="{FF2B5EF4-FFF2-40B4-BE49-F238E27FC236}">
              <a16:creationId xmlns:a16="http://schemas.microsoft.com/office/drawing/2014/main" id="{00000000-0008-0000-0D00-0000A3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64" name="Shape 4">
          <a:extLst>
            <a:ext uri="{FF2B5EF4-FFF2-40B4-BE49-F238E27FC236}">
              <a16:creationId xmlns:a16="http://schemas.microsoft.com/office/drawing/2014/main" id="{00000000-0008-0000-0D00-0000A4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65" name="Shape 4">
          <a:extLst>
            <a:ext uri="{FF2B5EF4-FFF2-40B4-BE49-F238E27FC236}">
              <a16:creationId xmlns:a16="http://schemas.microsoft.com/office/drawing/2014/main" id="{00000000-0008-0000-0D00-0000A5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66" name="Shape 4">
          <a:extLst>
            <a:ext uri="{FF2B5EF4-FFF2-40B4-BE49-F238E27FC236}">
              <a16:creationId xmlns:a16="http://schemas.microsoft.com/office/drawing/2014/main" id="{00000000-0008-0000-0D00-0000A6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67" name="Shape 4">
          <a:extLst>
            <a:ext uri="{FF2B5EF4-FFF2-40B4-BE49-F238E27FC236}">
              <a16:creationId xmlns:a16="http://schemas.microsoft.com/office/drawing/2014/main" id="{00000000-0008-0000-0D00-0000A7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68" name="Shape 4">
          <a:extLst>
            <a:ext uri="{FF2B5EF4-FFF2-40B4-BE49-F238E27FC236}">
              <a16:creationId xmlns:a16="http://schemas.microsoft.com/office/drawing/2014/main" id="{00000000-0008-0000-0D00-0000A8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69" name="Shape 4">
          <a:extLst>
            <a:ext uri="{FF2B5EF4-FFF2-40B4-BE49-F238E27FC236}">
              <a16:creationId xmlns:a16="http://schemas.microsoft.com/office/drawing/2014/main" id="{00000000-0008-0000-0D00-0000A9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70" name="Shape 5">
          <a:extLst>
            <a:ext uri="{FF2B5EF4-FFF2-40B4-BE49-F238E27FC236}">
              <a16:creationId xmlns:a16="http://schemas.microsoft.com/office/drawing/2014/main" id="{00000000-0008-0000-0D00-0000AA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71" name="Shape 5">
          <a:extLst>
            <a:ext uri="{FF2B5EF4-FFF2-40B4-BE49-F238E27FC236}">
              <a16:creationId xmlns:a16="http://schemas.microsoft.com/office/drawing/2014/main" id="{00000000-0008-0000-0D00-0000AB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72" name="Shape 5">
          <a:extLst>
            <a:ext uri="{FF2B5EF4-FFF2-40B4-BE49-F238E27FC236}">
              <a16:creationId xmlns:a16="http://schemas.microsoft.com/office/drawing/2014/main" id="{00000000-0008-0000-0D00-0000AC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73" name="Shape 5">
          <a:extLst>
            <a:ext uri="{FF2B5EF4-FFF2-40B4-BE49-F238E27FC236}">
              <a16:creationId xmlns:a16="http://schemas.microsoft.com/office/drawing/2014/main" id="{00000000-0008-0000-0D00-0000AD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74" name="Shape 5">
          <a:extLst>
            <a:ext uri="{FF2B5EF4-FFF2-40B4-BE49-F238E27FC236}">
              <a16:creationId xmlns:a16="http://schemas.microsoft.com/office/drawing/2014/main" id="{00000000-0008-0000-0D00-0000AE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75" name="Shape 5">
          <a:extLst>
            <a:ext uri="{FF2B5EF4-FFF2-40B4-BE49-F238E27FC236}">
              <a16:creationId xmlns:a16="http://schemas.microsoft.com/office/drawing/2014/main" id="{00000000-0008-0000-0D00-0000AF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76" name="Shape 4">
          <a:extLst>
            <a:ext uri="{FF2B5EF4-FFF2-40B4-BE49-F238E27FC236}">
              <a16:creationId xmlns:a16="http://schemas.microsoft.com/office/drawing/2014/main" id="{00000000-0008-0000-0D00-0000B0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77" name="Shape 4">
          <a:extLst>
            <a:ext uri="{FF2B5EF4-FFF2-40B4-BE49-F238E27FC236}">
              <a16:creationId xmlns:a16="http://schemas.microsoft.com/office/drawing/2014/main" id="{00000000-0008-0000-0D00-0000B1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78" name="Shape 4">
          <a:extLst>
            <a:ext uri="{FF2B5EF4-FFF2-40B4-BE49-F238E27FC236}">
              <a16:creationId xmlns:a16="http://schemas.microsoft.com/office/drawing/2014/main" id="{00000000-0008-0000-0D00-0000B2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79" name="Shape 4">
          <a:extLst>
            <a:ext uri="{FF2B5EF4-FFF2-40B4-BE49-F238E27FC236}">
              <a16:creationId xmlns:a16="http://schemas.microsoft.com/office/drawing/2014/main" id="{00000000-0008-0000-0D00-0000B3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80" name="Shape 4">
          <a:extLst>
            <a:ext uri="{FF2B5EF4-FFF2-40B4-BE49-F238E27FC236}">
              <a16:creationId xmlns:a16="http://schemas.microsoft.com/office/drawing/2014/main" id="{00000000-0008-0000-0D00-0000B4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81" name="Shape 4">
          <a:extLst>
            <a:ext uri="{FF2B5EF4-FFF2-40B4-BE49-F238E27FC236}">
              <a16:creationId xmlns:a16="http://schemas.microsoft.com/office/drawing/2014/main" id="{00000000-0008-0000-0D00-0000B5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82" name="Shape 4">
          <a:extLst>
            <a:ext uri="{FF2B5EF4-FFF2-40B4-BE49-F238E27FC236}">
              <a16:creationId xmlns:a16="http://schemas.microsoft.com/office/drawing/2014/main" id="{00000000-0008-0000-0D00-0000B6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83" name="Shape 4">
          <a:extLst>
            <a:ext uri="{FF2B5EF4-FFF2-40B4-BE49-F238E27FC236}">
              <a16:creationId xmlns:a16="http://schemas.microsoft.com/office/drawing/2014/main" id="{00000000-0008-0000-0D00-0000B7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84" name="Shape 5">
          <a:extLst>
            <a:ext uri="{FF2B5EF4-FFF2-40B4-BE49-F238E27FC236}">
              <a16:creationId xmlns:a16="http://schemas.microsoft.com/office/drawing/2014/main" id="{00000000-0008-0000-0D00-0000B8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85" name="Shape 5">
          <a:extLst>
            <a:ext uri="{FF2B5EF4-FFF2-40B4-BE49-F238E27FC236}">
              <a16:creationId xmlns:a16="http://schemas.microsoft.com/office/drawing/2014/main" id="{00000000-0008-0000-0D00-0000B9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86" name="Shape 5">
          <a:extLst>
            <a:ext uri="{FF2B5EF4-FFF2-40B4-BE49-F238E27FC236}">
              <a16:creationId xmlns:a16="http://schemas.microsoft.com/office/drawing/2014/main" id="{00000000-0008-0000-0D00-0000BA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87" name="Shape 5">
          <a:extLst>
            <a:ext uri="{FF2B5EF4-FFF2-40B4-BE49-F238E27FC236}">
              <a16:creationId xmlns:a16="http://schemas.microsoft.com/office/drawing/2014/main" id="{00000000-0008-0000-0D00-0000BB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88" name="Shape 5">
          <a:extLst>
            <a:ext uri="{FF2B5EF4-FFF2-40B4-BE49-F238E27FC236}">
              <a16:creationId xmlns:a16="http://schemas.microsoft.com/office/drawing/2014/main" id="{00000000-0008-0000-0D00-0000BC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89" name="Shape 5">
          <a:extLst>
            <a:ext uri="{FF2B5EF4-FFF2-40B4-BE49-F238E27FC236}">
              <a16:creationId xmlns:a16="http://schemas.microsoft.com/office/drawing/2014/main" id="{00000000-0008-0000-0D00-0000BD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90" name="Shape 4">
          <a:extLst>
            <a:ext uri="{FF2B5EF4-FFF2-40B4-BE49-F238E27FC236}">
              <a16:creationId xmlns:a16="http://schemas.microsoft.com/office/drawing/2014/main" id="{00000000-0008-0000-0D00-0000BE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91" name="Shape 4">
          <a:extLst>
            <a:ext uri="{FF2B5EF4-FFF2-40B4-BE49-F238E27FC236}">
              <a16:creationId xmlns:a16="http://schemas.microsoft.com/office/drawing/2014/main" id="{00000000-0008-0000-0D00-0000BF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92" name="Shape 4">
          <a:extLst>
            <a:ext uri="{FF2B5EF4-FFF2-40B4-BE49-F238E27FC236}">
              <a16:creationId xmlns:a16="http://schemas.microsoft.com/office/drawing/2014/main" id="{00000000-0008-0000-0D00-0000C0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93" name="Shape 4">
          <a:extLst>
            <a:ext uri="{FF2B5EF4-FFF2-40B4-BE49-F238E27FC236}">
              <a16:creationId xmlns:a16="http://schemas.microsoft.com/office/drawing/2014/main" id="{00000000-0008-0000-0D00-0000C1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94" name="Shape 4">
          <a:extLst>
            <a:ext uri="{FF2B5EF4-FFF2-40B4-BE49-F238E27FC236}">
              <a16:creationId xmlns:a16="http://schemas.microsoft.com/office/drawing/2014/main" id="{00000000-0008-0000-0D00-0000C2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95" name="Shape 4">
          <a:extLst>
            <a:ext uri="{FF2B5EF4-FFF2-40B4-BE49-F238E27FC236}">
              <a16:creationId xmlns:a16="http://schemas.microsoft.com/office/drawing/2014/main" id="{00000000-0008-0000-0D00-0000C3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96" name="Shape 4">
          <a:extLst>
            <a:ext uri="{FF2B5EF4-FFF2-40B4-BE49-F238E27FC236}">
              <a16:creationId xmlns:a16="http://schemas.microsoft.com/office/drawing/2014/main" id="{00000000-0008-0000-0D00-0000C4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197" name="Shape 4">
          <a:extLst>
            <a:ext uri="{FF2B5EF4-FFF2-40B4-BE49-F238E27FC236}">
              <a16:creationId xmlns:a16="http://schemas.microsoft.com/office/drawing/2014/main" id="{00000000-0008-0000-0D00-0000C5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98" name="Shape 5">
          <a:extLst>
            <a:ext uri="{FF2B5EF4-FFF2-40B4-BE49-F238E27FC236}">
              <a16:creationId xmlns:a16="http://schemas.microsoft.com/office/drawing/2014/main" id="{00000000-0008-0000-0D00-0000C6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199" name="Shape 5">
          <a:extLst>
            <a:ext uri="{FF2B5EF4-FFF2-40B4-BE49-F238E27FC236}">
              <a16:creationId xmlns:a16="http://schemas.microsoft.com/office/drawing/2014/main" id="{00000000-0008-0000-0D00-0000C7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00" name="Shape 5">
          <a:extLst>
            <a:ext uri="{FF2B5EF4-FFF2-40B4-BE49-F238E27FC236}">
              <a16:creationId xmlns:a16="http://schemas.microsoft.com/office/drawing/2014/main" id="{00000000-0008-0000-0D00-0000C8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01" name="Shape 5">
          <a:extLst>
            <a:ext uri="{FF2B5EF4-FFF2-40B4-BE49-F238E27FC236}">
              <a16:creationId xmlns:a16="http://schemas.microsoft.com/office/drawing/2014/main" id="{00000000-0008-0000-0D00-0000C9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02" name="Shape 5">
          <a:extLst>
            <a:ext uri="{FF2B5EF4-FFF2-40B4-BE49-F238E27FC236}">
              <a16:creationId xmlns:a16="http://schemas.microsoft.com/office/drawing/2014/main" id="{00000000-0008-0000-0D00-0000CA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03" name="Shape 5">
          <a:extLst>
            <a:ext uri="{FF2B5EF4-FFF2-40B4-BE49-F238E27FC236}">
              <a16:creationId xmlns:a16="http://schemas.microsoft.com/office/drawing/2014/main" id="{00000000-0008-0000-0D00-0000CB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04" name="Shape 4">
          <a:extLst>
            <a:ext uri="{FF2B5EF4-FFF2-40B4-BE49-F238E27FC236}">
              <a16:creationId xmlns:a16="http://schemas.microsoft.com/office/drawing/2014/main" id="{00000000-0008-0000-0D00-0000CC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05" name="Shape 4">
          <a:extLst>
            <a:ext uri="{FF2B5EF4-FFF2-40B4-BE49-F238E27FC236}">
              <a16:creationId xmlns:a16="http://schemas.microsoft.com/office/drawing/2014/main" id="{00000000-0008-0000-0D00-0000CD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06" name="Shape 4">
          <a:extLst>
            <a:ext uri="{FF2B5EF4-FFF2-40B4-BE49-F238E27FC236}">
              <a16:creationId xmlns:a16="http://schemas.microsoft.com/office/drawing/2014/main" id="{00000000-0008-0000-0D00-0000CE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07" name="Shape 4">
          <a:extLst>
            <a:ext uri="{FF2B5EF4-FFF2-40B4-BE49-F238E27FC236}">
              <a16:creationId xmlns:a16="http://schemas.microsoft.com/office/drawing/2014/main" id="{00000000-0008-0000-0D00-0000CF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08" name="Shape 4">
          <a:extLst>
            <a:ext uri="{FF2B5EF4-FFF2-40B4-BE49-F238E27FC236}">
              <a16:creationId xmlns:a16="http://schemas.microsoft.com/office/drawing/2014/main" id="{00000000-0008-0000-0D00-0000D0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09" name="Shape 4">
          <a:extLst>
            <a:ext uri="{FF2B5EF4-FFF2-40B4-BE49-F238E27FC236}">
              <a16:creationId xmlns:a16="http://schemas.microsoft.com/office/drawing/2014/main" id="{00000000-0008-0000-0D00-0000D1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10" name="Shape 4">
          <a:extLst>
            <a:ext uri="{FF2B5EF4-FFF2-40B4-BE49-F238E27FC236}">
              <a16:creationId xmlns:a16="http://schemas.microsoft.com/office/drawing/2014/main" id="{00000000-0008-0000-0D00-0000D2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11" name="Shape 4">
          <a:extLst>
            <a:ext uri="{FF2B5EF4-FFF2-40B4-BE49-F238E27FC236}">
              <a16:creationId xmlns:a16="http://schemas.microsoft.com/office/drawing/2014/main" id="{00000000-0008-0000-0D00-0000D3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12" name="Shape 5">
          <a:extLst>
            <a:ext uri="{FF2B5EF4-FFF2-40B4-BE49-F238E27FC236}">
              <a16:creationId xmlns:a16="http://schemas.microsoft.com/office/drawing/2014/main" id="{00000000-0008-0000-0D00-0000D4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13" name="Shape 5">
          <a:extLst>
            <a:ext uri="{FF2B5EF4-FFF2-40B4-BE49-F238E27FC236}">
              <a16:creationId xmlns:a16="http://schemas.microsoft.com/office/drawing/2014/main" id="{00000000-0008-0000-0D00-0000D5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14" name="Shape 5">
          <a:extLst>
            <a:ext uri="{FF2B5EF4-FFF2-40B4-BE49-F238E27FC236}">
              <a16:creationId xmlns:a16="http://schemas.microsoft.com/office/drawing/2014/main" id="{00000000-0008-0000-0D00-0000D6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15" name="Shape 5">
          <a:extLst>
            <a:ext uri="{FF2B5EF4-FFF2-40B4-BE49-F238E27FC236}">
              <a16:creationId xmlns:a16="http://schemas.microsoft.com/office/drawing/2014/main" id="{00000000-0008-0000-0D00-0000D7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16" name="Shape 5">
          <a:extLst>
            <a:ext uri="{FF2B5EF4-FFF2-40B4-BE49-F238E27FC236}">
              <a16:creationId xmlns:a16="http://schemas.microsoft.com/office/drawing/2014/main" id="{00000000-0008-0000-0D00-0000D8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17" name="Shape 5">
          <a:extLst>
            <a:ext uri="{FF2B5EF4-FFF2-40B4-BE49-F238E27FC236}">
              <a16:creationId xmlns:a16="http://schemas.microsoft.com/office/drawing/2014/main" id="{00000000-0008-0000-0D00-0000D9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18" name="Shape 4">
          <a:extLst>
            <a:ext uri="{FF2B5EF4-FFF2-40B4-BE49-F238E27FC236}">
              <a16:creationId xmlns:a16="http://schemas.microsoft.com/office/drawing/2014/main" id="{00000000-0008-0000-0D00-0000DA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19" name="Shape 4">
          <a:extLst>
            <a:ext uri="{FF2B5EF4-FFF2-40B4-BE49-F238E27FC236}">
              <a16:creationId xmlns:a16="http://schemas.microsoft.com/office/drawing/2014/main" id="{00000000-0008-0000-0D00-0000DB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20" name="Shape 4">
          <a:extLst>
            <a:ext uri="{FF2B5EF4-FFF2-40B4-BE49-F238E27FC236}">
              <a16:creationId xmlns:a16="http://schemas.microsoft.com/office/drawing/2014/main" id="{00000000-0008-0000-0D00-0000DC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21" name="Shape 4">
          <a:extLst>
            <a:ext uri="{FF2B5EF4-FFF2-40B4-BE49-F238E27FC236}">
              <a16:creationId xmlns:a16="http://schemas.microsoft.com/office/drawing/2014/main" id="{00000000-0008-0000-0D00-0000DD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22" name="Shape 4">
          <a:extLst>
            <a:ext uri="{FF2B5EF4-FFF2-40B4-BE49-F238E27FC236}">
              <a16:creationId xmlns:a16="http://schemas.microsoft.com/office/drawing/2014/main" id="{00000000-0008-0000-0D00-0000DE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23" name="Shape 4">
          <a:extLst>
            <a:ext uri="{FF2B5EF4-FFF2-40B4-BE49-F238E27FC236}">
              <a16:creationId xmlns:a16="http://schemas.microsoft.com/office/drawing/2014/main" id="{00000000-0008-0000-0D00-0000DF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24" name="Shape 4">
          <a:extLst>
            <a:ext uri="{FF2B5EF4-FFF2-40B4-BE49-F238E27FC236}">
              <a16:creationId xmlns:a16="http://schemas.microsoft.com/office/drawing/2014/main" id="{00000000-0008-0000-0D00-0000E0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25" name="Shape 4">
          <a:extLst>
            <a:ext uri="{FF2B5EF4-FFF2-40B4-BE49-F238E27FC236}">
              <a16:creationId xmlns:a16="http://schemas.microsoft.com/office/drawing/2014/main" id="{00000000-0008-0000-0D00-0000E1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26" name="Shape 5">
          <a:extLst>
            <a:ext uri="{FF2B5EF4-FFF2-40B4-BE49-F238E27FC236}">
              <a16:creationId xmlns:a16="http://schemas.microsoft.com/office/drawing/2014/main" id="{00000000-0008-0000-0D00-0000E2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27" name="Shape 5">
          <a:extLst>
            <a:ext uri="{FF2B5EF4-FFF2-40B4-BE49-F238E27FC236}">
              <a16:creationId xmlns:a16="http://schemas.microsoft.com/office/drawing/2014/main" id="{00000000-0008-0000-0D00-0000E3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28" name="Shape 5">
          <a:extLst>
            <a:ext uri="{FF2B5EF4-FFF2-40B4-BE49-F238E27FC236}">
              <a16:creationId xmlns:a16="http://schemas.microsoft.com/office/drawing/2014/main" id="{00000000-0008-0000-0D00-0000E4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29" name="Shape 5">
          <a:extLst>
            <a:ext uri="{FF2B5EF4-FFF2-40B4-BE49-F238E27FC236}">
              <a16:creationId xmlns:a16="http://schemas.microsoft.com/office/drawing/2014/main" id="{00000000-0008-0000-0D00-0000E5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30" name="Shape 5">
          <a:extLst>
            <a:ext uri="{FF2B5EF4-FFF2-40B4-BE49-F238E27FC236}">
              <a16:creationId xmlns:a16="http://schemas.microsoft.com/office/drawing/2014/main" id="{00000000-0008-0000-0D00-0000E6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31" name="Shape 5">
          <a:extLst>
            <a:ext uri="{FF2B5EF4-FFF2-40B4-BE49-F238E27FC236}">
              <a16:creationId xmlns:a16="http://schemas.microsoft.com/office/drawing/2014/main" id="{00000000-0008-0000-0D00-0000E7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32" name="Shape 4">
          <a:extLst>
            <a:ext uri="{FF2B5EF4-FFF2-40B4-BE49-F238E27FC236}">
              <a16:creationId xmlns:a16="http://schemas.microsoft.com/office/drawing/2014/main" id="{00000000-0008-0000-0D00-0000E8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33" name="Shape 4">
          <a:extLst>
            <a:ext uri="{FF2B5EF4-FFF2-40B4-BE49-F238E27FC236}">
              <a16:creationId xmlns:a16="http://schemas.microsoft.com/office/drawing/2014/main" id="{00000000-0008-0000-0D00-0000E9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34" name="Shape 4">
          <a:extLst>
            <a:ext uri="{FF2B5EF4-FFF2-40B4-BE49-F238E27FC236}">
              <a16:creationId xmlns:a16="http://schemas.microsoft.com/office/drawing/2014/main" id="{00000000-0008-0000-0D00-0000EA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35" name="Shape 4">
          <a:extLst>
            <a:ext uri="{FF2B5EF4-FFF2-40B4-BE49-F238E27FC236}">
              <a16:creationId xmlns:a16="http://schemas.microsoft.com/office/drawing/2014/main" id="{00000000-0008-0000-0D00-0000EB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36" name="Shape 4">
          <a:extLst>
            <a:ext uri="{FF2B5EF4-FFF2-40B4-BE49-F238E27FC236}">
              <a16:creationId xmlns:a16="http://schemas.microsoft.com/office/drawing/2014/main" id="{00000000-0008-0000-0D00-0000EC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37" name="Shape 4">
          <a:extLst>
            <a:ext uri="{FF2B5EF4-FFF2-40B4-BE49-F238E27FC236}">
              <a16:creationId xmlns:a16="http://schemas.microsoft.com/office/drawing/2014/main" id="{00000000-0008-0000-0D00-0000ED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38" name="Shape 4">
          <a:extLst>
            <a:ext uri="{FF2B5EF4-FFF2-40B4-BE49-F238E27FC236}">
              <a16:creationId xmlns:a16="http://schemas.microsoft.com/office/drawing/2014/main" id="{00000000-0008-0000-0D00-0000EE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39" name="Shape 4">
          <a:extLst>
            <a:ext uri="{FF2B5EF4-FFF2-40B4-BE49-F238E27FC236}">
              <a16:creationId xmlns:a16="http://schemas.microsoft.com/office/drawing/2014/main" id="{00000000-0008-0000-0D00-0000EF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40" name="Shape 5">
          <a:extLst>
            <a:ext uri="{FF2B5EF4-FFF2-40B4-BE49-F238E27FC236}">
              <a16:creationId xmlns:a16="http://schemas.microsoft.com/office/drawing/2014/main" id="{00000000-0008-0000-0D00-0000F0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41" name="Shape 5">
          <a:extLst>
            <a:ext uri="{FF2B5EF4-FFF2-40B4-BE49-F238E27FC236}">
              <a16:creationId xmlns:a16="http://schemas.microsoft.com/office/drawing/2014/main" id="{00000000-0008-0000-0D00-0000F1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42" name="Shape 5">
          <a:extLst>
            <a:ext uri="{FF2B5EF4-FFF2-40B4-BE49-F238E27FC236}">
              <a16:creationId xmlns:a16="http://schemas.microsoft.com/office/drawing/2014/main" id="{00000000-0008-0000-0D00-0000F2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43" name="Shape 5">
          <a:extLst>
            <a:ext uri="{FF2B5EF4-FFF2-40B4-BE49-F238E27FC236}">
              <a16:creationId xmlns:a16="http://schemas.microsoft.com/office/drawing/2014/main" id="{00000000-0008-0000-0D00-0000F3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44" name="Shape 5">
          <a:extLst>
            <a:ext uri="{FF2B5EF4-FFF2-40B4-BE49-F238E27FC236}">
              <a16:creationId xmlns:a16="http://schemas.microsoft.com/office/drawing/2014/main" id="{00000000-0008-0000-0D00-0000F4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45" name="Shape 5">
          <a:extLst>
            <a:ext uri="{FF2B5EF4-FFF2-40B4-BE49-F238E27FC236}">
              <a16:creationId xmlns:a16="http://schemas.microsoft.com/office/drawing/2014/main" id="{00000000-0008-0000-0D00-0000F5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46" name="Shape 4">
          <a:extLst>
            <a:ext uri="{FF2B5EF4-FFF2-40B4-BE49-F238E27FC236}">
              <a16:creationId xmlns:a16="http://schemas.microsoft.com/office/drawing/2014/main" id="{00000000-0008-0000-0D00-0000F6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47" name="Shape 4">
          <a:extLst>
            <a:ext uri="{FF2B5EF4-FFF2-40B4-BE49-F238E27FC236}">
              <a16:creationId xmlns:a16="http://schemas.microsoft.com/office/drawing/2014/main" id="{00000000-0008-0000-0D00-0000F7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48" name="Shape 4">
          <a:extLst>
            <a:ext uri="{FF2B5EF4-FFF2-40B4-BE49-F238E27FC236}">
              <a16:creationId xmlns:a16="http://schemas.microsoft.com/office/drawing/2014/main" id="{00000000-0008-0000-0D00-0000F8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49" name="Shape 4">
          <a:extLst>
            <a:ext uri="{FF2B5EF4-FFF2-40B4-BE49-F238E27FC236}">
              <a16:creationId xmlns:a16="http://schemas.microsoft.com/office/drawing/2014/main" id="{00000000-0008-0000-0D00-0000F9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50" name="Shape 4">
          <a:extLst>
            <a:ext uri="{FF2B5EF4-FFF2-40B4-BE49-F238E27FC236}">
              <a16:creationId xmlns:a16="http://schemas.microsoft.com/office/drawing/2014/main" id="{00000000-0008-0000-0D00-0000FA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51" name="Shape 4">
          <a:extLst>
            <a:ext uri="{FF2B5EF4-FFF2-40B4-BE49-F238E27FC236}">
              <a16:creationId xmlns:a16="http://schemas.microsoft.com/office/drawing/2014/main" id="{00000000-0008-0000-0D00-0000FB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52" name="Shape 4">
          <a:extLst>
            <a:ext uri="{FF2B5EF4-FFF2-40B4-BE49-F238E27FC236}">
              <a16:creationId xmlns:a16="http://schemas.microsoft.com/office/drawing/2014/main" id="{00000000-0008-0000-0D00-0000FC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53" name="Shape 4">
          <a:extLst>
            <a:ext uri="{FF2B5EF4-FFF2-40B4-BE49-F238E27FC236}">
              <a16:creationId xmlns:a16="http://schemas.microsoft.com/office/drawing/2014/main" id="{00000000-0008-0000-0D00-0000FD00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54" name="Shape 5">
          <a:extLst>
            <a:ext uri="{FF2B5EF4-FFF2-40B4-BE49-F238E27FC236}">
              <a16:creationId xmlns:a16="http://schemas.microsoft.com/office/drawing/2014/main" id="{00000000-0008-0000-0D00-0000FE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55" name="Shape 5">
          <a:extLst>
            <a:ext uri="{FF2B5EF4-FFF2-40B4-BE49-F238E27FC236}">
              <a16:creationId xmlns:a16="http://schemas.microsoft.com/office/drawing/2014/main" id="{00000000-0008-0000-0D00-0000FF00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56" name="Shape 5">
          <a:extLst>
            <a:ext uri="{FF2B5EF4-FFF2-40B4-BE49-F238E27FC236}">
              <a16:creationId xmlns:a16="http://schemas.microsoft.com/office/drawing/2014/main" id="{00000000-0008-0000-0D00-000000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57" name="Shape 5">
          <a:extLst>
            <a:ext uri="{FF2B5EF4-FFF2-40B4-BE49-F238E27FC236}">
              <a16:creationId xmlns:a16="http://schemas.microsoft.com/office/drawing/2014/main" id="{00000000-0008-0000-0D00-000001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58" name="Shape 5">
          <a:extLst>
            <a:ext uri="{FF2B5EF4-FFF2-40B4-BE49-F238E27FC236}">
              <a16:creationId xmlns:a16="http://schemas.microsoft.com/office/drawing/2014/main" id="{00000000-0008-0000-0D00-000002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59" name="Shape 5">
          <a:extLst>
            <a:ext uri="{FF2B5EF4-FFF2-40B4-BE49-F238E27FC236}">
              <a16:creationId xmlns:a16="http://schemas.microsoft.com/office/drawing/2014/main" id="{00000000-0008-0000-0D00-000003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60" name="Shape 4">
          <a:extLst>
            <a:ext uri="{FF2B5EF4-FFF2-40B4-BE49-F238E27FC236}">
              <a16:creationId xmlns:a16="http://schemas.microsoft.com/office/drawing/2014/main" id="{00000000-0008-0000-0D00-000004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61" name="Shape 4">
          <a:extLst>
            <a:ext uri="{FF2B5EF4-FFF2-40B4-BE49-F238E27FC236}">
              <a16:creationId xmlns:a16="http://schemas.microsoft.com/office/drawing/2014/main" id="{00000000-0008-0000-0D00-000005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62" name="Shape 4">
          <a:extLst>
            <a:ext uri="{FF2B5EF4-FFF2-40B4-BE49-F238E27FC236}">
              <a16:creationId xmlns:a16="http://schemas.microsoft.com/office/drawing/2014/main" id="{00000000-0008-0000-0D00-000006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63" name="Shape 4">
          <a:extLst>
            <a:ext uri="{FF2B5EF4-FFF2-40B4-BE49-F238E27FC236}">
              <a16:creationId xmlns:a16="http://schemas.microsoft.com/office/drawing/2014/main" id="{00000000-0008-0000-0D00-000007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64" name="Shape 4">
          <a:extLst>
            <a:ext uri="{FF2B5EF4-FFF2-40B4-BE49-F238E27FC236}">
              <a16:creationId xmlns:a16="http://schemas.microsoft.com/office/drawing/2014/main" id="{00000000-0008-0000-0D00-000008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65" name="Shape 4">
          <a:extLst>
            <a:ext uri="{FF2B5EF4-FFF2-40B4-BE49-F238E27FC236}">
              <a16:creationId xmlns:a16="http://schemas.microsoft.com/office/drawing/2014/main" id="{00000000-0008-0000-0D00-000009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66" name="Shape 4">
          <a:extLst>
            <a:ext uri="{FF2B5EF4-FFF2-40B4-BE49-F238E27FC236}">
              <a16:creationId xmlns:a16="http://schemas.microsoft.com/office/drawing/2014/main" id="{00000000-0008-0000-0D00-00000A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67" name="Shape 4">
          <a:extLst>
            <a:ext uri="{FF2B5EF4-FFF2-40B4-BE49-F238E27FC236}">
              <a16:creationId xmlns:a16="http://schemas.microsoft.com/office/drawing/2014/main" id="{00000000-0008-0000-0D00-00000B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68" name="Shape 5">
          <a:extLst>
            <a:ext uri="{FF2B5EF4-FFF2-40B4-BE49-F238E27FC236}">
              <a16:creationId xmlns:a16="http://schemas.microsoft.com/office/drawing/2014/main" id="{00000000-0008-0000-0D00-00000C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69" name="Shape 5">
          <a:extLst>
            <a:ext uri="{FF2B5EF4-FFF2-40B4-BE49-F238E27FC236}">
              <a16:creationId xmlns:a16="http://schemas.microsoft.com/office/drawing/2014/main" id="{00000000-0008-0000-0D00-00000D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70" name="Shape 5">
          <a:extLst>
            <a:ext uri="{FF2B5EF4-FFF2-40B4-BE49-F238E27FC236}">
              <a16:creationId xmlns:a16="http://schemas.microsoft.com/office/drawing/2014/main" id="{00000000-0008-0000-0D00-00000E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71" name="Shape 5">
          <a:extLst>
            <a:ext uri="{FF2B5EF4-FFF2-40B4-BE49-F238E27FC236}">
              <a16:creationId xmlns:a16="http://schemas.microsoft.com/office/drawing/2014/main" id="{00000000-0008-0000-0D00-00000F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72" name="Shape 5">
          <a:extLst>
            <a:ext uri="{FF2B5EF4-FFF2-40B4-BE49-F238E27FC236}">
              <a16:creationId xmlns:a16="http://schemas.microsoft.com/office/drawing/2014/main" id="{00000000-0008-0000-0D00-000010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73" name="Shape 5">
          <a:extLst>
            <a:ext uri="{FF2B5EF4-FFF2-40B4-BE49-F238E27FC236}">
              <a16:creationId xmlns:a16="http://schemas.microsoft.com/office/drawing/2014/main" id="{00000000-0008-0000-0D00-000011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74" name="Shape 4">
          <a:extLst>
            <a:ext uri="{FF2B5EF4-FFF2-40B4-BE49-F238E27FC236}">
              <a16:creationId xmlns:a16="http://schemas.microsoft.com/office/drawing/2014/main" id="{00000000-0008-0000-0D00-000012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75" name="Shape 4">
          <a:extLst>
            <a:ext uri="{FF2B5EF4-FFF2-40B4-BE49-F238E27FC236}">
              <a16:creationId xmlns:a16="http://schemas.microsoft.com/office/drawing/2014/main" id="{00000000-0008-0000-0D00-000013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76" name="Shape 4">
          <a:extLst>
            <a:ext uri="{FF2B5EF4-FFF2-40B4-BE49-F238E27FC236}">
              <a16:creationId xmlns:a16="http://schemas.microsoft.com/office/drawing/2014/main" id="{00000000-0008-0000-0D00-000014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77" name="Shape 4">
          <a:extLst>
            <a:ext uri="{FF2B5EF4-FFF2-40B4-BE49-F238E27FC236}">
              <a16:creationId xmlns:a16="http://schemas.microsoft.com/office/drawing/2014/main" id="{00000000-0008-0000-0D00-000015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78" name="Shape 4">
          <a:extLst>
            <a:ext uri="{FF2B5EF4-FFF2-40B4-BE49-F238E27FC236}">
              <a16:creationId xmlns:a16="http://schemas.microsoft.com/office/drawing/2014/main" id="{00000000-0008-0000-0D00-000016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79" name="Shape 4">
          <a:extLst>
            <a:ext uri="{FF2B5EF4-FFF2-40B4-BE49-F238E27FC236}">
              <a16:creationId xmlns:a16="http://schemas.microsoft.com/office/drawing/2014/main" id="{00000000-0008-0000-0D00-000017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80" name="Shape 4">
          <a:extLst>
            <a:ext uri="{FF2B5EF4-FFF2-40B4-BE49-F238E27FC236}">
              <a16:creationId xmlns:a16="http://schemas.microsoft.com/office/drawing/2014/main" id="{00000000-0008-0000-0D00-000018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81" name="Shape 4">
          <a:extLst>
            <a:ext uri="{FF2B5EF4-FFF2-40B4-BE49-F238E27FC236}">
              <a16:creationId xmlns:a16="http://schemas.microsoft.com/office/drawing/2014/main" id="{00000000-0008-0000-0D00-000019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82" name="Shape 5">
          <a:extLst>
            <a:ext uri="{FF2B5EF4-FFF2-40B4-BE49-F238E27FC236}">
              <a16:creationId xmlns:a16="http://schemas.microsoft.com/office/drawing/2014/main" id="{00000000-0008-0000-0D00-00001A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83" name="Shape 5">
          <a:extLst>
            <a:ext uri="{FF2B5EF4-FFF2-40B4-BE49-F238E27FC236}">
              <a16:creationId xmlns:a16="http://schemas.microsoft.com/office/drawing/2014/main" id="{00000000-0008-0000-0D00-00001B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84" name="Shape 5">
          <a:extLst>
            <a:ext uri="{FF2B5EF4-FFF2-40B4-BE49-F238E27FC236}">
              <a16:creationId xmlns:a16="http://schemas.microsoft.com/office/drawing/2014/main" id="{00000000-0008-0000-0D00-00001C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85" name="Shape 5">
          <a:extLst>
            <a:ext uri="{FF2B5EF4-FFF2-40B4-BE49-F238E27FC236}">
              <a16:creationId xmlns:a16="http://schemas.microsoft.com/office/drawing/2014/main" id="{00000000-0008-0000-0D00-00001D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86" name="Shape 5">
          <a:extLst>
            <a:ext uri="{FF2B5EF4-FFF2-40B4-BE49-F238E27FC236}">
              <a16:creationId xmlns:a16="http://schemas.microsoft.com/office/drawing/2014/main" id="{00000000-0008-0000-0D00-00001E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87" name="Shape 5">
          <a:extLst>
            <a:ext uri="{FF2B5EF4-FFF2-40B4-BE49-F238E27FC236}">
              <a16:creationId xmlns:a16="http://schemas.microsoft.com/office/drawing/2014/main" id="{00000000-0008-0000-0D00-00001F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88" name="Shape 4">
          <a:extLst>
            <a:ext uri="{FF2B5EF4-FFF2-40B4-BE49-F238E27FC236}">
              <a16:creationId xmlns:a16="http://schemas.microsoft.com/office/drawing/2014/main" id="{00000000-0008-0000-0D00-000020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89" name="Shape 4">
          <a:extLst>
            <a:ext uri="{FF2B5EF4-FFF2-40B4-BE49-F238E27FC236}">
              <a16:creationId xmlns:a16="http://schemas.microsoft.com/office/drawing/2014/main" id="{00000000-0008-0000-0D00-000021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90" name="Shape 4">
          <a:extLst>
            <a:ext uri="{FF2B5EF4-FFF2-40B4-BE49-F238E27FC236}">
              <a16:creationId xmlns:a16="http://schemas.microsoft.com/office/drawing/2014/main" id="{00000000-0008-0000-0D00-000022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91" name="Shape 4">
          <a:extLst>
            <a:ext uri="{FF2B5EF4-FFF2-40B4-BE49-F238E27FC236}">
              <a16:creationId xmlns:a16="http://schemas.microsoft.com/office/drawing/2014/main" id="{00000000-0008-0000-0D00-000023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92" name="Shape 4">
          <a:extLst>
            <a:ext uri="{FF2B5EF4-FFF2-40B4-BE49-F238E27FC236}">
              <a16:creationId xmlns:a16="http://schemas.microsoft.com/office/drawing/2014/main" id="{00000000-0008-0000-0D00-000024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93" name="Shape 4">
          <a:extLst>
            <a:ext uri="{FF2B5EF4-FFF2-40B4-BE49-F238E27FC236}">
              <a16:creationId xmlns:a16="http://schemas.microsoft.com/office/drawing/2014/main" id="{00000000-0008-0000-0D00-000025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94" name="Shape 4">
          <a:extLst>
            <a:ext uri="{FF2B5EF4-FFF2-40B4-BE49-F238E27FC236}">
              <a16:creationId xmlns:a16="http://schemas.microsoft.com/office/drawing/2014/main" id="{00000000-0008-0000-0D00-000026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295" name="Shape 4">
          <a:extLst>
            <a:ext uri="{FF2B5EF4-FFF2-40B4-BE49-F238E27FC236}">
              <a16:creationId xmlns:a16="http://schemas.microsoft.com/office/drawing/2014/main" id="{00000000-0008-0000-0D00-000027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96" name="Shape 5">
          <a:extLst>
            <a:ext uri="{FF2B5EF4-FFF2-40B4-BE49-F238E27FC236}">
              <a16:creationId xmlns:a16="http://schemas.microsoft.com/office/drawing/2014/main" id="{00000000-0008-0000-0D00-000028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97" name="Shape 5">
          <a:extLst>
            <a:ext uri="{FF2B5EF4-FFF2-40B4-BE49-F238E27FC236}">
              <a16:creationId xmlns:a16="http://schemas.microsoft.com/office/drawing/2014/main" id="{00000000-0008-0000-0D00-000029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98" name="Shape 5">
          <a:extLst>
            <a:ext uri="{FF2B5EF4-FFF2-40B4-BE49-F238E27FC236}">
              <a16:creationId xmlns:a16="http://schemas.microsoft.com/office/drawing/2014/main" id="{00000000-0008-0000-0D00-00002A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299" name="Shape 5">
          <a:extLst>
            <a:ext uri="{FF2B5EF4-FFF2-40B4-BE49-F238E27FC236}">
              <a16:creationId xmlns:a16="http://schemas.microsoft.com/office/drawing/2014/main" id="{00000000-0008-0000-0D00-00002B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00" name="Shape 5">
          <a:extLst>
            <a:ext uri="{FF2B5EF4-FFF2-40B4-BE49-F238E27FC236}">
              <a16:creationId xmlns:a16="http://schemas.microsoft.com/office/drawing/2014/main" id="{00000000-0008-0000-0D00-00002C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01" name="Shape 5">
          <a:extLst>
            <a:ext uri="{FF2B5EF4-FFF2-40B4-BE49-F238E27FC236}">
              <a16:creationId xmlns:a16="http://schemas.microsoft.com/office/drawing/2014/main" id="{00000000-0008-0000-0D00-00002D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02" name="Shape 4">
          <a:extLst>
            <a:ext uri="{FF2B5EF4-FFF2-40B4-BE49-F238E27FC236}">
              <a16:creationId xmlns:a16="http://schemas.microsoft.com/office/drawing/2014/main" id="{00000000-0008-0000-0D00-00002E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03" name="Shape 4">
          <a:extLst>
            <a:ext uri="{FF2B5EF4-FFF2-40B4-BE49-F238E27FC236}">
              <a16:creationId xmlns:a16="http://schemas.microsoft.com/office/drawing/2014/main" id="{00000000-0008-0000-0D00-00002F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04" name="Shape 4">
          <a:extLst>
            <a:ext uri="{FF2B5EF4-FFF2-40B4-BE49-F238E27FC236}">
              <a16:creationId xmlns:a16="http://schemas.microsoft.com/office/drawing/2014/main" id="{00000000-0008-0000-0D00-000030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05" name="Shape 4">
          <a:extLst>
            <a:ext uri="{FF2B5EF4-FFF2-40B4-BE49-F238E27FC236}">
              <a16:creationId xmlns:a16="http://schemas.microsoft.com/office/drawing/2014/main" id="{00000000-0008-0000-0D00-000031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06" name="Shape 4">
          <a:extLst>
            <a:ext uri="{FF2B5EF4-FFF2-40B4-BE49-F238E27FC236}">
              <a16:creationId xmlns:a16="http://schemas.microsoft.com/office/drawing/2014/main" id="{00000000-0008-0000-0D00-000032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07" name="Shape 4">
          <a:extLst>
            <a:ext uri="{FF2B5EF4-FFF2-40B4-BE49-F238E27FC236}">
              <a16:creationId xmlns:a16="http://schemas.microsoft.com/office/drawing/2014/main" id="{00000000-0008-0000-0D00-000033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08" name="Shape 4">
          <a:extLst>
            <a:ext uri="{FF2B5EF4-FFF2-40B4-BE49-F238E27FC236}">
              <a16:creationId xmlns:a16="http://schemas.microsoft.com/office/drawing/2014/main" id="{00000000-0008-0000-0D00-000034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09" name="Shape 4">
          <a:extLst>
            <a:ext uri="{FF2B5EF4-FFF2-40B4-BE49-F238E27FC236}">
              <a16:creationId xmlns:a16="http://schemas.microsoft.com/office/drawing/2014/main" id="{00000000-0008-0000-0D00-000035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10" name="Shape 5">
          <a:extLst>
            <a:ext uri="{FF2B5EF4-FFF2-40B4-BE49-F238E27FC236}">
              <a16:creationId xmlns:a16="http://schemas.microsoft.com/office/drawing/2014/main" id="{00000000-0008-0000-0D00-000036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11" name="Shape 5">
          <a:extLst>
            <a:ext uri="{FF2B5EF4-FFF2-40B4-BE49-F238E27FC236}">
              <a16:creationId xmlns:a16="http://schemas.microsoft.com/office/drawing/2014/main" id="{00000000-0008-0000-0D00-000037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12" name="Shape 5">
          <a:extLst>
            <a:ext uri="{FF2B5EF4-FFF2-40B4-BE49-F238E27FC236}">
              <a16:creationId xmlns:a16="http://schemas.microsoft.com/office/drawing/2014/main" id="{00000000-0008-0000-0D00-000038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13" name="Shape 5">
          <a:extLst>
            <a:ext uri="{FF2B5EF4-FFF2-40B4-BE49-F238E27FC236}">
              <a16:creationId xmlns:a16="http://schemas.microsoft.com/office/drawing/2014/main" id="{00000000-0008-0000-0D00-000039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14" name="Shape 5">
          <a:extLst>
            <a:ext uri="{FF2B5EF4-FFF2-40B4-BE49-F238E27FC236}">
              <a16:creationId xmlns:a16="http://schemas.microsoft.com/office/drawing/2014/main" id="{00000000-0008-0000-0D00-00003A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15" name="Shape 5">
          <a:extLst>
            <a:ext uri="{FF2B5EF4-FFF2-40B4-BE49-F238E27FC236}">
              <a16:creationId xmlns:a16="http://schemas.microsoft.com/office/drawing/2014/main" id="{00000000-0008-0000-0D00-00003B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16" name="Shape 4">
          <a:extLst>
            <a:ext uri="{FF2B5EF4-FFF2-40B4-BE49-F238E27FC236}">
              <a16:creationId xmlns:a16="http://schemas.microsoft.com/office/drawing/2014/main" id="{00000000-0008-0000-0D00-00003C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17" name="Shape 4">
          <a:extLst>
            <a:ext uri="{FF2B5EF4-FFF2-40B4-BE49-F238E27FC236}">
              <a16:creationId xmlns:a16="http://schemas.microsoft.com/office/drawing/2014/main" id="{00000000-0008-0000-0D00-00003D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18" name="Shape 4">
          <a:extLst>
            <a:ext uri="{FF2B5EF4-FFF2-40B4-BE49-F238E27FC236}">
              <a16:creationId xmlns:a16="http://schemas.microsoft.com/office/drawing/2014/main" id="{00000000-0008-0000-0D00-00003E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19" name="Shape 4">
          <a:extLst>
            <a:ext uri="{FF2B5EF4-FFF2-40B4-BE49-F238E27FC236}">
              <a16:creationId xmlns:a16="http://schemas.microsoft.com/office/drawing/2014/main" id="{00000000-0008-0000-0D00-00003F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20" name="Shape 4">
          <a:extLst>
            <a:ext uri="{FF2B5EF4-FFF2-40B4-BE49-F238E27FC236}">
              <a16:creationId xmlns:a16="http://schemas.microsoft.com/office/drawing/2014/main" id="{00000000-0008-0000-0D00-000040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21" name="Shape 4">
          <a:extLst>
            <a:ext uri="{FF2B5EF4-FFF2-40B4-BE49-F238E27FC236}">
              <a16:creationId xmlns:a16="http://schemas.microsoft.com/office/drawing/2014/main" id="{00000000-0008-0000-0D00-000041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22" name="Shape 4">
          <a:extLst>
            <a:ext uri="{FF2B5EF4-FFF2-40B4-BE49-F238E27FC236}">
              <a16:creationId xmlns:a16="http://schemas.microsoft.com/office/drawing/2014/main" id="{00000000-0008-0000-0D00-000042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23" name="Shape 4">
          <a:extLst>
            <a:ext uri="{FF2B5EF4-FFF2-40B4-BE49-F238E27FC236}">
              <a16:creationId xmlns:a16="http://schemas.microsoft.com/office/drawing/2014/main" id="{00000000-0008-0000-0D00-000043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24" name="Shape 5">
          <a:extLst>
            <a:ext uri="{FF2B5EF4-FFF2-40B4-BE49-F238E27FC236}">
              <a16:creationId xmlns:a16="http://schemas.microsoft.com/office/drawing/2014/main" id="{00000000-0008-0000-0D00-000044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25" name="Shape 5">
          <a:extLst>
            <a:ext uri="{FF2B5EF4-FFF2-40B4-BE49-F238E27FC236}">
              <a16:creationId xmlns:a16="http://schemas.microsoft.com/office/drawing/2014/main" id="{00000000-0008-0000-0D00-000045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26" name="Shape 5">
          <a:extLst>
            <a:ext uri="{FF2B5EF4-FFF2-40B4-BE49-F238E27FC236}">
              <a16:creationId xmlns:a16="http://schemas.microsoft.com/office/drawing/2014/main" id="{00000000-0008-0000-0D00-000046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27" name="Shape 5">
          <a:extLst>
            <a:ext uri="{FF2B5EF4-FFF2-40B4-BE49-F238E27FC236}">
              <a16:creationId xmlns:a16="http://schemas.microsoft.com/office/drawing/2014/main" id="{00000000-0008-0000-0D00-000047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28" name="Shape 5">
          <a:extLst>
            <a:ext uri="{FF2B5EF4-FFF2-40B4-BE49-F238E27FC236}">
              <a16:creationId xmlns:a16="http://schemas.microsoft.com/office/drawing/2014/main" id="{00000000-0008-0000-0D00-000048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29" name="Shape 5">
          <a:extLst>
            <a:ext uri="{FF2B5EF4-FFF2-40B4-BE49-F238E27FC236}">
              <a16:creationId xmlns:a16="http://schemas.microsoft.com/office/drawing/2014/main" id="{00000000-0008-0000-0D00-000049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30" name="Shape 4">
          <a:extLst>
            <a:ext uri="{FF2B5EF4-FFF2-40B4-BE49-F238E27FC236}">
              <a16:creationId xmlns:a16="http://schemas.microsoft.com/office/drawing/2014/main" id="{00000000-0008-0000-0D00-00004A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31" name="Shape 4">
          <a:extLst>
            <a:ext uri="{FF2B5EF4-FFF2-40B4-BE49-F238E27FC236}">
              <a16:creationId xmlns:a16="http://schemas.microsoft.com/office/drawing/2014/main" id="{00000000-0008-0000-0D00-00004B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32" name="Shape 4">
          <a:extLst>
            <a:ext uri="{FF2B5EF4-FFF2-40B4-BE49-F238E27FC236}">
              <a16:creationId xmlns:a16="http://schemas.microsoft.com/office/drawing/2014/main" id="{00000000-0008-0000-0D00-00004C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33" name="Shape 4">
          <a:extLst>
            <a:ext uri="{FF2B5EF4-FFF2-40B4-BE49-F238E27FC236}">
              <a16:creationId xmlns:a16="http://schemas.microsoft.com/office/drawing/2014/main" id="{00000000-0008-0000-0D00-00004D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34" name="Shape 4">
          <a:extLst>
            <a:ext uri="{FF2B5EF4-FFF2-40B4-BE49-F238E27FC236}">
              <a16:creationId xmlns:a16="http://schemas.microsoft.com/office/drawing/2014/main" id="{00000000-0008-0000-0D00-00004E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35" name="Shape 4">
          <a:extLst>
            <a:ext uri="{FF2B5EF4-FFF2-40B4-BE49-F238E27FC236}">
              <a16:creationId xmlns:a16="http://schemas.microsoft.com/office/drawing/2014/main" id="{00000000-0008-0000-0D00-00004F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36" name="Shape 4">
          <a:extLst>
            <a:ext uri="{FF2B5EF4-FFF2-40B4-BE49-F238E27FC236}">
              <a16:creationId xmlns:a16="http://schemas.microsoft.com/office/drawing/2014/main" id="{00000000-0008-0000-0D00-000050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37" name="Shape 4">
          <a:extLst>
            <a:ext uri="{FF2B5EF4-FFF2-40B4-BE49-F238E27FC236}">
              <a16:creationId xmlns:a16="http://schemas.microsoft.com/office/drawing/2014/main" id="{00000000-0008-0000-0D00-000051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38" name="Shape 5">
          <a:extLst>
            <a:ext uri="{FF2B5EF4-FFF2-40B4-BE49-F238E27FC236}">
              <a16:creationId xmlns:a16="http://schemas.microsoft.com/office/drawing/2014/main" id="{00000000-0008-0000-0D00-000052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39" name="Shape 5">
          <a:extLst>
            <a:ext uri="{FF2B5EF4-FFF2-40B4-BE49-F238E27FC236}">
              <a16:creationId xmlns:a16="http://schemas.microsoft.com/office/drawing/2014/main" id="{00000000-0008-0000-0D00-000053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40" name="Shape 5">
          <a:extLst>
            <a:ext uri="{FF2B5EF4-FFF2-40B4-BE49-F238E27FC236}">
              <a16:creationId xmlns:a16="http://schemas.microsoft.com/office/drawing/2014/main" id="{00000000-0008-0000-0D00-000054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41" name="Shape 5">
          <a:extLst>
            <a:ext uri="{FF2B5EF4-FFF2-40B4-BE49-F238E27FC236}">
              <a16:creationId xmlns:a16="http://schemas.microsoft.com/office/drawing/2014/main" id="{00000000-0008-0000-0D00-000055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42" name="Shape 5">
          <a:extLst>
            <a:ext uri="{FF2B5EF4-FFF2-40B4-BE49-F238E27FC236}">
              <a16:creationId xmlns:a16="http://schemas.microsoft.com/office/drawing/2014/main" id="{00000000-0008-0000-0D00-000056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43" name="Shape 5">
          <a:extLst>
            <a:ext uri="{FF2B5EF4-FFF2-40B4-BE49-F238E27FC236}">
              <a16:creationId xmlns:a16="http://schemas.microsoft.com/office/drawing/2014/main" id="{00000000-0008-0000-0D00-000057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44" name="Shape 4">
          <a:extLst>
            <a:ext uri="{FF2B5EF4-FFF2-40B4-BE49-F238E27FC236}">
              <a16:creationId xmlns:a16="http://schemas.microsoft.com/office/drawing/2014/main" id="{00000000-0008-0000-0D00-000058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45" name="Shape 4">
          <a:extLst>
            <a:ext uri="{FF2B5EF4-FFF2-40B4-BE49-F238E27FC236}">
              <a16:creationId xmlns:a16="http://schemas.microsoft.com/office/drawing/2014/main" id="{00000000-0008-0000-0D00-000059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46" name="Shape 4">
          <a:extLst>
            <a:ext uri="{FF2B5EF4-FFF2-40B4-BE49-F238E27FC236}">
              <a16:creationId xmlns:a16="http://schemas.microsoft.com/office/drawing/2014/main" id="{00000000-0008-0000-0D00-00005A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47" name="Shape 4">
          <a:extLst>
            <a:ext uri="{FF2B5EF4-FFF2-40B4-BE49-F238E27FC236}">
              <a16:creationId xmlns:a16="http://schemas.microsoft.com/office/drawing/2014/main" id="{00000000-0008-0000-0D00-00005B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48" name="Shape 4">
          <a:extLst>
            <a:ext uri="{FF2B5EF4-FFF2-40B4-BE49-F238E27FC236}">
              <a16:creationId xmlns:a16="http://schemas.microsoft.com/office/drawing/2014/main" id="{00000000-0008-0000-0D00-00005C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49" name="Shape 4">
          <a:extLst>
            <a:ext uri="{FF2B5EF4-FFF2-40B4-BE49-F238E27FC236}">
              <a16:creationId xmlns:a16="http://schemas.microsoft.com/office/drawing/2014/main" id="{00000000-0008-0000-0D00-00005D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50" name="Shape 4">
          <a:extLst>
            <a:ext uri="{FF2B5EF4-FFF2-40B4-BE49-F238E27FC236}">
              <a16:creationId xmlns:a16="http://schemas.microsoft.com/office/drawing/2014/main" id="{00000000-0008-0000-0D00-00005E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51" name="Shape 4">
          <a:extLst>
            <a:ext uri="{FF2B5EF4-FFF2-40B4-BE49-F238E27FC236}">
              <a16:creationId xmlns:a16="http://schemas.microsoft.com/office/drawing/2014/main" id="{00000000-0008-0000-0D00-00005F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52" name="Shape 5">
          <a:extLst>
            <a:ext uri="{FF2B5EF4-FFF2-40B4-BE49-F238E27FC236}">
              <a16:creationId xmlns:a16="http://schemas.microsoft.com/office/drawing/2014/main" id="{00000000-0008-0000-0D00-000060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53" name="Shape 5">
          <a:extLst>
            <a:ext uri="{FF2B5EF4-FFF2-40B4-BE49-F238E27FC236}">
              <a16:creationId xmlns:a16="http://schemas.microsoft.com/office/drawing/2014/main" id="{00000000-0008-0000-0D00-000061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54" name="Shape 5">
          <a:extLst>
            <a:ext uri="{FF2B5EF4-FFF2-40B4-BE49-F238E27FC236}">
              <a16:creationId xmlns:a16="http://schemas.microsoft.com/office/drawing/2014/main" id="{00000000-0008-0000-0D00-000062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55" name="Shape 5">
          <a:extLst>
            <a:ext uri="{FF2B5EF4-FFF2-40B4-BE49-F238E27FC236}">
              <a16:creationId xmlns:a16="http://schemas.microsoft.com/office/drawing/2014/main" id="{00000000-0008-0000-0D00-000063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56" name="Shape 5">
          <a:extLst>
            <a:ext uri="{FF2B5EF4-FFF2-40B4-BE49-F238E27FC236}">
              <a16:creationId xmlns:a16="http://schemas.microsoft.com/office/drawing/2014/main" id="{00000000-0008-0000-0D00-000064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57" name="Shape 5">
          <a:extLst>
            <a:ext uri="{FF2B5EF4-FFF2-40B4-BE49-F238E27FC236}">
              <a16:creationId xmlns:a16="http://schemas.microsoft.com/office/drawing/2014/main" id="{00000000-0008-0000-0D00-000065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58" name="Shape 4">
          <a:extLst>
            <a:ext uri="{FF2B5EF4-FFF2-40B4-BE49-F238E27FC236}">
              <a16:creationId xmlns:a16="http://schemas.microsoft.com/office/drawing/2014/main" id="{00000000-0008-0000-0D00-000066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59" name="Shape 4">
          <a:extLst>
            <a:ext uri="{FF2B5EF4-FFF2-40B4-BE49-F238E27FC236}">
              <a16:creationId xmlns:a16="http://schemas.microsoft.com/office/drawing/2014/main" id="{00000000-0008-0000-0D00-000067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60" name="Shape 4">
          <a:extLst>
            <a:ext uri="{FF2B5EF4-FFF2-40B4-BE49-F238E27FC236}">
              <a16:creationId xmlns:a16="http://schemas.microsoft.com/office/drawing/2014/main" id="{00000000-0008-0000-0D00-000068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61" name="Shape 4">
          <a:extLst>
            <a:ext uri="{FF2B5EF4-FFF2-40B4-BE49-F238E27FC236}">
              <a16:creationId xmlns:a16="http://schemas.microsoft.com/office/drawing/2014/main" id="{00000000-0008-0000-0D00-000069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62" name="Shape 4">
          <a:extLst>
            <a:ext uri="{FF2B5EF4-FFF2-40B4-BE49-F238E27FC236}">
              <a16:creationId xmlns:a16="http://schemas.microsoft.com/office/drawing/2014/main" id="{00000000-0008-0000-0D00-00006A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63" name="Shape 4">
          <a:extLst>
            <a:ext uri="{FF2B5EF4-FFF2-40B4-BE49-F238E27FC236}">
              <a16:creationId xmlns:a16="http://schemas.microsoft.com/office/drawing/2014/main" id="{00000000-0008-0000-0D00-00006B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64" name="Shape 4">
          <a:extLst>
            <a:ext uri="{FF2B5EF4-FFF2-40B4-BE49-F238E27FC236}">
              <a16:creationId xmlns:a16="http://schemas.microsoft.com/office/drawing/2014/main" id="{00000000-0008-0000-0D00-00006C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65" name="Shape 4">
          <a:extLst>
            <a:ext uri="{FF2B5EF4-FFF2-40B4-BE49-F238E27FC236}">
              <a16:creationId xmlns:a16="http://schemas.microsoft.com/office/drawing/2014/main" id="{00000000-0008-0000-0D00-00006D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66" name="Shape 5">
          <a:extLst>
            <a:ext uri="{FF2B5EF4-FFF2-40B4-BE49-F238E27FC236}">
              <a16:creationId xmlns:a16="http://schemas.microsoft.com/office/drawing/2014/main" id="{00000000-0008-0000-0D00-00006E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67" name="Shape 5">
          <a:extLst>
            <a:ext uri="{FF2B5EF4-FFF2-40B4-BE49-F238E27FC236}">
              <a16:creationId xmlns:a16="http://schemas.microsoft.com/office/drawing/2014/main" id="{00000000-0008-0000-0D00-00006F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68" name="Shape 5">
          <a:extLst>
            <a:ext uri="{FF2B5EF4-FFF2-40B4-BE49-F238E27FC236}">
              <a16:creationId xmlns:a16="http://schemas.microsoft.com/office/drawing/2014/main" id="{00000000-0008-0000-0D00-000070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69" name="Shape 5">
          <a:extLst>
            <a:ext uri="{FF2B5EF4-FFF2-40B4-BE49-F238E27FC236}">
              <a16:creationId xmlns:a16="http://schemas.microsoft.com/office/drawing/2014/main" id="{00000000-0008-0000-0D00-000071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70" name="Shape 5">
          <a:extLst>
            <a:ext uri="{FF2B5EF4-FFF2-40B4-BE49-F238E27FC236}">
              <a16:creationId xmlns:a16="http://schemas.microsoft.com/office/drawing/2014/main" id="{00000000-0008-0000-0D00-000072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71" name="Shape 5">
          <a:extLst>
            <a:ext uri="{FF2B5EF4-FFF2-40B4-BE49-F238E27FC236}">
              <a16:creationId xmlns:a16="http://schemas.microsoft.com/office/drawing/2014/main" id="{00000000-0008-0000-0D00-000073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72" name="Shape 4">
          <a:extLst>
            <a:ext uri="{FF2B5EF4-FFF2-40B4-BE49-F238E27FC236}">
              <a16:creationId xmlns:a16="http://schemas.microsoft.com/office/drawing/2014/main" id="{00000000-0008-0000-0D00-000074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73" name="Shape 4">
          <a:extLst>
            <a:ext uri="{FF2B5EF4-FFF2-40B4-BE49-F238E27FC236}">
              <a16:creationId xmlns:a16="http://schemas.microsoft.com/office/drawing/2014/main" id="{00000000-0008-0000-0D00-000075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74" name="Shape 4">
          <a:extLst>
            <a:ext uri="{FF2B5EF4-FFF2-40B4-BE49-F238E27FC236}">
              <a16:creationId xmlns:a16="http://schemas.microsoft.com/office/drawing/2014/main" id="{00000000-0008-0000-0D00-000076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75" name="Shape 4">
          <a:extLst>
            <a:ext uri="{FF2B5EF4-FFF2-40B4-BE49-F238E27FC236}">
              <a16:creationId xmlns:a16="http://schemas.microsoft.com/office/drawing/2014/main" id="{00000000-0008-0000-0D00-000077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76" name="Shape 4">
          <a:extLst>
            <a:ext uri="{FF2B5EF4-FFF2-40B4-BE49-F238E27FC236}">
              <a16:creationId xmlns:a16="http://schemas.microsoft.com/office/drawing/2014/main" id="{00000000-0008-0000-0D00-000078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77" name="Shape 4">
          <a:extLst>
            <a:ext uri="{FF2B5EF4-FFF2-40B4-BE49-F238E27FC236}">
              <a16:creationId xmlns:a16="http://schemas.microsoft.com/office/drawing/2014/main" id="{00000000-0008-0000-0D00-000079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78" name="Shape 4">
          <a:extLst>
            <a:ext uri="{FF2B5EF4-FFF2-40B4-BE49-F238E27FC236}">
              <a16:creationId xmlns:a16="http://schemas.microsoft.com/office/drawing/2014/main" id="{00000000-0008-0000-0D00-00007A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79" name="Shape 4">
          <a:extLst>
            <a:ext uri="{FF2B5EF4-FFF2-40B4-BE49-F238E27FC236}">
              <a16:creationId xmlns:a16="http://schemas.microsoft.com/office/drawing/2014/main" id="{00000000-0008-0000-0D00-00007B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80" name="Shape 5">
          <a:extLst>
            <a:ext uri="{FF2B5EF4-FFF2-40B4-BE49-F238E27FC236}">
              <a16:creationId xmlns:a16="http://schemas.microsoft.com/office/drawing/2014/main" id="{00000000-0008-0000-0D00-00007C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81" name="Shape 5">
          <a:extLst>
            <a:ext uri="{FF2B5EF4-FFF2-40B4-BE49-F238E27FC236}">
              <a16:creationId xmlns:a16="http://schemas.microsoft.com/office/drawing/2014/main" id="{00000000-0008-0000-0D00-00007D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82" name="Shape 5">
          <a:extLst>
            <a:ext uri="{FF2B5EF4-FFF2-40B4-BE49-F238E27FC236}">
              <a16:creationId xmlns:a16="http://schemas.microsoft.com/office/drawing/2014/main" id="{00000000-0008-0000-0D00-00007E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83" name="Shape 5">
          <a:extLst>
            <a:ext uri="{FF2B5EF4-FFF2-40B4-BE49-F238E27FC236}">
              <a16:creationId xmlns:a16="http://schemas.microsoft.com/office/drawing/2014/main" id="{00000000-0008-0000-0D00-00007F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84" name="Shape 5">
          <a:extLst>
            <a:ext uri="{FF2B5EF4-FFF2-40B4-BE49-F238E27FC236}">
              <a16:creationId xmlns:a16="http://schemas.microsoft.com/office/drawing/2014/main" id="{00000000-0008-0000-0D00-000080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85" name="Shape 5">
          <a:extLst>
            <a:ext uri="{FF2B5EF4-FFF2-40B4-BE49-F238E27FC236}">
              <a16:creationId xmlns:a16="http://schemas.microsoft.com/office/drawing/2014/main" id="{00000000-0008-0000-0D00-000081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86" name="Shape 4">
          <a:extLst>
            <a:ext uri="{FF2B5EF4-FFF2-40B4-BE49-F238E27FC236}">
              <a16:creationId xmlns:a16="http://schemas.microsoft.com/office/drawing/2014/main" id="{00000000-0008-0000-0D00-000082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87" name="Shape 4">
          <a:extLst>
            <a:ext uri="{FF2B5EF4-FFF2-40B4-BE49-F238E27FC236}">
              <a16:creationId xmlns:a16="http://schemas.microsoft.com/office/drawing/2014/main" id="{00000000-0008-0000-0D00-000083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88" name="Shape 4">
          <a:extLst>
            <a:ext uri="{FF2B5EF4-FFF2-40B4-BE49-F238E27FC236}">
              <a16:creationId xmlns:a16="http://schemas.microsoft.com/office/drawing/2014/main" id="{00000000-0008-0000-0D00-000084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89" name="Shape 4">
          <a:extLst>
            <a:ext uri="{FF2B5EF4-FFF2-40B4-BE49-F238E27FC236}">
              <a16:creationId xmlns:a16="http://schemas.microsoft.com/office/drawing/2014/main" id="{00000000-0008-0000-0D00-000085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90" name="Shape 4">
          <a:extLst>
            <a:ext uri="{FF2B5EF4-FFF2-40B4-BE49-F238E27FC236}">
              <a16:creationId xmlns:a16="http://schemas.microsoft.com/office/drawing/2014/main" id="{00000000-0008-0000-0D00-000086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91" name="Shape 4">
          <a:extLst>
            <a:ext uri="{FF2B5EF4-FFF2-40B4-BE49-F238E27FC236}">
              <a16:creationId xmlns:a16="http://schemas.microsoft.com/office/drawing/2014/main" id="{00000000-0008-0000-0D00-000087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92" name="Shape 4">
          <a:extLst>
            <a:ext uri="{FF2B5EF4-FFF2-40B4-BE49-F238E27FC236}">
              <a16:creationId xmlns:a16="http://schemas.microsoft.com/office/drawing/2014/main" id="{00000000-0008-0000-0D00-000088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393" name="Shape 4">
          <a:extLst>
            <a:ext uri="{FF2B5EF4-FFF2-40B4-BE49-F238E27FC236}">
              <a16:creationId xmlns:a16="http://schemas.microsoft.com/office/drawing/2014/main" id="{00000000-0008-0000-0D00-000089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94" name="Shape 5">
          <a:extLst>
            <a:ext uri="{FF2B5EF4-FFF2-40B4-BE49-F238E27FC236}">
              <a16:creationId xmlns:a16="http://schemas.microsoft.com/office/drawing/2014/main" id="{00000000-0008-0000-0D00-00008A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95" name="Shape 5">
          <a:extLst>
            <a:ext uri="{FF2B5EF4-FFF2-40B4-BE49-F238E27FC236}">
              <a16:creationId xmlns:a16="http://schemas.microsoft.com/office/drawing/2014/main" id="{00000000-0008-0000-0D00-00008B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96" name="Shape 5">
          <a:extLst>
            <a:ext uri="{FF2B5EF4-FFF2-40B4-BE49-F238E27FC236}">
              <a16:creationId xmlns:a16="http://schemas.microsoft.com/office/drawing/2014/main" id="{00000000-0008-0000-0D00-00008C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97" name="Shape 5">
          <a:extLst>
            <a:ext uri="{FF2B5EF4-FFF2-40B4-BE49-F238E27FC236}">
              <a16:creationId xmlns:a16="http://schemas.microsoft.com/office/drawing/2014/main" id="{00000000-0008-0000-0D00-00008D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98" name="Shape 5">
          <a:extLst>
            <a:ext uri="{FF2B5EF4-FFF2-40B4-BE49-F238E27FC236}">
              <a16:creationId xmlns:a16="http://schemas.microsoft.com/office/drawing/2014/main" id="{00000000-0008-0000-0D00-00008E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399" name="Shape 5">
          <a:extLst>
            <a:ext uri="{FF2B5EF4-FFF2-40B4-BE49-F238E27FC236}">
              <a16:creationId xmlns:a16="http://schemas.microsoft.com/office/drawing/2014/main" id="{00000000-0008-0000-0D00-00008F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00" name="Shape 4">
          <a:extLst>
            <a:ext uri="{FF2B5EF4-FFF2-40B4-BE49-F238E27FC236}">
              <a16:creationId xmlns:a16="http://schemas.microsoft.com/office/drawing/2014/main" id="{00000000-0008-0000-0D00-000090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01" name="Shape 4">
          <a:extLst>
            <a:ext uri="{FF2B5EF4-FFF2-40B4-BE49-F238E27FC236}">
              <a16:creationId xmlns:a16="http://schemas.microsoft.com/office/drawing/2014/main" id="{00000000-0008-0000-0D00-000091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02" name="Shape 4">
          <a:extLst>
            <a:ext uri="{FF2B5EF4-FFF2-40B4-BE49-F238E27FC236}">
              <a16:creationId xmlns:a16="http://schemas.microsoft.com/office/drawing/2014/main" id="{00000000-0008-0000-0D00-000092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03" name="Shape 4">
          <a:extLst>
            <a:ext uri="{FF2B5EF4-FFF2-40B4-BE49-F238E27FC236}">
              <a16:creationId xmlns:a16="http://schemas.microsoft.com/office/drawing/2014/main" id="{00000000-0008-0000-0D00-000093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04" name="Shape 4">
          <a:extLst>
            <a:ext uri="{FF2B5EF4-FFF2-40B4-BE49-F238E27FC236}">
              <a16:creationId xmlns:a16="http://schemas.microsoft.com/office/drawing/2014/main" id="{00000000-0008-0000-0D00-000094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05" name="Shape 4">
          <a:extLst>
            <a:ext uri="{FF2B5EF4-FFF2-40B4-BE49-F238E27FC236}">
              <a16:creationId xmlns:a16="http://schemas.microsoft.com/office/drawing/2014/main" id="{00000000-0008-0000-0D00-000095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06" name="Shape 4">
          <a:extLst>
            <a:ext uri="{FF2B5EF4-FFF2-40B4-BE49-F238E27FC236}">
              <a16:creationId xmlns:a16="http://schemas.microsoft.com/office/drawing/2014/main" id="{00000000-0008-0000-0D00-000096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07" name="Shape 4">
          <a:extLst>
            <a:ext uri="{FF2B5EF4-FFF2-40B4-BE49-F238E27FC236}">
              <a16:creationId xmlns:a16="http://schemas.microsoft.com/office/drawing/2014/main" id="{00000000-0008-0000-0D00-000097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08" name="Shape 5">
          <a:extLst>
            <a:ext uri="{FF2B5EF4-FFF2-40B4-BE49-F238E27FC236}">
              <a16:creationId xmlns:a16="http://schemas.microsoft.com/office/drawing/2014/main" id="{00000000-0008-0000-0D00-000098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09" name="Shape 5">
          <a:extLst>
            <a:ext uri="{FF2B5EF4-FFF2-40B4-BE49-F238E27FC236}">
              <a16:creationId xmlns:a16="http://schemas.microsoft.com/office/drawing/2014/main" id="{00000000-0008-0000-0D00-000099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10" name="Shape 5">
          <a:extLst>
            <a:ext uri="{FF2B5EF4-FFF2-40B4-BE49-F238E27FC236}">
              <a16:creationId xmlns:a16="http://schemas.microsoft.com/office/drawing/2014/main" id="{00000000-0008-0000-0D00-00009A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11" name="Shape 5">
          <a:extLst>
            <a:ext uri="{FF2B5EF4-FFF2-40B4-BE49-F238E27FC236}">
              <a16:creationId xmlns:a16="http://schemas.microsoft.com/office/drawing/2014/main" id="{00000000-0008-0000-0D00-00009B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12" name="Shape 5">
          <a:extLst>
            <a:ext uri="{FF2B5EF4-FFF2-40B4-BE49-F238E27FC236}">
              <a16:creationId xmlns:a16="http://schemas.microsoft.com/office/drawing/2014/main" id="{00000000-0008-0000-0D00-00009C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13" name="Shape 5">
          <a:extLst>
            <a:ext uri="{FF2B5EF4-FFF2-40B4-BE49-F238E27FC236}">
              <a16:creationId xmlns:a16="http://schemas.microsoft.com/office/drawing/2014/main" id="{00000000-0008-0000-0D00-00009D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14" name="Shape 4">
          <a:extLst>
            <a:ext uri="{FF2B5EF4-FFF2-40B4-BE49-F238E27FC236}">
              <a16:creationId xmlns:a16="http://schemas.microsoft.com/office/drawing/2014/main" id="{00000000-0008-0000-0D00-00009E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15" name="Shape 4">
          <a:extLst>
            <a:ext uri="{FF2B5EF4-FFF2-40B4-BE49-F238E27FC236}">
              <a16:creationId xmlns:a16="http://schemas.microsoft.com/office/drawing/2014/main" id="{00000000-0008-0000-0D00-00009F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16" name="Shape 4">
          <a:extLst>
            <a:ext uri="{FF2B5EF4-FFF2-40B4-BE49-F238E27FC236}">
              <a16:creationId xmlns:a16="http://schemas.microsoft.com/office/drawing/2014/main" id="{00000000-0008-0000-0D00-0000A0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17" name="Shape 4">
          <a:extLst>
            <a:ext uri="{FF2B5EF4-FFF2-40B4-BE49-F238E27FC236}">
              <a16:creationId xmlns:a16="http://schemas.microsoft.com/office/drawing/2014/main" id="{00000000-0008-0000-0D00-0000A1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18" name="Shape 4">
          <a:extLst>
            <a:ext uri="{FF2B5EF4-FFF2-40B4-BE49-F238E27FC236}">
              <a16:creationId xmlns:a16="http://schemas.microsoft.com/office/drawing/2014/main" id="{00000000-0008-0000-0D00-0000A2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19" name="Shape 4">
          <a:extLst>
            <a:ext uri="{FF2B5EF4-FFF2-40B4-BE49-F238E27FC236}">
              <a16:creationId xmlns:a16="http://schemas.microsoft.com/office/drawing/2014/main" id="{00000000-0008-0000-0D00-0000A3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20" name="Shape 4">
          <a:extLst>
            <a:ext uri="{FF2B5EF4-FFF2-40B4-BE49-F238E27FC236}">
              <a16:creationId xmlns:a16="http://schemas.microsoft.com/office/drawing/2014/main" id="{00000000-0008-0000-0D00-0000A4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21" name="Shape 4">
          <a:extLst>
            <a:ext uri="{FF2B5EF4-FFF2-40B4-BE49-F238E27FC236}">
              <a16:creationId xmlns:a16="http://schemas.microsoft.com/office/drawing/2014/main" id="{00000000-0008-0000-0D00-0000A5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22" name="Shape 5">
          <a:extLst>
            <a:ext uri="{FF2B5EF4-FFF2-40B4-BE49-F238E27FC236}">
              <a16:creationId xmlns:a16="http://schemas.microsoft.com/office/drawing/2014/main" id="{00000000-0008-0000-0D00-0000A6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23" name="Shape 5">
          <a:extLst>
            <a:ext uri="{FF2B5EF4-FFF2-40B4-BE49-F238E27FC236}">
              <a16:creationId xmlns:a16="http://schemas.microsoft.com/office/drawing/2014/main" id="{00000000-0008-0000-0D00-0000A7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24" name="Shape 5">
          <a:extLst>
            <a:ext uri="{FF2B5EF4-FFF2-40B4-BE49-F238E27FC236}">
              <a16:creationId xmlns:a16="http://schemas.microsoft.com/office/drawing/2014/main" id="{00000000-0008-0000-0D00-0000A8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25" name="Shape 5">
          <a:extLst>
            <a:ext uri="{FF2B5EF4-FFF2-40B4-BE49-F238E27FC236}">
              <a16:creationId xmlns:a16="http://schemas.microsoft.com/office/drawing/2014/main" id="{00000000-0008-0000-0D00-0000A9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26" name="Shape 5">
          <a:extLst>
            <a:ext uri="{FF2B5EF4-FFF2-40B4-BE49-F238E27FC236}">
              <a16:creationId xmlns:a16="http://schemas.microsoft.com/office/drawing/2014/main" id="{00000000-0008-0000-0D00-0000AA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27" name="Shape 5">
          <a:extLst>
            <a:ext uri="{FF2B5EF4-FFF2-40B4-BE49-F238E27FC236}">
              <a16:creationId xmlns:a16="http://schemas.microsoft.com/office/drawing/2014/main" id="{00000000-0008-0000-0D00-0000AB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28" name="Shape 4">
          <a:extLst>
            <a:ext uri="{FF2B5EF4-FFF2-40B4-BE49-F238E27FC236}">
              <a16:creationId xmlns:a16="http://schemas.microsoft.com/office/drawing/2014/main" id="{00000000-0008-0000-0D00-0000AC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29" name="Shape 4">
          <a:extLst>
            <a:ext uri="{FF2B5EF4-FFF2-40B4-BE49-F238E27FC236}">
              <a16:creationId xmlns:a16="http://schemas.microsoft.com/office/drawing/2014/main" id="{00000000-0008-0000-0D00-0000AD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30" name="Shape 4">
          <a:extLst>
            <a:ext uri="{FF2B5EF4-FFF2-40B4-BE49-F238E27FC236}">
              <a16:creationId xmlns:a16="http://schemas.microsoft.com/office/drawing/2014/main" id="{00000000-0008-0000-0D00-0000AE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31" name="Shape 4">
          <a:extLst>
            <a:ext uri="{FF2B5EF4-FFF2-40B4-BE49-F238E27FC236}">
              <a16:creationId xmlns:a16="http://schemas.microsoft.com/office/drawing/2014/main" id="{00000000-0008-0000-0D00-0000AF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32" name="Shape 4">
          <a:extLst>
            <a:ext uri="{FF2B5EF4-FFF2-40B4-BE49-F238E27FC236}">
              <a16:creationId xmlns:a16="http://schemas.microsoft.com/office/drawing/2014/main" id="{00000000-0008-0000-0D00-0000B0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33" name="Shape 4">
          <a:extLst>
            <a:ext uri="{FF2B5EF4-FFF2-40B4-BE49-F238E27FC236}">
              <a16:creationId xmlns:a16="http://schemas.microsoft.com/office/drawing/2014/main" id="{00000000-0008-0000-0D00-0000B1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34" name="Shape 4">
          <a:extLst>
            <a:ext uri="{FF2B5EF4-FFF2-40B4-BE49-F238E27FC236}">
              <a16:creationId xmlns:a16="http://schemas.microsoft.com/office/drawing/2014/main" id="{00000000-0008-0000-0D00-0000B2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35" name="Shape 4">
          <a:extLst>
            <a:ext uri="{FF2B5EF4-FFF2-40B4-BE49-F238E27FC236}">
              <a16:creationId xmlns:a16="http://schemas.microsoft.com/office/drawing/2014/main" id="{00000000-0008-0000-0D00-0000B3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36" name="Shape 5">
          <a:extLst>
            <a:ext uri="{FF2B5EF4-FFF2-40B4-BE49-F238E27FC236}">
              <a16:creationId xmlns:a16="http://schemas.microsoft.com/office/drawing/2014/main" id="{00000000-0008-0000-0D00-0000B4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37" name="Shape 5">
          <a:extLst>
            <a:ext uri="{FF2B5EF4-FFF2-40B4-BE49-F238E27FC236}">
              <a16:creationId xmlns:a16="http://schemas.microsoft.com/office/drawing/2014/main" id="{00000000-0008-0000-0D00-0000B5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38" name="Shape 5">
          <a:extLst>
            <a:ext uri="{FF2B5EF4-FFF2-40B4-BE49-F238E27FC236}">
              <a16:creationId xmlns:a16="http://schemas.microsoft.com/office/drawing/2014/main" id="{00000000-0008-0000-0D00-0000B6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39" name="Shape 5">
          <a:extLst>
            <a:ext uri="{FF2B5EF4-FFF2-40B4-BE49-F238E27FC236}">
              <a16:creationId xmlns:a16="http://schemas.microsoft.com/office/drawing/2014/main" id="{00000000-0008-0000-0D00-0000B7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40" name="Shape 5">
          <a:extLst>
            <a:ext uri="{FF2B5EF4-FFF2-40B4-BE49-F238E27FC236}">
              <a16:creationId xmlns:a16="http://schemas.microsoft.com/office/drawing/2014/main" id="{00000000-0008-0000-0D00-0000B8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28575" cy="180975"/>
    <xdr:sp macro="" textlink="">
      <xdr:nvSpPr>
        <xdr:cNvPr id="441" name="Shape 5">
          <a:extLst>
            <a:ext uri="{FF2B5EF4-FFF2-40B4-BE49-F238E27FC236}">
              <a16:creationId xmlns:a16="http://schemas.microsoft.com/office/drawing/2014/main" id="{00000000-0008-0000-0D00-0000B9010000}"/>
            </a:ext>
          </a:extLst>
        </xdr:cNvPr>
        <xdr:cNvSpPr/>
      </xdr:nvSpPr>
      <xdr:spPr>
        <a:xfrm>
          <a:off x="3981450" y="15621000"/>
          <a:ext cx="285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42" name="Shape 4">
          <a:extLst>
            <a:ext uri="{FF2B5EF4-FFF2-40B4-BE49-F238E27FC236}">
              <a16:creationId xmlns:a16="http://schemas.microsoft.com/office/drawing/2014/main" id="{00000000-0008-0000-0D00-0000BA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43" name="Shape 4">
          <a:extLst>
            <a:ext uri="{FF2B5EF4-FFF2-40B4-BE49-F238E27FC236}">
              <a16:creationId xmlns:a16="http://schemas.microsoft.com/office/drawing/2014/main" id="{00000000-0008-0000-0D00-0000BB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44" name="Shape 4">
          <a:extLst>
            <a:ext uri="{FF2B5EF4-FFF2-40B4-BE49-F238E27FC236}">
              <a16:creationId xmlns:a16="http://schemas.microsoft.com/office/drawing/2014/main" id="{00000000-0008-0000-0D00-0000BC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45" name="Shape 4">
          <a:extLst>
            <a:ext uri="{FF2B5EF4-FFF2-40B4-BE49-F238E27FC236}">
              <a16:creationId xmlns:a16="http://schemas.microsoft.com/office/drawing/2014/main" id="{00000000-0008-0000-0D00-0000BD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46" name="Shape 4">
          <a:extLst>
            <a:ext uri="{FF2B5EF4-FFF2-40B4-BE49-F238E27FC236}">
              <a16:creationId xmlns:a16="http://schemas.microsoft.com/office/drawing/2014/main" id="{00000000-0008-0000-0D00-0000BE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47" name="Shape 4">
          <a:extLst>
            <a:ext uri="{FF2B5EF4-FFF2-40B4-BE49-F238E27FC236}">
              <a16:creationId xmlns:a16="http://schemas.microsoft.com/office/drawing/2014/main" id="{00000000-0008-0000-0D00-0000BF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48" name="Shape 4">
          <a:extLst>
            <a:ext uri="{FF2B5EF4-FFF2-40B4-BE49-F238E27FC236}">
              <a16:creationId xmlns:a16="http://schemas.microsoft.com/office/drawing/2014/main" id="{00000000-0008-0000-0D00-0000C0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34</xdr:row>
      <xdr:rowOff>0</xdr:rowOff>
    </xdr:from>
    <xdr:ext cx="38100" cy="180975"/>
    <xdr:sp macro="" textlink="">
      <xdr:nvSpPr>
        <xdr:cNvPr id="449" name="Shape 4">
          <a:extLst>
            <a:ext uri="{FF2B5EF4-FFF2-40B4-BE49-F238E27FC236}">
              <a16:creationId xmlns:a16="http://schemas.microsoft.com/office/drawing/2014/main" id="{00000000-0008-0000-0D00-0000C1010000}"/>
            </a:ext>
          </a:extLst>
        </xdr:cNvPr>
        <xdr:cNvSpPr/>
      </xdr:nvSpPr>
      <xdr:spPr>
        <a:xfrm>
          <a:off x="3981450" y="15621000"/>
          <a:ext cx="381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50" name="Shape 8">
          <a:extLst>
            <a:ext uri="{FF2B5EF4-FFF2-40B4-BE49-F238E27FC236}">
              <a16:creationId xmlns:a16="http://schemas.microsoft.com/office/drawing/2014/main" id="{00000000-0008-0000-0D00-0000C2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51" name="Shape 8">
          <a:extLst>
            <a:ext uri="{FF2B5EF4-FFF2-40B4-BE49-F238E27FC236}">
              <a16:creationId xmlns:a16="http://schemas.microsoft.com/office/drawing/2014/main" id="{00000000-0008-0000-0D00-0000C3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52" name="Shape 8">
          <a:extLst>
            <a:ext uri="{FF2B5EF4-FFF2-40B4-BE49-F238E27FC236}">
              <a16:creationId xmlns:a16="http://schemas.microsoft.com/office/drawing/2014/main" id="{00000000-0008-0000-0D00-0000C4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53" name="Shape 8">
          <a:extLst>
            <a:ext uri="{FF2B5EF4-FFF2-40B4-BE49-F238E27FC236}">
              <a16:creationId xmlns:a16="http://schemas.microsoft.com/office/drawing/2014/main" id="{00000000-0008-0000-0D00-0000C5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54" name="Shape 8">
          <a:extLst>
            <a:ext uri="{FF2B5EF4-FFF2-40B4-BE49-F238E27FC236}">
              <a16:creationId xmlns:a16="http://schemas.microsoft.com/office/drawing/2014/main" id="{00000000-0008-0000-0D00-0000C6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55" name="Shape 8">
          <a:extLst>
            <a:ext uri="{FF2B5EF4-FFF2-40B4-BE49-F238E27FC236}">
              <a16:creationId xmlns:a16="http://schemas.microsoft.com/office/drawing/2014/main" id="{00000000-0008-0000-0D00-0000C7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56" name="Shape 7">
          <a:extLst>
            <a:ext uri="{FF2B5EF4-FFF2-40B4-BE49-F238E27FC236}">
              <a16:creationId xmlns:a16="http://schemas.microsoft.com/office/drawing/2014/main" id="{00000000-0008-0000-0D00-0000C8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57" name="Shape 7">
          <a:extLst>
            <a:ext uri="{FF2B5EF4-FFF2-40B4-BE49-F238E27FC236}">
              <a16:creationId xmlns:a16="http://schemas.microsoft.com/office/drawing/2014/main" id="{00000000-0008-0000-0D00-0000C9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58" name="Shape 7">
          <a:extLst>
            <a:ext uri="{FF2B5EF4-FFF2-40B4-BE49-F238E27FC236}">
              <a16:creationId xmlns:a16="http://schemas.microsoft.com/office/drawing/2014/main" id="{00000000-0008-0000-0D00-0000CA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59" name="Shape 7">
          <a:extLst>
            <a:ext uri="{FF2B5EF4-FFF2-40B4-BE49-F238E27FC236}">
              <a16:creationId xmlns:a16="http://schemas.microsoft.com/office/drawing/2014/main" id="{00000000-0008-0000-0D00-0000CB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60" name="Shape 7">
          <a:extLst>
            <a:ext uri="{FF2B5EF4-FFF2-40B4-BE49-F238E27FC236}">
              <a16:creationId xmlns:a16="http://schemas.microsoft.com/office/drawing/2014/main" id="{00000000-0008-0000-0D00-0000CC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61" name="Shape 7">
          <a:extLst>
            <a:ext uri="{FF2B5EF4-FFF2-40B4-BE49-F238E27FC236}">
              <a16:creationId xmlns:a16="http://schemas.microsoft.com/office/drawing/2014/main" id="{00000000-0008-0000-0D00-0000CD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62" name="Shape 7">
          <a:extLst>
            <a:ext uri="{FF2B5EF4-FFF2-40B4-BE49-F238E27FC236}">
              <a16:creationId xmlns:a16="http://schemas.microsoft.com/office/drawing/2014/main" id="{00000000-0008-0000-0D00-0000CE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63" name="Shape 7">
          <a:extLst>
            <a:ext uri="{FF2B5EF4-FFF2-40B4-BE49-F238E27FC236}">
              <a16:creationId xmlns:a16="http://schemas.microsoft.com/office/drawing/2014/main" id="{00000000-0008-0000-0D00-0000CF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64" name="Shape 8">
          <a:extLst>
            <a:ext uri="{FF2B5EF4-FFF2-40B4-BE49-F238E27FC236}">
              <a16:creationId xmlns:a16="http://schemas.microsoft.com/office/drawing/2014/main" id="{00000000-0008-0000-0D00-0000D0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65" name="Shape 8">
          <a:extLst>
            <a:ext uri="{FF2B5EF4-FFF2-40B4-BE49-F238E27FC236}">
              <a16:creationId xmlns:a16="http://schemas.microsoft.com/office/drawing/2014/main" id="{00000000-0008-0000-0D00-0000D1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66" name="Shape 8">
          <a:extLst>
            <a:ext uri="{FF2B5EF4-FFF2-40B4-BE49-F238E27FC236}">
              <a16:creationId xmlns:a16="http://schemas.microsoft.com/office/drawing/2014/main" id="{00000000-0008-0000-0D00-0000D2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67" name="Shape 8">
          <a:extLst>
            <a:ext uri="{FF2B5EF4-FFF2-40B4-BE49-F238E27FC236}">
              <a16:creationId xmlns:a16="http://schemas.microsoft.com/office/drawing/2014/main" id="{00000000-0008-0000-0D00-0000D3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68" name="Shape 8">
          <a:extLst>
            <a:ext uri="{FF2B5EF4-FFF2-40B4-BE49-F238E27FC236}">
              <a16:creationId xmlns:a16="http://schemas.microsoft.com/office/drawing/2014/main" id="{00000000-0008-0000-0D00-0000D4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69" name="Shape 8">
          <a:extLst>
            <a:ext uri="{FF2B5EF4-FFF2-40B4-BE49-F238E27FC236}">
              <a16:creationId xmlns:a16="http://schemas.microsoft.com/office/drawing/2014/main" id="{00000000-0008-0000-0D00-0000D5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70" name="Shape 7">
          <a:extLst>
            <a:ext uri="{FF2B5EF4-FFF2-40B4-BE49-F238E27FC236}">
              <a16:creationId xmlns:a16="http://schemas.microsoft.com/office/drawing/2014/main" id="{00000000-0008-0000-0D00-0000D6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71" name="Shape 7">
          <a:extLst>
            <a:ext uri="{FF2B5EF4-FFF2-40B4-BE49-F238E27FC236}">
              <a16:creationId xmlns:a16="http://schemas.microsoft.com/office/drawing/2014/main" id="{00000000-0008-0000-0D00-0000D7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72" name="Shape 7">
          <a:extLst>
            <a:ext uri="{FF2B5EF4-FFF2-40B4-BE49-F238E27FC236}">
              <a16:creationId xmlns:a16="http://schemas.microsoft.com/office/drawing/2014/main" id="{00000000-0008-0000-0D00-0000D8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73" name="Shape 7">
          <a:extLst>
            <a:ext uri="{FF2B5EF4-FFF2-40B4-BE49-F238E27FC236}">
              <a16:creationId xmlns:a16="http://schemas.microsoft.com/office/drawing/2014/main" id="{00000000-0008-0000-0D00-0000D9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74" name="Shape 7">
          <a:extLst>
            <a:ext uri="{FF2B5EF4-FFF2-40B4-BE49-F238E27FC236}">
              <a16:creationId xmlns:a16="http://schemas.microsoft.com/office/drawing/2014/main" id="{00000000-0008-0000-0D00-0000DA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75" name="Shape 7">
          <a:extLst>
            <a:ext uri="{FF2B5EF4-FFF2-40B4-BE49-F238E27FC236}">
              <a16:creationId xmlns:a16="http://schemas.microsoft.com/office/drawing/2014/main" id="{00000000-0008-0000-0D00-0000DB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76" name="Shape 7">
          <a:extLst>
            <a:ext uri="{FF2B5EF4-FFF2-40B4-BE49-F238E27FC236}">
              <a16:creationId xmlns:a16="http://schemas.microsoft.com/office/drawing/2014/main" id="{00000000-0008-0000-0D00-0000DC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77" name="Shape 7">
          <a:extLst>
            <a:ext uri="{FF2B5EF4-FFF2-40B4-BE49-F238E27FC236}">
              <a16:creationId xmlns:a16="http://schemas.microsoft.com/office/drawing/2014/main" id="{00000000-0008-0000-0D00-0000DD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78" name="Shape 8">
          <a:extLst>
            <a:ext uri="{FF2B5EF4-FFF2-40B4-BE49-F238E27FC236}">
              <a16:creationId xmlns:a16="http://schemas.microsoft.com/office/drawing/2014/main" id="{00000000-0008-0000-0D00-0000DE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79" name="Shape 8">
          <a:extLst>
            <a:ext uri="{FF2B5EF4-FFF2-40B4-BE49-F238E27FC236}">
              <a16:creationId xmlns:a16="http://schemas.microsoft.com/office/drawing/2014/main" id="{00000000-0008-0000-0D00-0000DF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80" name="Shape 8">
          <a:extLst>
            <a:ext uri="{FF2B5EF4-FFF2-40B4-BE49-F238E27FC236}">
              <a16:creationId xmlns:a16="http://schemas.microsoft.com/office/drawing/2014/main" id="{00000000-0008-0000-0D00-0000E0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81" name="Shape 8">
          <a:extLst>
            <a:ext uri="{FF2B5EF4-FFF2-40B4-BE49-F238E27FC236}">
              <a16:creationId xmlns:a16="http://schemas.microsoft.com/office/drawing/2014/main" id="{00000000-0008-0000-0D00-0000E1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82" name="Shape 8">
          <a:extLst>
            <a:ext uri="{FF2B5EF4-FFF2-40B4-BE49-F238E27FC236}">
              <a16:creationId xmlns:a16="http://schemas.microsoft.com/office/drawing/2014/main" id="{00000000-0008-0000-0D00-0000E2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83" name="Shape 8">
          <a:extLst>
            <a:ext uri="{FF2B5EF4-FFF2-40B4-BE49-F238E27FC236}">
              <a16:creationId xmlns:a16="http://schemas.microsoft.com/office/drawing/2014/main" id="{00000000-0008-0000-0D00-0000E3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84" name="Shape 7">
          <a:extLst>
            <a:ext uri="{FF2B5EF4-FFF2-40B4-BE49-F238E27FC236}">
              <a16:creationId xmlns:a16="http://schemas.microsoft.com/office/drawing/2014/main" id="{00000000-0008-0000-0D00-0000E4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85" name="Shape 7">
          <a:extLst>
            <a:ext uri="{FF2B5EF4-FFF2-40B4-BE49-F238E27FC236}">
              <a16:creationId xmlns:a16="http://schemas.microsoft.com/office/drawing/2014/main" id="{00000000-0008-0000-0D00-0000E5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86" name="Shape 7">
          <a:extLst>
            <a:ext uri="{FF2B5EF4-FFF2-40B4-BE49-F238E27FC236}">
              <a16:creationId xmlns:a16="http://schemas.microsoft.com/office/drawing/2014/main" id="{00000000-0008-0000-0D00-0000E6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87" name="Shape 7">
          <a:extLst>
            <a:ext uri="{FF2B5EF4-FFF2-40B4-BE49-F238E27FC236}">
              <a16:creationId xmlns:a16="http://schemas.microsoft.com/office/drawing/2014/main" id="{00000000-0008-0000-0D00-0000E7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88" name="Shape 7">
          <a:extLst>
            <a:ext uri="{FF2B5EF4-FFF2-40B4-BE49-F238E27FC236}">
              <a16:creationId xmlns:a16="http://schemas.microsoft.com/office/drawing/2014/main" id="{00000000-0008-0000-0D00-0000E8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89" name="Shape 7">
          <a:extLst>
            <a:ext uri="{FF2B5EF4-FFF2-40B4-BE49-F238E27FC236}">
              <a16:creationId xmlns:a16="http://schemas.microsoft.com/office/drawing/2014/main" id="{00000000-0008-0000-0D00-0000E9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90" name="Shape 7">
          <a:extLst>
            <a:ext uri="{FF2B5EF4-FFF2-40B4-BE49-F238E27FC236}">
              <a16:creationId xmlns:a16="http://schemas.microsoft.com/office/drawing/2014/main" id="{00000000-0008-0000-0D00-0000EA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91" name="Shape 7">
          <a:extLst>
            <a:ext uri="{FF2B5EF4-FFF2-40B4-BE49-F238E27FC236}">
              <a16:creationId xmlns:a16="http://schemas.microsoft.com/office/drawing/2014/main" id="{00000000-0008-0000-0D00-0000EB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92" name="Shape 8">
          <a:extLst>
            <a:ext uri="{FF2B5EF4-FFF2-40B4-BE49-F238E27FC236}">
              <a16:creationId xmlns:a16="http://schemas.microsoft.com/office/drawing/2014/main" id="{00000000-0008-0000-0D00-0000EC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93" name="Shape 8">
          <a:extLst>
            <a:ext uri="{FF2B5EF4-FFF2-40B4-BE49-F238E27FC236}">
              <a16:creationId xmlns:a16="http://schemas.microsoft.com/office/drawing/2014/main" id="{00000000-0008-0000-0D00-0000ED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94" name="Shape 8">
          <a:extLst>
            <a:ext uri="{FF2B5EF4-FFF2-40B4-BE49-F238E27FC236}">
              <a16:creationId xmlns:a16="http://schemas.microsoft.com/office/drawing/2014/main" id="{00000000-0008-0000-0D00-0000EE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95" name="Shape 8">
          <a:extLst>
            <a:ext uri="{FF2B5EF4-FFF2-40B4-BE49-F238E27FC236}">
              <a16:creationId xmlns:a16="http://schemas.microsoft.com/office/drawing/2014/main" id="{00000000-0008-0000-0D00-0000EF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96" name="Shape 8">
          <a:extLst>
            <a:ext uri="{FF2B5EF4-FFF2-40B4-BE49-F238E27FC236}">
              <a16:creationId xmlns:a16="http://schemas.microsoft.com/office/drawing/2014/main" id="{00000000-0008-0000-0D00-0000F0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497" name="Shape 8">
          <a:extLst>
            <a:ext uri="{FF2B5EF4-FFF2-40B4-BE49-F238E27FC236}">
              <a16:creationId xmlns:a16="http://schemas.microsoft.com/office/drawing/2014/main" id="{00000000-0008-0000-0D00-0000F1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98" name="Shape 7">
          <a:extLst>
            <a:ext uri="{FF2B5EF4-FFF2-40B4-BE49-F238E27FC236}">
              <a16:creationId xmlns:a16="http://schemas.microsoft.com/office/drawing/2014/main" id="{00000000-0008-0000-0D00-0000F2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499" name="Shape 7">
          <a:extLst>
            <a:ext uri="{FF2B5EF4-FFF2-40B4-BE49-F238E27FC236}">
              <a16:creationId xmlns:a16="http://schemas.microsoft.com/office/drawing/2014/main" id="{00000000-0008-0000-0D00-0000F3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00" name="Shape 7">
          <a:extLst>
            <a:ext uri="{FF2B5EF4-FFF2-40B4-BE49-F238E27FC236}">
              <a16:creationId xmlns:a16="http://schemas.microsoft.com/office/drawing/2014/main" id="{00000000-0008-0000-0D00-0000F4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01" name="Shape 7">
          <a:extLst>
            <a:ext uri="{FF2B5EF4-FFF2-40B4-BE49-F238E27FC236}">
              <a16:creationId xmlns:a16="http://schemas.microsoft.com/office/drawing/2014/main" id="{00000000-0008-0000-0D00-0000F5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02" name="Shape 7">
          <a:extLst>
            <a:ext uri="{FF2B5EF4-FFF2-40B4-BE49-F238E27FC236}">
              <a16:creationId xmlns:a16="http://schemas.microsoft.com/office/drawing/2014/main" id="{00000000-0008-0000-0D00-0000F6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03" name="Shape 7">
          <a:extLst>
            <a:ext uri="{FF2B5EF4-FFF2-40B4-BE49-F238E27FC236}">
              <a16:creationId xmlns:a16="http://schemas.microsoft.com/office/drawing/2014/main" id="{00000000-0008-0000-0D00-0000F7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04" name="Shape 7">
          <a:extLst>
            <a:ext uri="{FF2B5EF4-FFF2-40B4-BE49-F238E27FC236}">
              <a16:creationId xmlns:a16="http://schemas.microsoft.com/office/drawing/2014/main" id="{00000000-0008-0000-0D00-0000F8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05" name="Shape 7">
          <a:extLst>
            <a:ext uri="{FF2B5EF4-FFF2-40B4-BE49-F238E27FC236}">
              <a16:creationId xmlns:a16="http://schemas.microsoft.com/office/drawing/2014/main" id="{00000000-0008-0000-0D00-0000F901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06" name="Shape 8">
          <a:extLst>
            <a:ext uri="{FF2B5EF4-FFF2-40B4-BE49-F238E27FC236}">
              <a16:creationId xmlns:a16="http://schemas.microsoft.com/office/drawing/2014/main" id="{00000000-0008-0000-0D00-0000FA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07" name="Shape 8">
          <a:extLst>
            <a:ext uri="{FF2B5EF4-FFF2-40B4-BE49-F238E27FC236}">
              <a16:creationId xmlns:a16="http://schemas.microsoft.com/office/drawing/2014/main" id="{00000000-0008-0000-0D00-0000FB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08" name="Shape 8">
          <a:extLst>
            <a:ext uri="{FF2B5EF4-FFF2-40B4-BE49-F238E27FC236}">
              <a16:creationId xmlns:a16="http://schemas.microsoft.com/office/drawing/2014/main" id="{00000000-0008-0000-0D00-0000FC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09" name="Shape 8">
          <a:extLst>
            <a:ext uri="{FF2B5EF4-FFF2-40B4-BE49-F238E27FC236}">
              <a16:creationId xmlns:a16="http://schemas.microsoft.com/office/drawing/2014/main" id="{00000000-0008-0000-0D00-0000FD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10" name="Shape 8">
          <a:extLst>
            <a:ext uri="{FF2B5EF4-FFF2-40B4-BE49-F238E27FC236}">
              <a16:creationId xmlns:a16="http://schemas.microsoft.com/office/drawing/2014/main" id="{00000000-0008-0000-0D00-0000FE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11" name="Shape 8">
          <a:extLst>
            <a:ext uri="{FF2B5EF4-FFF2-40B4-BE49-F238E27FC236}">
              <a16:creationId xmlns:a16="http://schemas.microsoft.com/office/drawing/2014/main" id="{00000000-0008-0000-0D00-0000FF01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12" name="Shape 7">
          <a:extLst>
            <a:ext uri="{FF2B5EF4-FFF2-40B4-BE49-F238E27FC236}">
              <a16:creationId xmlns:a16="http://schemas.microsoft.com/office/drawing/2014/main" id="{00000000-0008-0000-0D00-000000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13" name="Shape 7">
          <a:extLst>
            <a:ext uri="{FF2B5EF4-FFF2-40B4-BE49-F238E27FC236}">
              <a16:creationId xmlns:a16="http://schemas.microsoft.com/office/drawing/2014/main" id="{00000000-0008-0000-0D00-000001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14" name="Shape 7">
          <a:extLst>
            <a:ext uri="{FF2B5EF4-FFF2-40B4-BE49-F238E27FC236}">
              <a16:creationId xmlns:a16="http://schemas.microsoft.com/office/drawing/2014/main" id="{00000000-0008-0000-0D00-000002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15" name="Shape 7">
          <a:extLst>
            <a:ext uri="{FF2B5EF4-FFF2-40B4-BE49-F238E27FC236}">
              <a16:creationId xmlns:a16="http://schemas.microsoft.com/office/drawing/2014/main" id="{00000000-0008-0000-0D00-000003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16" name="Shape 7">
          <a:extLst>
            <a:ext uri="{FF2B5EF4-FFF2-40B4-BE49-F238E27FC236}">
              <a16:creationId xmlns:a16="http://schemas.microsoft.com/office/drawing/2014/main" id="{00000000-0008-0000-0D00-000004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17" name="Shape 7">
          <a:extLst>
            <a:ext uri="{FF2B5EF4-FFF2-40B4-BE49-F238E27FC236}">
              <a16:creationId xmlns:a16="http://schemas.microsoft.com/office/drawing/2014/main" id="{00000000-0008-0000-0D00-000005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18" name="Shape 7">
          <a:extLst>
            <a:ext uri="{FF2B5EF4-FFF2-40B4-BE49-F238E27FC236}">
              <a16:creationId xmlns:a16="http://schemas.microsoft.com/office/drawing/2014/main" id="{00000000-0008-0000-0D00-000006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19" name="Shape 7">
          <a:extLst>
            <a:ext uri="{FF2B5EF4-FFF2-40B4-BE49-F238E27FC236}">
              <a16:creationId xmlns:a16="http://schemas.microsoft.com/office/drawing/2014/main" id="{00000000-0008-0000-0D00-000007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20" name="Shape 8">
          <a:extLst>
            <a:ext uri="{FF2B5EF4-FFF2-40B4-BE49-F238E27FC236}">
              <a16:creationId xmlns:a16="http://schemas.microsoft.com/office/drawing/2014/main" id="{00000000-0008-0000-0D00-000008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21" name="Shape 8">
          <a:extLst>
            <a:ext uri="{FF2B5EF4-FFF2-40B4-BE49-F238E27FC236}">
              <a16:creationId xmlns:a16="http://schemas.microsoft.com/office/drawing/2014/main" id="{00000000-0008-0000-0D00-000009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22" name="Shape 8">
          <a:extLst>
            <a:ext uri="{FF2B5EF4-FFF2-40B4-BE49-F238E27FC236}">
              <a16:creationId xmlns:a16="http://schemas.microsoft.com/office/drawing/2014/main" id="{00000000-0008-0000-0D00-00000A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23" name="Shape 8">
          <a:extLst>
            <a:ext uri="{FF2B5EF4-FFF2-40B4-BE49-F238E27FC236}">
              <a16:creationId xmlns:a16="http://schemas.microsoft.com/office/drawing/2014/main" id="{00000000-0008-0000-0D00-00000B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24" name="Shape 8">
          <a:extLst>
            <a:ext uri="{FF2B5EF4-FFF2-40B4-BE49-F238E27FC236}">
              <a16:creationId xmlns:a16="http://schemas.microsoft.com/office/drawing/2014/main" id="{00000000-0008-0000-0D00-00000C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25" name="Shape 8">
          <a:extLst>
            <a:ext uri="{FF2B5EF4-FFF2-40B4-BE49-F238E27FC236}">
              <a16:creationId xmlns:a16="http://schemas.microsoft.com/office/drawing/2014/main" id="{00000000-0008-0000-0D00-00000D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26" name="Shape 7">
          <a:extLst>
            <a:ext uri="{FF2B5EF4-FFF2-40B4-BE49-F238E27FC236}">
              <a16:creationId xmlns:a16="http://schemas.microsoft.com/office/drawing/2014/main" id="{00000000-0008-0000-0D00-00000E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27" name="Shape 7">
          <a:extLst>
            <a:ext uri="{FF2B5EF4-FFF2-40B4-BE49-F238E27FC236}">
              <a16:creationId xmlns:a16="http://schemas.microsoft.com/office/drawing/2014/main" id="{00000000-0008-0000-0D00-00000F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28" name="Shape 7">
          <a:extLst>
            <a:ext uri="{FF2B5EF4-FFF2-40B4-BE49-F238E27FC236}">
              <a16:creationId xmlns:a16="http://schemas.microsoft.com/office/drawing/2014/main" id="{00000000-0008-0000-0D00-000010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29" name="Shape 7">
          <a:extLst>
            <a:ext uri="{FF2B5EF4-FFF2-40B4-BE49-F238E27FC236}">
              <a16:creationId xmlns:a16="http://schemas.microsoft.com/office/drawing/2014/main" id="{00000000-0008-0000-0D00-000011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30" name="Shape 7">
          <a:extLst>
            <a:ext uri="{FF2B5EF4-FFF2-40B4-BE49-F238E27FC236}">
              <a16:creationId xmlns:a16="http://schemas.microsoft.com/office/drawing/2014/main" id="{00000000-0008-0000-0D00-000012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31" name="Shape 7">
          <a:extLst>
            <a:ext uri="{FF2B5EF4-FFF2-40B4-BE49-F238E27FC236}">
              <a16:creationId xmlns:a16="http://schemas.microsoft.com/office/drawing/2014/main" id="{00000000-0008-0000-0D00-000013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32" name="Shape 7">
          <a:extLst>
            <a:ext uri="{FF2B5EF4-FFF2-40B4-BE49-F238E27FC236}">
              <a16:creationId xmlns:a16="http://schemas.microsoft.com/office/drawing/2014/main" id="{00000000-0008-0000-0D00-000014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33" name="Shape 7">
          <a:extLst>
            <a:ext uri="{FF2B5EF4-FFF2-40B4-BE49-F238E27FC236}">
              <a16:creationId xmlns:a16="http://schemas.microsoft.com/office/drawing/2014/main" id="{00000000-0008-0000-0D00-000015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34" name="Shape 8">
          <a:extLst>
            <a:ext uri="{FF2B5EF4-FFF2-40B4-BE49-F238E27FC236}">
              <a16:creationId xmlns:a16="http://schemas.microsoft.com/office/drawing/2014/main" id="{00000000-0008-0000-0D00-000016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35" name="Shape 8">
          <a:extLst>
            <a:ext uri="{FF2B5EF4-FFF2-40B4-BE49-F238E27FC236}">
              <a16:creationId xmlns:a16="http://schemas.microsoft.com/office/drawing/2014/main" id="{00000000-0008-0000-0D00-000017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36" name="Shape 8">
          <a:extLst>
            <a:ext uri="{FF2B5EF4-FFF2-40B4-BE49-F238E27FC236}">
              <a16:creationId xmlns:a16="http://schemas.microsoft.com/office/drawing/2014/main" id="{00000000-0008-0000-0D00-000018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37" name="Shape 8">
          <a:extLst>
            <a:ext uri="{FF2B5EF4-FFF2-40B4-BE49-F238E27FC236}">
              <a16:creationId xmlns:a16="http://schemas.microsoft.com/office/drawing/2014/main" id="{00000000-0008-0000-0D00-000019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38" name="Shape 8">
          <a:extLst>
            <a:ext uri="{FF2B5EF4-FFF2-40B4-BE49-F238E27FC236}">
              <a16:creationId xmlns:a16="http://schemas.microsoft.com/office/drawing/2014/main" id="{00000000-0008-0000-0D00-00001A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39" name="Shape 8">
          <a:extLst>
            <a:ext uri="{FF2B5EF4-FFF2-40B4-BE49-F238E27FC236}">
              <a16:creationId xmlns:a16="http://schemas.microsoft.com/office/drawing/2014/main" id="{00000000-0008-0000-0D00-00001B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40" name="Shape 7">
          <a:extLst>
            <a:ext uri="{FF2B5EF4-FFF2-40B4-BE49-F238E27FC236}">
              <a16:creationId xmlns:a16="http://schemas.microsoft.com/office/drawing/2014/main" id="{00000000-0008-0000-0D00-00001C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41" name="Shape 7">
          <a:extLst>
            <a:ext uri="{FF2B5EF4-FFF2-40B4-BE49-F238E27FC236}">
              <a16:creationId xmlns:a16="http://schemas.microsoft.com/office/drawing/2014/main" id="{00000000-0008-0000-0D00-00001D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42" name="Shape 7">
          <a:extLst>
            <a:ext uri="{FF2B5EF4-FFF2-40B4-BE49-F238E27FC236}">
              <a16:creationId xmlns:a16="http://schemas.microsoft.com/office/drawing/2014/main" id="{00000000-0008-0000-0D00-00001E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43" name="Shape 7">
          <a:extLst>
            <a:ext uri="{FF2B5EF4-FFF2-40B4-BE49-F238E27FC236}">
              <a16:creationId xmlns:a16="http://schemas.microsoft.com/office/drawing/2014/main" id="{00000000-0008-0000-0D00-00001F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44" name="Shape 7">
          <a:extLst>
            <a:ext uri="{FF2B5EF4-FFF2-40B4-BE49-F238E27FC236}">
              <a16:creationId xmlns:a16="http://schemas.microsoft.com/office/drawing/2014/main" id="{00000000-0008-0000-0D00-000020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45" name="Shape 7">
          <a:extLst>
            <a:ext uri="{FF2B5EF4-FFF2-40B4-BE49-F238E27FC236}">
              <a16:creationId xmlns:a16="http://schemas.microsoft.com/office/drawing/2014/main" id="{00000000-0008-0000-0D00-000021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46" name="Shape 7">
          <a:extLst>
            <a:ext uri="{FF2B5EF4-FFF2-40B4-BE49-F238E27FC236}">
              <a16:creationId xmlns:a16="http://schemas.microsoft.com/office/drawing/2014/main" id="{00000000-0008-0000-0D00-000022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47" name="Shape 7">
          <a:extLst>
            <a:ext uri="{FF2B5EF4-FFF2-40B4-BE49-F238E27FC236}">
              <a16:creationId xmlns:a16="http://schemas.microsoft.com/office/drawing/2014/main" id="{00000000-0008-0000-0D00-000023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48" name="Shape 8">
          <a:extLst>
            <a:ext uri="{FF2B5EF4-FFF2-40B4-BE49-F238E27FC236}">
              <a16:creationId xmlns:a16="http://schemas.microsoft.com/office/drawing/2014/main" id="{00000000-0008-0000-0D00-000024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49" name="Shape 8">
          <a:extLst>
            <a:ext uri="{FF2B5EF4-FFF2-40B4-BE49-F238E27FC236}">
              <a16:creationId xmlns:a16="http://schemas.microsoft.com/office/drawing/2014/main" id="{00000000-0008-0000-0D00-000025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50" name="Shape 8">
          <a:extLst>
            <a:ext uri="{FF2B5EF4-FFF2-40B4-BE49-F238E27FC236}">
              <a16:creationId xmlns:a16="http://schemas.microsoft.com/office/drawing/2014/main" id="{00000000-0008-0000-0D00-000026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51" name="Shape 8">
          <a:extLst>
            <a:ext uri="{FF2B5EF4-FFF2-40B4-BE49-F238E27FC236}">
              <a16:creationId xmlns:a16="http://schemas.microsoft.com/office/drawing/2014/main" id="{00000000-0008-0000-0D00-000027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52" name="Shape 8">
          <a:extLst>
            <a:ext uri="{FF2B5EF4-FFF2-40B4-BE49-F238E27FC236}">
              <a16:creationId xmlns:a16="http://schemas.microsoft.com/office/drawing/2014/main" id="{00000000-0008-0000-0D00-000028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53" name="Shape 8">
          <a:extLst>
            <a:ext uri="{FF2B5EF4-FFF2-40B4-BE49-F238E27FC236}">
              <a16:creationId xmlns:a16="http://schemas.microsoft.com/office/drawing/2014/main" id="{00000000-0008-0000-0D00-000029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54" name="Shape 7">
          <a:extLst>
            <a:ext uri="{FF2B5EF4-FFF2-40B4-BE49-F238E27FC236}">
              <a16:creationId xmlns:a16="http://schemas.microsoft.com/office/drawing/2014/main" id="{00000000-0008-0000-0D00-00002A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55" name="Shape 7">
          <a:extLst>
            <a:ext uri="{FF2B5EF4-FFF2-40B4-BE49-F238E27FC236}">
              <a16:creationId xmlns:a16="http://schemas.microsoft.com/office/drawing/2014/main" id="{00000000-0008-0000-0D00-00002B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56" name="Shape 7">
          <a:extLst>
            <a:ext uri="{FF2B5EF4-FFF2-40B4-BE49-F238E27FC236}">
              <a16:creationId xmlns:a16="http://schemas.microsoft.com/office/drawing/2014/main" id="{00000000-0008-0000-0D00-00002C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57" name="Shape 7">
          <a:extLst>
            <a:ext uri="{FF2B5EF4-FFF2-40B4-BE49-F238E27FC236}">
              <a16:creationId xmlns:a16="http://schemas.microsoft.com/office/drawing/2014/main" id="{00000000-0008-0000-0D00-00002D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58" name="Shape 7">
          <a:extLst>
            <a:ext uri="{FF2B5EF4-FFF2-40B4-BE49-F238E27FC236}">
              <a16:creationId xmlns:a16="http://schemas.microsoft.com/office/drawing/2014/main" id="{00000000-0008-0000-0D00-00002E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59" name="Shape 7">
          <a:extLst>
            <a:ext uri="{FF2B5EF4-FFF2-40B4-BE49-F238E27FC236}">
              <a16:creationId xmlns:a16="http://schemas.microsoft.com/office/drawing/2014/main" id="{00000000-0008-0000-0D00-00002F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60" name="Shape 7">
          <a:extLst>
            <a:ext uri="{FF2B5EF4-FFF2-40B4-BE49-F238E27FC236}">
              <a16:creationId xmlns:a16="http://schemas.microsoft.com/office/drawing/2014/main" id="{00000000-0008-0000-0D00-000030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61" name="Shape 7">
          <a:extLst>
            <a:ext uri="{FF2B5EF4-FFF2-40B4-BE49-F238E27FC236}">
              <a16:creationId xmlns:a16="http://schemas.microsoft.com/office/drawing/2014/main" id="{00000000-0008-0000-0D00-000031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62" name="Shape 8">
          <a:extLst>
            <a:ext uri="{FF2B5EF4-FFF2-40B4-BE49-F238E27FC236}">
              <a16:creationId xmlns:a16="http://schemas.microsoft.com/office/drawing/2014/main" id="{00000000-0008-0000-0D00-000032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63" name="Shape 8">
          <a:extLst>
            <a:ext uri="{FF2B5EF4-FFF2-40B4-BE49-F238E27FC236}">
              <a16:creationId xmlns:a16="http://schemas.microsoft.com/office/drawing/2014/main" id="{00000000-0008-0000-0D00-000033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64" name="Shape 8">
          <a:extLst>
            <a:ext uri="{FF2B5EF4-FFF2-40B4-BE49-F238E27FC236}">
              <a16:creationId xmlns:a16="http://schemas.microsoft.com/office/drawing/2014/main" id="{00000000-0008-0000-0D00-000034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65" name="Shape 8">
          <a:extLst>
            <a:ext uri="{FF2B5EF4-FFF2-40B4-BE49-F238E27FC236}">
              <a16:creationId xmlns:a16="http://schemas.microsoft.com/office/drawing/2014/main" id="{00000000-0008-0000-0D00-000035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66" name="Shape 8">
          <a:extLst>
            <a:ext uri="{FF2B5EF4-FFF2-40B4-BE49-F238E27FC236}">
              <a16:creationId xmlns:a16="http://schemas.microsoft.com/office/drawing/2014/main" id="{00000000-0008-0000-0D00-000036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67" name="Shape 8">
          <a:extLst>
            <a:ext uri="{FF2B5EF4-FFF2-40B4-BE49-F238E27FC236}">
              <a16:creationId xmlns:a16="http://schemas.microsoft.com/office/drawing/2014/main" id="{00000000-0008-0000-0D00-000037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68" name="Shape 7">
          <a:extLst>
            <a:ext uri="{FF2B5EF4-FFF2-40B4-BE49-F238E27FC236}">
              <a16:creationId xmlns:a16="http://schemas.microsoft.com/office/drawing/2014/main" id="{00000000-0008-0000-0D00-000038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69" name="Shape 7">
          <a:extLst>
            <a:ext uri="{FF2B5EF4-FFF2-40B4-BE49-F238E27FC236}">
              <a16:creationId xmlns:a16="http://schemas.microsoft.com/office/drawing/2014/main" id="{00000000-0008-0000-0D00-000039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70" name="Shape 7">
          <a:extLst>
            <a:ext uri="{FF2B5EF4-FFF2-40B4-BE49-F238E27FC236}">
              <a16:creationId xmlns:a16="http://schemas.microsoft.com/office/drawing/2014/main" id="{00000000-0008-0000-0D00-00003A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71" name="Shape 7">
          <a:extLst>
            <a:ext uri="{FF2B5EF4-FFF2-40B4-BE49-F238E27FC236}">
              <a16:creationId xmlns:a16="http://schemas.microsoft.com/office/drawing/2014/main" id="{00000000-0008-0000-0D00-00003B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72" name="Shape 7">
          <a:extLst>
            <a:ext uri="{FF2B5EF4-FFF2-40B4-BE49-F238E27FC236}">
              <a16:creationId xmlns:a16="http://schemas.microsoft.com/office/drawing/2014/main" id="{00000000-0008-0000-0D00-00003C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73" name="Shape 7">
          <a:extLst>
            <a:ext uri="{FF2B5EF4-FFF2-40B4-BE49-F238E27FC236}">
              <a16:creationId xmlns:a16="http://schemas.microsoft.com/office/drawing/2014/main" id="{00000000-0008-0000-0D00-00003D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74" name="Shape 7">
          <a:extLst>
            <a:ext uri="{FF2B5EF4-FFF2-40B4-BE49-F238E27FC236}">
              <a16:creationId xmlns:a16="http://schemas.microsoft.com/office/drawing/2014/main" id="{00000000-0008-0000-0D00-00003E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75" name="Shape 7">
          <a:extLst>
            <a:ext uri="{FF2B5EF4-FFF2-40B4-BE49-F238E27FC236}">
              <a16:creationId xmlns:a16="http://schemas.microsoft.com/office/drawing/2014/main" id="{00000000-0008-0000-0D00-00003F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76" name="Shape 8">
          <a:extLst>
            <a:ext uri="{FF2B5EF4-FFF2-40B4-BE49-F238E27FC236}">
              <a16:creationId xmlns:a16="http://schemas.microsoft.com/office/drawing/2014/main" id="{00000000-0008-0000-0D00-000040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77" name="Shape 8">
          <a:extLst>
            <a:ext uri="{FF2B5EF4-FFF2-40B4-BE49-F238E27FC236}">
              <a16:creationId xmlns:a16="http://schemas.microsoft.com/office/drawing/2014/main" id="{00000000-0008-0000-0D00-000041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78" name="Shape 8">
          <a:extLst>
            <a:ext uri="{FF2B5EF4-FFF2-40B4-BE49-F238E27FC236}">
              <a16:creationId xmlns:a16="http://schemas.microsoft.com/office/drawing/2014/main" id="{00000000-0008-0000-0D00-000042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79" name="Shape 8">
          <a:extLst>
            <a:ext uri="{FF2B5EF4-FFF2-40B4-BE49-F238E27FC236}">
              <a16:creationId xmlns:a16="http://schemas.microsoft.com/office/drawing/2014/main" id="{00000000-0008-0000-0D00-000043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80" name="Shape 8">
          <a:extLst>
            <a:ext uri="{FF2B5EF4-FFF2-40B4-BE49-F238E27FC236}">
              <a16:creationId xmlns:a16="http://schemas.microsoft.com/office/drawing/2014/main" id="{00000000-0008-0000-0D00-000044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81" name="Shape 8">
          <a:extLst>
            <a:ext uri="{FF2B5EF4-FFF2-40B4-BE49-F238E27FC236}">
              <a16:creationId xmlns:a16="http://schemas.microsoft.com/office/drawing/2014/main" id="{00000000-0008-0000-0D00-000045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82" name="Shape 7">
          <a:extLst>
            <a:ext uri="{FF2B5EF4-FFF2-40B4-BE49-F238E27FC236}">
              <a16:creationId xmlns:a16="http://schemas.microsoft.com/office/drawing/2014/main" id="{00000000-0008-0000-0D00-000046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83" name="Shape 7">
          <a:extLst>
            <a:ext uri="{FF2B5EF4-FFF2-40B4-BE49-F238E27FC236}">
              <a16:creationId xmlns:a16="http://schemas.microsoft.com/office/drawing/2014/main" id="{00000000-0008-0000-0D00-000047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84" name="Shape 7">
          <a:extLst>
            <a:ext uri="{FF2B5EF4-FFF2-40B4-BE49-F238E27FC236}">
              <a16:creationId xmlns:a16="http://schemas.microsoft.com/office/drawing/2014/main" id="{00000000-0008-0000-0D00-000048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85" name="Shape 7">
          <a:extLst>
            <a:ext uri="{FF2B5EF4-FFF2-40B4-BE49-F238E27FC236}">
              <a16:creationId xmlns:a16="http://schemas.microsoft.com/office/drawing/2014/main" id="{00000000-0008-0000-0D00-000049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86" name="Shape 7">
          <a:extLst>
            <a:ext uri="{FF2B5EF4-FFF2-40B4-BE49-F238E27FC236}">
              <a16:creationId xmlns:a16="http://schemas.microsoft.com/office/drawing/2014/main" id="{00000000-0008-0000-0D00-00004A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87" name="Shape 7">
          <a:extLst>
            <a:ext uri="{FF2B5EF4-FFF2-40B4-BE49-F238E27FC236}">
              <a16:creationId xmlns:a16="http://schemas.microsoft.com/office/drawing/2014/main" id="{00000000-0008-0000-0D00-00004B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88" name="Shape 7">
          <a:extLst>
            <a:ext uri="{FF2B5EF4-FFF2-40B4-BE49-F238E27FC236}">
              <a16:creationId xmlns:a16="http://schemas.microsoft.com/office/drawing/2014/main" id="{00000000-0008-0000-0D00-00004C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89" name="Shape 7">
          <a:extLst>
            <a:ext uri="{FF2B5EF4-FFF2-40B4-BE49-F238E27FC236}">
              <a16:creationId xmlns:a16="http://schemas.microsoft.com/office/drawing/2014/main" id="{00000000-0008-0000-0D00-00004D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90" name="Shape 8">
          <a:extLst>
            <a:ext uri="{FF2B5EF4-FFF2-40B4-BE49-F238E27FC236}">
              <a16:creationId xmlns:a16="http://schemas.microsoft.com/office/drawing/2014/main" id="{00000000-0008-0000-0D00-00004E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91" name="Shape 8">
          <a:extLst>
            <a:ext uri="{FF2B5EF4-FFF2-40B4-BE49-F238E27FC236}">
              <a16:creationId xmlns:a16="http://schemas.microsoft.com/office/drawing/2014/main" id="{00000000-0008-0000-0D00-00004F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92" name="Shape 8">
          <a:extLst>
            <a:ext uri="{FF2B5EF4-FFF2-40B4-BE49-F238E27FC236}">
              <a16:creationId xmlns:a16="http://schemas.microsoft.com/office/drawing/2014/main" id="{00000000-0008-0000-0D00-000050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93" name="Shape 8">
          <a:extLst>
            <a:ext uri="{FF2B5EF4-FFF2-40B4-BE49-F238E27FC236}">
              <a16:creationId xmlns:a16="http://schemas.microsoft.com/office/drawing/2014/main" id="{00000000-0008-0000-0D00-000051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94" name="Shape 8">
          <a:extLst>
            <a:ext uri="{FF2B5EF4-FFF2-40B4-BE49-F238E27FC236}">
              <a16:creationId xmlns:a16="http://schemas.microsoft.com/office/drawing/2014/main" id="{00000000-0008-0000-0D00-000052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595" name="Shape 8">
          <a:extLst>
            <a:ext uri="{FF2B5EF4-FFF2-40B4-BE49-F238E27FC236}">
              <a16:creationId xmlns:a16="http://schemas.microsoft.com/office/drawing/2014/main" id="{00000000-0008-0000-0D00-000053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96" name="Shape 7">
          <a:extLst>
            <a:ext uri="{FF2B5EF4-FFF2-40B4-BE49-F238E27FC236}">
              <a16:creationId xmlns:a16="http://schemas.microsoft.com/office/drawing/2014/main" id="{00000000-0008-0000-0D00-000054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97" name="Shape 7">
          <a:extLst>
            <a:ext uri="{FF2B5EF4-FFF2-40B4-BE49-F238E27FC236}">
              <a16:creationId xmlns:a16="http://schemas.microsoft.com/office/drawing/2014/main" id="{00000000-0008-0000-0D00-000055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98" name="Shape 7">
          <a:extLst>
            <a:ext uri="{FF2B5EF4-FFF2-40B4-BE49-F238E27FC236}">
              <a16:creationId xmlns:a16="http://schemas.microsoft.com/office/drawing/2014/main" id="{00000000-0008-0000-0D00-000056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599" name="Shape 7">
          <a:extLst>
            <a:ext uri="{FF2B5EF4-FFF2-40B4-BE49-F238E27FC236}">
              <a16:creationId xmlns:a16="http://schemas.microsoft.com/office/drawing/2014/main" id="{00000000-0008-0000-0D00-000057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00" name="Shape 7">
          <a:extLst>
            <a:ext uri="{FF2B5EF4-FFF2-40B4-BE49-F238E27FC236}">
              <a16:creationId xmlns:a16="http://schemas.microsoft.com/office/drawing/2014/main" id="{00000000-0008-0000-0D00-000058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01" name="Shape 7">
          <a:extLst>
            <a:ext uri="{FF2B5EF4-FFF2-40B4-BE49-F238E27FC236}">
              <a16:creationId xmlns:a16="http://schemas.microsoft.com/office/drawing/2014/main" id="{00000000-0008-0000-0D00-000059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02" name="Shape 7">
          <a:extLst>
            <a:ext uri="{FF2B5EF4-FFF2-40B4-BE49-F238E27FC236}">
              <a16:creationId xmlns:a16="http://schemas.microsoft.com/office/drawing/2014/main" id="{00000000-0008-0000-0D00-00005A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03" name="Shape 7">
          <a:extLst>
            <a:ext uri="{FF2B5EF4-FFF2-40B4-BE49-F238E27FC236}">
              <a16:creationId xmlns:a16="http://schemas.microsoft.com/office/drawing/2014/main" id="{00000000-0008-0000-0D00-00005B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04" name="Shape 8">
          <a:extLst>
            <a:ext uri="{FF2B5EF4-FFF2-40B4-BE49-F238E27FC236}">
              <a16:creationId xmlns:a16="http://schemas.microsoft.com/office/drawing/2014/main" id="{00000000-0008-0000-0D00-00005C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05" name="Shape 8">
          <a:extLst>
            <a:ext uri="{FF2B5EF4-FFF2-40B4-BE49-F238E27FC236}">
              <a16:creationId xmlns:a16="http://schemas.microsoft.com/office/drawing/2014/main" id="{00000000-0008-0000-0D00-00005D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06" name="Shape 8">
          <a:extLst>
            <a:ext uri="{FF2B5EF4-FFF2-40B4-BE49-F238E27FC236}">
              <a16:creationId xmlns:a16="http://schemas.microsoft.com/office/drawing/2014/main" id="{00000000-0008-0000-0D00-00005E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07" name="Shape 8">
          <a:extLst>
            <a:ext uri="{FF2B5EF4-FFF2-40B4-BE49-F238E27FC236}">
              <a16:creationId xmlns:a16="http://schemas.microsoft.com/office/drawing/2014/main" id="{00000000-0008-0000-0D00-00005F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08" name="Shape 8">
          <a:extLst>
            <a:ext uri="{FF2B5EF4-FFF2-40B4-BE49-F238E27FC236}">
              <a16:creationId xmlns:a16="http://schemas.microsoft.com/office/drawing/2014/main" id="{00000000-0008-0000-0D00-000060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09" name="Shape 8">
          <a:extLst>
            <a:ext uri="{FF2B5EF4-FFF2-40B4-BE49-F238E27FC236}">
              <a16:creationId xmlns:a16="http://schemas.microsoft.com/office/drawing/2014/main" id="{00000000-0008-0000-0D00-000061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10" name="Shape 7">
          <a:extLst>
            <a:ext uri="{FF2B5EF4-FFF2-40B4-BE49-F238E27FC236}">
              <a16:creationId xmlns:a16="http://schemas.microsoft.com/office/drawing/2014/main" id="{00000000-0008-0000-0D00-000062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11" name="Shape 7">
          <a:extLst>
            <a:ext uri="{FF2B5EF4-FFF2-40B4-BE49-F238E27FC236}">
              <a16:creationId xmlns:a16="http://schemas.microsoft.com/office/drawing/2014/main" id="{00000000-0008-0000-0D00-000063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12" name="Shape 7">
          <a:extLst>
            <a:ext uri="{FF2B5EF4-FFF2-40B4-BE49-F238E27FC236}">
              <a16:creationId xmlns:a16="http://schemas.microsoft.com/office/drawing/2014/main" id="{00000000-0008-0000-0D00-000064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13" name="Shape 7">
          <a:extLst>
            <a:ext uri="{FF2B5EF4-FFF2-40B4-BE49-F238E27FC236}">
              <a16:creationId xmlns:a16="http://schemas.microsoft.com/office/drawing/2014/main" id="{00000000-0008-0000-0D00-000065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14" name="Shape 7">
          <a:extLst>
            <a:ext uri="{FF2B5EF4-FFF2-40B4-BE49-F238E27FC236}">
              <a16:creationId xmlns:a16="http://schemas.microsoft.com/office/drawing/2014/main" id="{00000000-0008-0000-0D00-000066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15" name="Shape 7">
          <a:extLst>
            <a:ext uri="{FF2B5EF4-FFF2-40B4-BE49-F238E27FC236}">
              <a16:creationId xmlns:a16="http://schemas.microsoft.com/office/drawing/2014/main" id="{00000000-0008-0000-0D00-000067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16" name="Shape 7">
          <a:extLst>
            <a:ext uri="{FF2B5EF4-FFF2-40B4-BE49-F238E27FC236}">
              <a16:creationId xmlns:a16="http://schemas.microsoft.com/office/drawing/2014/main" id="{00000000-0008-0000-0D00-000068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17" name="Shape 7">
          <a:extLst>
            <a:ext uri="{FF2B5EF4-FFF2-40B4-BE49-F238E27FC236}">
              <a16:creationId xmlns:a16="http://schemas.microsoft.com/office/drawing/2014/main" id="{00000000-0008-0000-0D00-000069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18" name="Shape 8">
          <a:extLst>
            <a:ext uri="{FF2B5EF4-FFF2-40B4-BE49-F238E27FC236}">
              <a16:creationId xmlns:a16="http://schemas.microsoft.com/office/drawing/2014/main" id="{00000000-0008-0000-0D00-00006A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19" name="Shape 8">
          <a:extLst>
            <a:ext uri="{FF2B5EF4-FFF2-40B4-BE49-F238E27FC236}">
              <a16:creationId xmlns:a16="http://schemas.microsoft.com/office/drawing/2014/main" id="{00000000-0008-0000-0D00-00006B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20" name="Shape 8">
          <a:extLst>
            <a:ext uri="{FF2B5EF4-FFF2-40B4-BE49-F238E27FC236}">
              <a16:creationId xmlns:a16="http://schemas.microsoft.com/office/drawing/2014/main" id="{00000000-0008-0000-0D00-00006C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21" name="Shape 8">
          <a:extLst>
            <a:ext uri="{FF2B5EF4-FFF2-40B4-BE49-F238E27FC236}">
              <a16:creationId xmlns:a16="http://schemas.microsoft.com/office/drawing/2014/main" id="{00000000-0008-0000-0D00-00006D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22" name="Shape 8">
          <a:extLst>
            <a:ext uri="{FF2B5EF4-FFF2-40B4-BE49-F238E27FC236}">
              <a16:creationId xmlns:a16="http://schemas.microsoft.com/office/drawing/2014/main" id="{00000000-0008-0000-0D00-00006E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23" name="Shape 8">
          <a:extLst>
            <a:ext uri="{FF2B5EF4-FFF2-40B4-BE49-F238E27FC236}">
              <a16:creationId xmlns:a16="http://schemas.microsoft.com/office/drawing/2014/main" id="{00000000-0008-0000-0D00-00006F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24" name="Shape 7">
          <a:extLst>
            <a:ext uri="{FF2B5EF4-FFF2-40B4-BE49-F238E27FC236}">
              <a16:creationId xmlns:a16="http://schemas.microsoft.com/office/drawing/2014/main" id="{00000000-0008-0000-0D00-000070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25" name="Shape 7">
          <a:extLst>
            <a:ext uri="{FF2B5EF4-FFF2-40B4-BE49-F238E27FC236}">
              <a16:creationId xmlns:a16="http://schemas.microsoft.com/office/drawing/2014/main" id="{00000000-0008-0000-0D00-000071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26" name="Shape 7">
          <a:extLst>
            <a:ext uri="{FF2B5EF4-FFF2-40B4-BE49-F238E27FC236}">
              <a16:creationId xmlns:a16="http://schemas.microsoft.com/office/drawing/2014/main" id="{00000000-0008-0000-0D00-000072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27" name="Shape 7">
          <a:extLst>
            <a:ext uri="{FF2B5EF4-FFF2-40B4-BE49-F238E27FC236}">
              <a16:creationId xmlns:a16="http://schemas.microsoft.com/office/drawing/2014/main" id="{00000000-0008-0000-0D00-000073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28" name="Shape 7">
          <a:extLst>
            <a:ext uri="{FF2B5EF4-FFF2-40B4-BE49-F238E27FC236}">
              <a16:creationId xmlns:a16="http://schemas.microsoft.com/office/drawing/2014/main" id="{00000000-0008-0000-0D00-000074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29" name="Shape 7">
          <a:extLst>
            <a:ext uri="{FF2B5EF4-FFF2-40B4-BE49-F238E27FC236}">
              <a16:creationId xmlns:a16="http://schemas.microsoft.com/office/drawing/2014/main" id="{00000000-0008-0000-0D00-000075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30" name="Shape 7">
          <a:extLst>
            <a:ext uri="{FF2B5EF4-FFF2-40B4-BE49-F238E27FC236}">
              <a16:creationId xmlns:a16="http://schemas.microsoft.com/office/drawing/2014/main" id="{00000000-0008-0000-0D00-000076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31" name="Shape 7">
          <a:extLst>
            <a:ext uri="{FF2B5EF4-FFF2-40B4-BE49-F238E27FC236}">
              <a16:creationId xmlns:a16="http://schemas.microsoft.com/office/drawing/2014/main" id="{00000000-0008-0000-0D00-000077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32" name="Shape 8">
          <a:extLst>
            <a:ext uri="{FF2B5EF4-FFF2-40B4-BE49-F238E27FC236}">
              <a16:creationId xmlns:a16="http://schemas.microsoft.com/office/drawing/2014/main" id="{00000000-0008-0000-0D00-000078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33" name="Shape 8">
          <a:extLst>
            <a:ext uri="{FF2B5EF4-FFF2-40B4-BE49-F238E27FC236}">
              <a16:creationId xmlns:a16="http://schemas.microsoft.com/office/drawing/2014/main" id="{00000000-0008-0000-0D00-000079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34" name="Shape 8">
          <a:extLst>
            <a:ext uri="{FF2B5EF4-FFF2-40B4-BE49-F238E27FC236}">
              <a16:creationId xmlns:a16="http://schemas.microsoft.com/office/drawing/2014/main" id="{00000000-0008-0000-0D00-00007A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35" name="Shape 8">
          <a:extLst>
            <a:ext uri="{FF2B5EF4-FFF2-40B4-BE49-F238E27FC236}">
              <a16:creationId xmlns:a16="http://schemas.microsoft.com/office/drawing/2014/main" id="{00000000-0008-0000-0D00-00007B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36" name="Shape 8">
          <a:extLst>
            <a:ext uri="{FF2B5EF4-FFF2-40B4-BE49-F238E27FC236}">
              <a16:creationId xmlns:a16="http://schemas.microsoft.com/office/drawing/2014/main" id="{00000000-0008-0000-0D00-00007C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37" name="Shape 8">
          <a:extLst>
            <a:ext uri="{FF2B5EF4-FFF2-40B4-BE49-F238E27FC236}">
              <a16:creationId xmlns:a16="http://schemas.microsoft.com/office/drawing/2014/main" id="{00000000-0008-0000-0D00-00007D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38" name="Shape 7">
          <a:extLst>
            <a:ext uri="{FF2B5EF4-FFF2-40B4-BE49-F238E27FC236}">
              <a16:creationId xmlns:a16="http://schemas.microsoft.com/office/drawing/2014/main" id="{00000000-0008-0000-0D00-00007E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39" name="Shape 7">
          <a:extLst>
            <a:ext uri="{FF2B5EF4-FFF2-40B4-BE49-F238E27FC236}">
              <a16:creationId xmlns:a16="http://schemas.microsoft.com/office/drawing/2014/main" id="{00000000-0008-0000-0D00-00007F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40" name="Shape 7">
          <a:extLst>
            <a:ext uri="{FF2B5EF4-FFF2-40B4-BE49-F238E27FC236}">
              <a16:creationId xmlns:a16="http://schemas.microsoft.com/office/drawing/2014/main" id="{00000000-0008-0000-0D00-000080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41" name="Shape 7">
          <a:extLst>
            <a:ext uri="{FF2B5EF4-FFF2-40B4-BE49-F238E27FC236}">
              <a16:creationId xmlns:a16="http://schemas.microsoft.com/office/drawing/2014/main" id="{00000000-0008-0000-0D00-000081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42" name="Shape 7">
          <a:extLst>
            <a:ext uri="{FF2B5EF4-FFF2-40B4-BE49-F238E27FC236}">
              <a16:creationId xmlns:a16="http://schemas.microsoft.com/office/drawing/2014/main" id="{00000000-0008-0000-0D00-000082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43" name="Shape 7">
          <a:extLst>
            <a:ext uri="{FF2B5EF4-FFF2-40B4-BE49-F238E27FC236}">
              <a16:creationId xmlns:a16="http://schemas.microsoft.com/office/drawing/2014/main" id="{00000000-0008-0000-0D00-000083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44" name="Shape 7">
          <a:extLst>
            <a:ext uri="{FF2B5EF4-FFF2-40B4-BE49-F238E27FC236}">
              <a16:creationId xmlns:a16="http://schemas.microsoft.com/office/drawing/2014/main" id="{00000000-0008-0000-0D00-000084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45" name="Shape 7">
          <a:extLst>
            <a:ext uri="{FF2B5EF4-FFF2-40B4-BE49-F238E27FC236}">
              <a16:creationId xmlns:a16="http://schemas.microsoft.com/office/drawing/2014/main" id="{00000000-0008-0000-0D00-000085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46" name="Shape 8">
          <a:extLst>
            <a:ext uri="{FF2B5EF4-FFF2-40B4-BE49-F238E27FC236}">
              <a16:creationId xmlns:a16="http://schemas.microsoft.com/office/drawing/2014/main" id="{00000000-0008-0000-0D00-000086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47" name="Shape 8">
          <a:extLst>
            <a:ext uri="{FF2B5EF4-FFF2-40B4-BE49-F238E27FC236}">
              <a16:creationId xmlns:a16="http://schemas.microsoft.com/office/drawing/2014/main" id="{00000000-0008-0000-0D00-000087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48" name="Shape 8">
          <a:extLst>
            <a:ext uri="{FF2B5EF4-FFF2-40B4-BE49-F238E27FC236}">
              <a16:creationId xmlns:a16="http://schemas.microsoft.com/office/drawing/2014/main" id="{00000000-0008-0000-0D00-000088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49" name="Shape 8">
          <a:extLst>
            <a:ext uri="{FF2B5EF4-FFF2-40B4-BE49-F238E27FC236}">
              <a16:creationId xmlns:a16="http://schemas.microsoft.com/office/drawing/2014/main" id="{00000000-0008-0000-0D00-000089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50" name="Shape 8">
          <a:extLst>
            <a:ext uri="{FF2B5EF4-FFF2-40B4-BE49-F238E27FC236}">
              <a16:creationId xmlns:a16="http://schemas.microsoft.com/office/drawing/2014/main" id="{00000000-0008-0000-0D00-00008A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51" name="Shape 8">
          <a:extLst>
            <a:ext uri="{FF2B5EF4-FFF2-40B4-BE49-F238E27FC236}">
              <a16:creationId xmlns:a16="http://schemas.microsoft.com/office/drawing/2014/main" id="{00000000-0008-0000-0D00-00008B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52" name="Shape 7">
          <a:extLst>
            <a:ext uri="{FF2B5EF4-FFF2-40B4-BE49-F238E27FC236}">
              <a16:creationId xmlns:a16="http://schemas.microsoft.com/office/drawing/2014/main" id="{00000000-0008-0000-0D00-00008C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53" name="Shape 7">
          <a:extLst>
            <a:ext uri="{FF2B5EF4-FFF2-40B4-BE49-F238E27FC236}">
              <a16:creationId xmlns:a16="http://schemas.microsoft.com/office/drawing/2014/main" id="{00000000-0008-0000-0D00-00008D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54" name="Shape 7">
          <a:extLst>
            <a:ext uri="{FF2B5EF4-FFF2-40B4-BE49-F238E27FC236}">
              <a16:creationId xmlns:a16="http://schemas.microsoft.com/office/drawing/2014/main" id="{00000000-0008-0000-0D00-00008E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55" name="Shape 7">
          <a:extLst>
            <a:ext uri="{FF2B5EF4-FFF2-40B4-BE49-F238E27FC236}">
              <a16:creationId xmlns:a16="http://schemas.microsoft.com/office/drawing/2014/main" id="{00000000-0008-0000-0D00-00008F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56" name="Shape 7">
          <a:extLst>
            <a:ext uri="{FF2B5EF4-FFF2-40B4-BE49-F238E27FC236}">
              <a16:creationId xmlns:a16="http://schemas.microsoft.com/office/drawing/2014/main" id="{00000000-0008-0000-0D00-000090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57" name="Shape 7">
          <a:extLst>
            <a:ext uri="{FF2B5EF4-FFF2-40B4-BE49-F238E27FC236}">
              <a16:creationId xmlns:a16="http://schemas.microsoft.com/office/drawing/2014/main" id="{00000000-0008-0000-0D00-000091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58" name="Shape 7">
          <a:extLst>
            <a:ext uri="{FF2B5EF4-FFF2-40B4-BE49-F238E27FC236}">
              <a16:creationId xmlns:a16="http://schemas.microsoft.com/office/drawing/2014/main" id="{00000000-0008-0000-0D00-000092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59" name="Shape 7">
          <a:extLst>
            <a:ext uri="{FF2B5EF4-FFF2-40B4-BE49-F238E27FC236}">
              <a16:creationId xmlns:a16="http://schemas.microsoft.com/office/drawing/2014/main" id="{00000000-0008-0000-0D00-000093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60" name="Shape 8">
          <a:extLst>
            <a:ext uri="{FF2B5EF4-FFF2-40B4-BE49-F238E27FC236}">
              <a16:creationId xmlns:a16="http://schemas.microsoft.com/office/drawing/2014/main" id="{00000000-0008-0000-0D00-000094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61" name="Shape 8">
          <a:extLst>
            <a:ext uri="{FF2B5EF4-FFF2-40B4-BE49-F238E27FC236}">
              <a16:creationId xmlns:a16="http://schemas.microsoft.com/office/drawing/2014/main" id="{00000000-0008-0000-0D00-000095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62" name="Shape 8">
          <a:extLst>
            <a:ext uri="{FF2B5EF4-FFF2-40B4-BE49-F238E27FC236}">
              <a16:creationId xmlns:a16="http://schemas.microsoft.com/office/drawing/2014/main" id="{00000000-0008-0000-0D00-000096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63" name="Shape 8">
          <a:extLst>
            <a:ext uri="{FF2B5EF4-FFF2-40B4-BE49-F238E27FC236}">
              <a16:creationId xmlns:a16="http://schemas.microsoft.com/office/drawing/2014/main" id="{00000000-0008-0000-0D00-000097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64" name="Shape 8">
          <a:extLst>
            <a:ext uri="{FF2B5EF4-FFF2-40B4-BE49-F238E27FC236}">
              <a16:creationId xmlns:a16="http://schemas.microsoft.com/office/drawing/2014/main" id="{00000000-0008-0000-0D00-000098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65" name="Shape 8">
          <a:extLst>
            <a:ext uri="{FF2B5EF4-FFF2-40B4-BE49-F238E27FC236}">
              <a16:creationId xmlns:a16="http://schemas.microsoft.com/office/drawing/2014/main" id="{00000000-0008-0000-0D00-000099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66" name="Shape 7">
          <a:extLst>
            <a:ext uri="{FF2B5EF4-FFF2-40B4-BE49-F238E27FC236}">
              <a16:creationId xmlns:a16="http://schemas.microsoft.com/office/drawing/2014/main" id="{00000000-0008-0000-0D00-00009A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67" name="Shape 7">
          <a:extLst>
            <a:ext uri="{FF2B5EF4-FFF2-40B4-BE49-F238E27FC236}">
              <a16:creationId xmlns:a16="http://schemas.microsoft.com/office/drawing/2014/main" id="{00000000-0008-0000-0D00-00009B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68" name="Shape 7">
          <a:extLst>
            <a:ext uri="{FF2B5EF4-FFF2-40B4-BE49-F238E27FC236}">
              <a16:creationId xmlns:a16="http://schemas.microsoft.com/office/drawing/2014/main" id="{00000000-0008-0000-0D00-00009C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69" name="Shape 7">
          <a:extLst>
            <a:ext uri="{FF2B5EF4-FFF2-40B4-BE49-F238E27FC236}">
              <a16:creationId xmlns:a16="http://schemas.microsoft.com/office/drawing/2014/main" id="{00000000-0008-0000-0D00-00009D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70" name="Shape 7">
          <a:extLst>
            <a:ext uri="{FF2B5EF4-FFF2-40B4-BE49-F238E27FC236}">
              <a16:creationId xmlns:a16="http://schemas.microsoft.com/office/drawing/2014/main" id="{00000000-0008-0000-0D00-00009E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71" name="Shape 7">
          <a:extLst>
            <a:ext uri="{FF2B5EF4-FFF2-40B4-BE49-F238E27FC236}">
              <a16:creationId xmlns:a16="http://schemas.microsoft.com/office/drawing/2014/main" id="{00000000-0008-0000-0D00-00009F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72" name="Shape 7">
          <a:extLst>
            <a:ext uri="{FF2B5EF4-FFF2-40B4-BE49-F238E27FC236}">
              <a16:creationId xmlns:a16="http://schemas.microsoft.com/office/drawing/2014/main" id="{00000000-0008-0000-0D00-0000A0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73" name="Shape 7">
          <a:extLst>
            <a:ext uri="{FF2B5EF4-FFF2-40B4-BE49-F238E27FC236}">
              <a16:creationId xmlns:a16="http://schemas.microsoft.com/office/drawing/2014/main" id="{00000000-0008-0000-0D00-0000A1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74" name="Shape 8">
          <a:extLst>
            <a:ext uri="{FF2B5EF4-FFF2-40B4-BE49-F238E27FC236}">
              <a16:creationId xmlns:a16="http://schemas.microsoft.com/office/drawing/2014/main" id="{00000000-0008-0000-0D00-0000A2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75" name="Shape 8">
          <a:extLst>
            <a:ext uri="{FF2B5EF4-FFF2-40B4-BE49-F238E27FC236}">
              <a16:creationId xmlns:a16="http://schemas.microsoft.com/office/drawing/2014/main" id="{00000000-0008-0000-0D00-0000A3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76" name="Shape 8">
          <a:extLst>
            <a:ext uri="{FF2B5EF4-FFF2-40B4-BE49-F238E27FC236}">
              <a16:creationId xmlns:a16="http://schemas.microsoft.com/office/drawing/2014/main" id="{00000000-0008-0000-0D00-0000A4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77" name="Shape 8">
          <a:extLst>
            <a:ext uri="{FF2B5EF4-FFF2-40B4-BE49-F238E27FC236}">
              <a16:creationId xmlns:a16="http://schemas.microsoft.com/office/drawing/2014/main" id="{00000000-0008-0000-0D00-0000A5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78" name="Shape 8">
          <a:extLst>
            <a:ext uri="{FF2B5EF4-FFF2-40B4-BE49-F238E27FC236}">
              <a16:creationId xmlns:a16="http://schemas.microsoft.com/office/drawing/2014/main" id="{00000000-0008-0000-0D00-0000A6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79" name="Shape 8">
          <a:extLst>
            <a:ext uri="{FF2B5EF4-FFF2-40B4-BE49-F238E27FC236}">
              <a16:creationId xmlns:a16="http://schemas.microsoft.com/office/drawing/2014/main" id="{00000000-0008-0000-0D00-0000A7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80" name="Shape 7">
          <a:extLst>
            <a:ext uri="{FF2B5EF4-FFF2-40B4-BE49-F238E27FC236}">
              <a16:creationId xmlns:a16="http://schemas.microsoft.com/office/drawing/2014/main" id="{00000000-0008-0000-0D00-0000A8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81" name="Shape 7">
          <a:extLst>
            <a:ext uri="{FF2B5EF4-FFF2-40B4-BE49-F238E27FC236}">
              <a16:creationId xmlns:a16="http://schemas.microsoft.com/office/drawing/2014/main" id="{00000000-0008-0000-0D00-0000A9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82" name="Shape 7">
          <a:extLst>
            <a:ext uri="{FF2B5EF4-FFF2-40B4-BE49-F238E27FC236}">
              <a16:creationId xmlns:a16="http://schemas.microsoft.com/office/drawing/2014/main" id="{00000000-0008-0000-0D00-0000AA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83" name="Shape 7">
          <a:extLst>
            <a:ext uri="{FF2B5EF4-FFF2-40B4-BE49-F238E27FC236}">
              <a16:creationId xmlns:a16="http://schemas.microsoft.com/office/drawing/2014/main" id="{00000000-0008-0000-0D00-0000AB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84" name="Shape 7">
          <a:extLst>
            <a:ext uri="{FF2B5EF4-FFF2-40B4-BE49-F238E27FC236}">
              <a16:creationId xmlns:a16="http://schemas.microsoft.com/office/drawing/2014/main" id="{00000000-0008-0000-0D00-0000AC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85" name="Shape 7">
          <a:extLst>
            <a:ext uri="{FF2B5EF4-FFF2-40B4-BE49-F238E27FC236}">
              <a16:creationId xmlns:a16="http://schemas.microsoft.com/office/drawing/2014/main" id="{00000000-0008-0000-0D00-0000AD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86" name="Shape 7">
          <a:extLst>
            <a:ext uri="{FF2B5EF4-FFF2-40B4-BE49-F238E27FC236}">
              <a16:creationId xmlns:a16="http://schemas.microsoft.com/office/drawing/2014/main" id="{00000000-0008-0000-0D00-0000AE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87" name="Shape 7">
          <a:extLst>
            <a:ext uri="{FF2B5EF4-FFF2-40B4-BE49-F238E27FC236}">
              <a16:creationId xmlns:a16="http://schemas.microsoft.com/office/drawing/2014/main" id="{00000000-0008-0000-0D00-0000AF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88" name="Shape 8">
          <a:extLst>
            <a:ext uri="{FF2B5EF4-FFF2-40B4-BE49-F238E27FC236}">
              <a16:creationId xmlns:a16="http://schemas.microsoft.com/office/drawing/2014/main" id="{00000000-0008-0000-0D00-0000B0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89" name="Shape 8">
          <a:extLst>
            <a:ext uri="{FF2B5EF4-FFF2-40B4-BE49-F238E27FC236}">
              <a16:creationId xmlns:a16="http://schemas.microsoft.com/office/drawing/2014/main" id="{00000000-0008-0000-0D00-0000B1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90" name="Shape 8">
          <a:extLst>
            <a:ext uri="{FF2B5EF4-FFF2-40B4-BE49-F238E27FC236}">
              <a16:creationId xmlns:a16="http://schemas.microsoft.com/office/drawing/2014/main" id="{00000000-0008-0000-0D00-0000B2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91" name="Shape 8">
          <a:extLst>
            <a:ext uri="{FF2B5EF4-FFF2-40B4-BE49-F238E27FC236}">
              <a16:creationId xmlns:a16="http://schemas.microsoft.com/office/drawing/2014/main" id="{00000000-0008-0000-0D00-0000B3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92" name="Shape 8">
          <a:extLst>
            <a:ext uri="{FF2B5EF4-FFF2-40B4-BE49-F238E27FC236}">
              <a16:creationId xmlns:a16="http://schemas.microsoft.com/office/drawing/2014/main" id="{00000000-0008-0000-0D00-0000B4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693" name="Shape 8">
          <a:extLst>
            <a:ext uri="{FF2B5EF4-FFF2-40B4-BE49-F238E27FC236}">
              <a16:creationId xmlns:a16="http://schemas.microsoft.com/office/drawing/2014/main" id="{00000000-0008-0000-0D00-0000B5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94" name="Shape 7">
          <a:extLst>
            <a:ext uri="{FF2B5EF4-FFF2-40B4-BE49-F238E27FC236}">
              <a16:creationId xmlns:a16="http://schemas.microsoft.com/office/drawing/2014/main" id="{00000000-0008-0000-0D00-0000B6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95" name="Shape 7">
          <a:extLst>
            <a:ext uri="{FF2B5EF4-FFF2-40B4-BE49-F238E27FC236}">
              <a16:creationId xmlns:a16="http://schemas.microsoft.com/office/drawing/2014/main" id="{00000000-0008-0000-0D00-0000B7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96" name="Shape 7">
          <a:extLst>
            <a:ext uri="{FF2B5EF4-FFF2-40B4-BE49-F238E27FC236}">
              <a16:creationId xmlns:a16="http://schemas.microsoft.com/office/drawing/2014/main" id="{00000000-0008-0000-0D00-0000B8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97" name="Shape 7">
          <a:extLst>
            <a:ext uri="{FF2B5EF4-FFF2-40B4-BE49-F238E27FC236}">
              <a16:creationId xmlns:a16="http://schemas.microsoft.com/office/drawing/2014/main" id="{00000000-0008-0000-0D00-0000B9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98" name="Shape 7">
          <a:extLst>
            <a:ext uri="{FF2B5EF4-FFF2-40B4-BE49-F238E27FC236}">
              <a16:creationId xmlns:a16="http://schemas.microsoft.com/office/drawing/2014/main" id="{00000000-0008-0000-0D00-0000BA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699" name="Shape 7">
          <a:extLst>
            <a:ext uri="{FF2B5EF4-FFF2-40B4-BE49-F238E27FC236}">
              <a16:creationId xmlns:a16="http://schemas.microsoft.com/office/drawing/2014/main" id="{00000000-0008-0000-0D00-0000BB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00" name="Shape 7">
          <a:extLst>
            <a:ext uri="{FF2B5EF4-FFF2-40B4-BE49-F238E27FC236}">
              <a16:creationId xmlns:a16="http://schemas.microsoft.com/office/drawing/2014/main" id="{00000000-0008-0000-0D00-0000BC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01" name="Shape 7">
          <a:extLst>
            <a:ext uri="{FF2B5EF4-FFF2-40B4-BE49-F238E27FC236}">
              <a16:creationId xmlns:a16="http://schemas.microsoft.com/office/drawing/2014/main" id="{00000000-0008-0000-0D00-0000BD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02" name="Shape 8">
          <a:extLst>
            <a:ext uri="{FF2B5EF4-FFF2-40B4-BE49-F238E27FC236}">
              <a16:creationId xmlns:a16="http://schemas.microsoft.com/office/drawing/2014/main" id="{00000000-0008-0000-0D00-0000BE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03" name="Shape 8">
          <a:extLst>
            <a:ext uri="{FF2B5EF4-FFF2-40B4-BE49-F238E27FC236}">
              <a16:creationId xmlns:a16="http://schemas.microsoft.com/office/drawing/2014/main" id="{00000000-0008-0000-0D00-0000BF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04" name="Shape 8">
          <a:extLst>
            <a:ext uri="{FF2B5EF4-FFF2-40B4-BE49-F238E27FC236}">
              <a16:creationId xmlns:a16="http://schemas.microsoft.com/office/drawing/2014/main" id="{00000000-0008-0000-0D00-0000C0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05" name="Shape 8">
          <a:extLst>
            <a:ext uri="{FF2B5EF4-FFF2-40B4-BE49-F238E27FC236}">
              <a16:creationId xmlns:a16="http://schemas.microsoft.com/office/drawing/2014/main" id="{00000000-0008-0000-0D00-0000C1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06" name="Shape 8">
          <a:extLst>
            <a:ext uri="{FF2B5EF4-FFF2-40B4-BE49-F238E27FC236}">
              <a16:creationId xmlns:a16="http://schemas.microsoft.com/office/drawing/2014/main" id="{00000000-0008-0000-0D00-0000C2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07" name="Shape 8">
          <a:extLst>
            <a:ext uri="{FF2B5EF4-FFF2-40B4-BE49-F238E27FC236}">
              <a16:creationId xmlns:a16="http://schemas.microsoft.com/office/drawing/2014/main" id="{00000000-0008-0000-0D00-0000C3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08" name="Shape 7">
          <a:extLst>
            <a:ext uri="{FF2B5EF4-FFF2-40B4-BE49-F238E27FC236}">
              <a16:creationId xmlns:a16="http://schemas.microsoft.com/office/drawing/2014/main" id="{00000000-0008-0000-0D00-0000C4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09" name="Shape 7">
          <a:extLst>
            <a:ext uri="{FF2B5EF4-FFF2-40B4-BE49-F238E27FC236}">
              <a16:creationId xmlns:a16="http://schemas.microsoft.com/office/drawing/2014/main" id="{00000000-0008-0000-0D00-0000C5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10" name="Shape 7">
          <a:extLst>
            <a:ext uri="{FF2B5EF4-FFF2-40B4-BE49-F238E27FC236}">
              <a16:creationId xmlns:a16="http://schemas.microsoft.com/office/drawing/2014/main" id="{00000000-0008-0000-0D00-0000C6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11" name="Shape 7">
          <a:extLst>
            <a:ext uri="{FF2B5EF4-FFF2-40B4-BE49-F238E27FC236}">
              <a16:creationId xmlns:a16="http://schemas.microsoft.com/office/drawing/2014/main" id="{00000000-0008-0000-0D00-0000C7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12" name="Shape 7">
          <a:extLst>
            <a:ext uri="{FF2B5EF4-FFF2-40B4-BE49-F238E27FC236}">
              <a16:creationId xmlns:a16="http://schemas.microsoft.com/office/drawing/2014/main" id="{00000000-0008-0000-0D00-0000C8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13" name="Shape 7">
          <a:extLst>
            <a:ext uri="{FF2B5EF4-FFF2-40B4-BE49-F238E27FC236}">
              <a16:creationId xmlns:a16="http://schemas.microsoft.com/office/drawing/2014/main" id="{00000000-0008-0000-0D00-0000C9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14" name="Shape 7">
          <a:extLst>
            <a:ext uri="{FF2B5EF4-FFF2-40B4-BE49-F238E27FC236}">
              <a16:creationId xmlns:a16="http://schemas.microsoft.com/office/drawing/2014/main" id="{00000000-0008-0000-0D00-0000CA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15" name="Shape 7">
          <a:extLst>
            <a:ext uri="{FF2B5EF4-FFF2-40B4-BE49-F238E27FC236}">
              <a16:creationId xmlns:a16="http://schemas.microsoft.com/office/drawing/2014/main" id="{00000000-0008-0000-0D00-0000CB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16" name="Shape 8">
          <a:extLst>
            <a:ext uri="{FF2B5EF4-FFF2-40B4-BE49-F238E27FC236}">
              <a16:creationId xmlns:a16="http://schemas.microsoft.com/office/drawing/2014/main" id="{00000000-0008-0000-0D00-0000CC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17" name="Shape 8">
          <a:extLst>
            <a:ext uri="{FF2B5EF4-FFF2-40B4-BE49-F238E27FC236}">
              <a16:creationId xmlns:a16="http://schemas.microsoft.com/office/drawing/2014/main" id="{00000000-0008-0000-0D00-0000CD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18" name="Shape 8">
          <a:extLst>
            <a:ext uri="{FF2B5EF4-FFF2-40B4-BE49-F238E27FC236}">
              <a16:creationId xmlns:a16="http://schemas.microsoft.com/office/drawing/2014/main" id="{00000000-0008-0000-0D00-0000CE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19" name="Shape 8">
          <a:extLst>
            <a:ext uri="{FF2B5EF4-FFF2-40B4-BE49-F238E27FC236}">
              <a16:creationId xmlns:a16="http://schemas.microsoft.com/office/drawing/2014/main" id="{00000000-0008-0000-0D00-0000CF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20" name="Shape 8">
          <a:extLst>
            <a:ext uri="{FF2B5EF4-FFF2-40B4-BE49-F238E27FC236}">
              <a16:creationId xmlns:a16="http://schemas.microsoft.com/office/drawing/2014/main" id="{00000000-0008-0000-0D00-0000D0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21" name="Shape 8">
          <a:extLst>
            <a:ext uri="{FF2B5EF4-FFF2-40B4-BE49-F238E27FC236}">
              <a16:creationId xmlns:a16="http://schemas.microsoft.com/office/drawing/2014/main" id="{00000000-0008-0000-0D00-0000D1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22" name="Shape 7">
          <a:extLst>
            <a:ext uri="{FF2B5EF4-FFF2-40B4-BE49-F238E27FC236}">
              <a16:creationId xmlns:a16="http://schemas.microsoft.com/office/drawing/2014/main" id="{00000000-0008-0000-0D00-0000D2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23" name="Shape 7">
          <a:extLst>
            <a:ext uri="{FF2B5EF4-FFF2-40B4-BE49-F238E27FC236}">
              <a16:creationId xmlns:a16="http://schemas.microsoft.com/office/drawing/2014/main" id="{00000000-0008-0000-0D00-0000D3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24" name="Shape 7">
          <a:extLst>
            <a:ext uri="{FF2B5EF4-FFF2-40B4-BE49-F238E27FC236}">
              <a16:creationId xmlns:a16="http://schemas.microsoft.com/office/drawing/2014/main" id="{00000000-0008-0000-0D00-0000D4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25" name="Shape 7">
          <a:extLst>
            <a:ext uri="{FF2B5EF4-FFF2-40B4-BE49-F238E27FC236}">
              <a16:creationId xmlns:a16="http://schemas.microsoft.com/office/drawing/2014/main" id="{00000000-0008-0000-0D00-0000D5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26" name="Shape 7">
          <a:extLst>
            <a:ext uri="{FF2B5EF4-FFF2-40B4-BE49-F238E27FC236}">
              <a16:creationId xmlns:a16="http://schemas.microsoft.com/office/drawing/2014/main" id="{00000000-0008-0000-0D00-0000D6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27" name="Shape 7">
          <a:extLst>
            <a:ext uri="{FF2B5EF4-FFF2-40B4-BE49-F238E27FC236}">
              <a16:creationId xmlns:a16="http://schemas.microsoft.com/office/drawing/2014/main" id="{00000000-0008-0000-0D00-0000D7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28" name="Shape 7">
          <a:extLst>
            <a:ext uri="{FF2B5EF4-FFF2-40B4-BE49-F238E27FC236}">
              <a16:creationId xmlns:a16="http://schemas.microsoft.com/office/drawing/2014/main" id="{00000000-0008-0000-0D00-0000D8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29" name="Shape 7">
          <a:extLst>
            <a:ext uri="{FF2B5EF4-FFF2-40B4-BE49-F238E27FC236}">
              <a16:creationId xmlns:a16="http://schemas.microsoft.com/office/drawing/2014/main" id="{00000000-0008-0000-0D00-0000D9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30" name="Shape 8">
          <a:extLst>
            <a:ext uri="{FF2B5EF4-FFF2-40B4-BE49-F238E27FC236}">
              <a16:creationId xmlns:a16="http://schemas.microsoft.com/office/drawing/2014/main" id="{00000000-0008-0000-0D00-0000DA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31" name="Shape 8">
          <a:extLst>
            <a:ext uri="{FF2B5EF4-FFF2-40B4-BE49-F238E27FC236}">
              <a16:creationId xmlns:a16="http://schemas.microsoft.com/office/drawing/2014/main" id="{00000000-0008-0000-0D00-0000DB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32" name="Shape 8">
          <a:extLst>
            <a:ext uri="{FF2B5EF4-FFF2-40B4-BE49-F238E27FC236}">
              <a16:creationId xmlns:a16="http://schemas.microsoft.com/office/drawing/2014/main" id="{00000000-0008-0000-0D00-0000DC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33" name="Shape 8">
          <a:extLst>
            <a:ext uri="{FF2B5EF4-FFF2-40B4-BE49-F238E27FC236}">
              <a16:creationId xmlns:a16="http://schemas.microsoft.com/office/drawing/2014/main" id="{00000000-0008-0000-0D00-0000DD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34" name="Shape 8">
          <a:extLst>
            <a:ext uri="{FF2B5EF4-FFF2-40B4-BE49-F238E27FC236}">
              <a16:creationId xmlns:a16="http://schemas.microsoft.com/office/drawing/2014/main" id="{00000000-0008-0000-0D00-0000DE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35" name="Shape 8">
          <a:extLst>
            <a:ext uri="{FF2B5EF4-FFF2-40B4-BE49-F238E27FC236}">
              <a16:creationId xmlns:a16="http://schemas.microsoft.com/office/drawing/2014/main" id="{00000000-0008-0000-0D00-0000DF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36" name="Shape 7">
          <a:extLst>
            <a:ext uri="{FF2B5EF4-FFF2-40B4-BE49-F238E27FC236}">
              <a16:creationId xmlns:a16="http://schemas.microsoft.com/office/drawing/2014/main" id="{00000000-0008-0000-0D00-0000E0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37" name="Shape 7">
          <a:extLst>
            <a:ext uri="{FF2B5EF4-FFF2-40B4-BE49-F238E27FC236}">
              <a16:creationId xmlns:a16="http://schemas.microsoft.com/office/drawing/2014/main" id="{00000000-0008-0000-0D00-0000E1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38" name="Shape 7">
          <a:extLst>
            <a:ext uri="{FF2B5EF4-FFF2-40B4-BE49-F238E27FC236}">
              <a16:creationId xmlns:a16="http://schemas.microsoft.com/office/drawing/2014/main" id="{00000000-0008-0000-0D00-0000E2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39" name="Shape 7">
          <a:extLst>
            <a:ext uri="{FF2B5EF4-FFF2-40B4-BE49-F238E27FC236}">
              <a16:creationId xmlns:a16="http://schemas.microsoft.com/office/drawing/2014/main" id="{00000000-0008-0000-0D00-0000E3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40" name="Shape 7">
          <a:extLst>
            <a:ext uri="{FF2B5EF4-FFF2-40B4-BE49-F238E27FC236}">
              <a16:creationId xmlns:a16="http://schemas.microsoft.com/office/drawing/2014/main" id="{00000000-0008-0000-0D00-0000E4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41" name="Shape 7">
          <a:extLst>
            <a:ext uri="{FF2B5EF4-FFF2-40B4-BE49-F238E27FC236}">
              <a16:creationId xmlns:a16="http://schemas.microsoft.com/office/drawing/2014/main" id="{00000000-0008-0000-0D00-0000E5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42" name="Shape 7">
          <a:extLst>
            <a:ext uri="{FF2B5EF4-FFF2-40B4-BE49-F238E27FC236}">
              <a16:creationId xmlns:a16="http://schemas.microsoft.com/office/drawing/2014/main" id="{00000000-0008-0000-0D00-0000E6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43" name="Shape 7">
          <a:extLst>
            <a:ext uri="{FF2B5EF4-FFF2-40B4-BE49-F238E27FC236}">
              <a16:creationId xmlns:a16="http://schemas.microsoft.com/office/drawing/2014/main" id="{00000000-0008-0000-0D00-0000E7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44" name="Shape 8">
          <a:extLst>
            <a:ext uri="{FF2B5EF4-FFF2-40B4-BE49-F238E27FC236}">
              <a16:creationId xmlns:a16="http://schemas.microsoft.com/office/drawing/2014/main" id="{00000000-0008-0000-0D00-0000E8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45" name="Shape 8">
          <a:extLst>
            <a:ext uri="{FF2B5EF4-FFF2-40B4-BE49-F238E27FC236}">
              <a16:creationId xmlns:a16="http://schemas.microsoft.com/office/drawing/2014/main" id="{00000000-0008-0000-0D00-0000E9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46" name="Shape 8">
          <a:extLst>
            <a:ext uri="{FF2B5EF4-FFF2-40B4-BE49-F238E27FC236}">
              <a16:creationId xmlns:a16="http://schemas.microsoft.com/office/drawing/2014/main" id="{00000000-0008-0000-0D00-0000EA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47" name="Shape 8">
          <a:extLst>
            <a:ext uri="{FF2B5EF4-FFF2-40B4-BE49-F238E27FC236}">
              <a16:creationId xmlns:a16="http://schemas.microsoft.com/office/drawing/2014/main" id="{00000000-0008-0000-0D00-0000EB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48" name="Shape 8">
          <a:extLst>
            <a:ext uri="{FF2B5EF4-FFF2-40B4-BE49-F238E27FC236}">
              <a16:creationId xmlns:a16="http://schemas.microsoft.com/office/drawing/2014/main" id="{00000000-0008-0000-0D00-0000EC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49" name="Shape 8">
          <a:extLst>
            <a:ext uri="{FF2B5EF4-FFF2-40B4-BE49-F238E27FC236}">
              <a16:creationId xmlns:a16="http://schemas.microsoft.com/office/drawing/2014/main" id="{00000000-0008-0000-0D00-0000ED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50" name="Shape 7">
          <a:extLst>
            <a:ext uri="{FF2B5EF4-FFF2-40B4-BE49-F238E27FC236}">
              <a16:creationId xmlns:a16="http://schemas.microsoft.com/office/drawing/2014/main" id="{00000000-0008-0000-0D00-0000EE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51" name="Shape 7">
          <a:extLst>
            <a:ext uri="{FF2B5EF4-FFF2-40B4-BE49-F238E27FC236}">
              <a16:creationId xmlns:a16="http://schemas.microsoft.com/office/drawing/2014/main" id="{00000000-0008-0000-0D00-0000EF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52" name="Shape 7">
          <a:extLst>
            <a:ext uri="{FF2B5EF4-FFF2-40B4-BE49-F238E27FC236}">
              <a16:creationId xmlns:a16="http://schemas.microsoft.com/office/drawing/2014/main" id="{00000000-0008-0000-0D00-0000F0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53" name="Shape 7">
          <a:extLst>
            <a:ext uri="{FF2B5EF4-FFF2-40B4-BE49-F238E27FC236}">
              <a16:creationId xmlns:a16="http://schemas.microsoft.com/office/drawing/2014/main" id="{00000000-0008-0000-0D00-0000F1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54" name="Shape 7">
          <a:extLst>
            <a:ext uri="{FF2B5EF4-FFF2-40B4-BE49-F238E27FC236}">
              <a16:creationId xmlns:a16="http://schemas.microsoft.com/office/drawing/2014/main" id="{00000000-0008-0000-0D00-0000F2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55" name="Shape 7">
          <a:extLst>
            <a:ext uri="{FF2B5EF4-FFF2-40B4-BE49-F238E27FC236}">
              <a16:creationId xmlns:a16="http://schemas.microsoft.com/office/drawing/2014/main" id="{00000000-0008-0000-0D00-0000F3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56" name="Shape 7">
          <a:extLst>
            <a:ext uri="{FF2B5EF4-FFF2-40B4-BE49-F238E27FC236}">
              <a16:creationId xmlns:a16="http://schemas.microsoft.com/office/drawing/2014/main" id="{00000000-0008-0000-0D00-0000F4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57" name="Shape 7">
          <a:extLst>
            <a:ext uri="{FF2B5EF4-FFF2-40B4-BE49-F238E27FC236}">
              <a16:creationId xmlns:a16="http://schemas.microsoft.com/office/drawing/2014/main" id="{00000000-0008-0000-0D00-0000F5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58" name="Shape 8">
          <a:extLst>
            <a:ext uri="{FF2B5EF4-FFF2-40B4-BE49-F238E27FC236}">
              <a16:creationId xmlns:a16="http://schemas.microsoft.com/office/drawing/2014/main" id="{00000000-0008-0000-0D00-0000F6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59" name="Shape 8">
          <a:extLst>
            <a:ext uri="{FF2B5EF4-FFF2-40B4-BE49-F238E27FC236}">
              <a16:creationId xmlns:a16="http://schemas.microsoft.com/office/drawing/2014/main" id="{00000000-0008-0000-0D00-0000F7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60" name="Shape 8">
          <a:extLst>
            <a:ext uri="{FF2B5EF4-FFF2-40B4-BE49-F238E27FC236}">
              <a16:creationId xmlns:a16="http://schemas.microsoft.com/office/drawing/2014/main" id="{00000000-0008-0000-0D00-0000F8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61" name="Shape 8">
          <a:extLst>
            <a:ext uri="{FF2B5EF4-FFF2-40B4-BE49-F238E27FC236}">
              <a16:creationId xmlns:a16="http://schemas.microsoft.com/office/drawing/2014/main" id="{00000000-0008-0000-0D00-0000F9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62" name="Shape 8">
          <a:extLst>
            <a:ext uri="{FF2B5EF4-FFF2-40B4-BE49-F238E27FC236}">
              <a16:creationId xmlns:a16="http://schemas.microsoft.com/office/drawing/2014/main" id="{00000000-0008-0000-0D00-0000FA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63" name="Shape 8">
          <a:extLst>
            <a:ext uri="{FF2B5EF4-FFF2-40B4-BE49-F238E27FC236}">
              <a16:creationId xmlns:a16="http://schemas.microsoft.com/office/drawing/2014/main" id="{00000000-0008-0000-0D00-0000FB02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64" name="Shape 7">
          <a:extLst>
            <a:ext uri="{FF2B5EF4-FFF2-40B4-BE49-F238E27FC236}">
              <a16:creationId xmlns:a16="http://schemas.microsoft.com/office/drawing/2014/main" id="{00000000-0008-0000-0D00-0000FC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65" name="Shape 7">
          <a:extLst>
            <a:ext uri="{FF2B5EF4-FFF2-40B4-BE49-F238E27FC236}">
              <a16:creationId xmlns:a16="http://schemas.microsoft.com/office/drawing/2014/main" id="{00000000-0008-0000-0D00-0000FD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66" name="Shape 7">
          <a:extLst>
            <a:ext uri="{FF2B5EF4-FFF2-40B4-BE49-F238E27FC236}">
              <a16:creationId xmlns:a16="http://schemas.microsoft.com/office/drawing/2014/main" id="{00000000-0008-0000-0D00-0000FE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67" name="Shape 7">
          <a:extLst>
            <a:ext uri="{FF2B5EF4-FFF2-40B4-BE49-F238E27FC236}">
              <a16:creationId xmlns:a16="http://schemas.microsoft.com/office/drawing/2014/main" id="{00000000-0008-0000-0D00-0000FF02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68" name="Shape 7">
          <a:extLst>
            <a:ext uri="{FF2B5EF4-FFF2-40B4-BE49-F238E27FC236}">
              <a16:creationId xmlns:a16="http://schemas.microsoft.com/office/drawing/2014/main" id="{00000000-0008-0000-0D00-000000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69" name="Shape 7">
          <a:extLst>
            <a:ext uri="{FF2B5EF4-FFF2-40B4-BE49-F238E27FC236}">
              <a16:creationId xmlns:a16="http://schemas.microsoft.com/office/drawing/2014/main" id="{00000000-0008-0000-0D00-000001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70" name="Shape 7">
          <a:extLst>
            <a:ext uri="{FF2B5EF4-FFF2-40B4-BE49-F238E27FC236}">
              <a16:creationId xmlns:a16="http://schemas.microsoft.com/office/drawing/2014/main" id="{00000000-0008-0000-0D00-000002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71" name="Shape 7">
          <a:extLst>
            <a:ext uri="{FF2B5EF4-FFF2-40B4-BE49-F238E27FC236}">
              <a16:creationId xmlns:a16="http://schemas.microsoft.com/office/drawing/2014/main" id="{00000000-0008-0000-0D00-000003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72" name="Shape 8">
          <a:extLst>
            <a:ext uri="{FF2B5EF4-FFF2-40B4-BE49-F238E27FC236}">
              <a16:creationId xmlns:a16="http://schemas.microsoft.com/office/drawing/2014/main" id="{00000000-0008-0000-0D00-000004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73" name="Shape 8">
          <a:extLst>
            <a:ext uri="{FF2B5EF4-FFF2-40B4-BE49-F238E27FC236}">
              <a16:creationId xmlns:a16="http://schemas.microsoft.com/office/drawing/2014/main" id="{00000000-0008-0000-0D00-000005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74" name="Shape 8">
          <a:extLst>
            <a:ext uri="{FF2B5EF4-FFF2-40B4-BE49-F238E27FC236}">
              <a16:creationId xmlns:a16="http://schemas.microsoft.com/office/drawing/2014/main" id="{00000000-0008-0000-0D00-000006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75" name="Shape 8">
          <a:extLst>
            <a:ext uri="{FF2B5EF4-FFF2-40B4-BE49-F238E27FC236}">
              <a16:creationId xmlns:a16="http://schemas.microsoft.com/office/drawing/2014/main" id="{00000000-0008-0000-0D00-000007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76" name="Shape 8">
          <a:extLst>
            <a:ext uri="{FF2B5EF4-FFF2-40B4-BE49-F238E27FC236}">
              <a16:creationId xmlns:a16="http://schemas.microsoft.com/office/drawing/2014/main" id="{00000000-0008-0000-0D00-000008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77" name="Shape 8">
          <a:extLst>
            <a:ext uri="{FF2B5EF4-FFF2-40B4-BE49-F238E27FC236}">
              <a16:creationId xmlns:a16="http://schemas.microsoft.com/office/drawing/2014/main" id="{00000000-0008-0000-0D00-000009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78" name="Shape 7">
          <a:extLst>
            <a:ext uri="{FF2B5EF4-FFF2-40B4-BE49-F238E27FC236}">
              <a16:creationId xmlns:a16="http://schemas.microsoft.com/office/drawing/2014/main" id="{00000000-0008-0000-0D00-00000A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79" name="Shape 7">
          <a:extLst>
            <a:ext uri="{FF2B5EF4-FFF2-40B4-BE49-F238E27FC236}">
              <a16:creationId xmlns:a16="http://schemas.microsoft.com/office/drawing/2014/main" id="{00000000-0008-0000-0D00-00000B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80" name="Shape 7">
          <a:extLst>
            <a:ext uri="{FF2B5EF4-FFF2-40B4-BE49-F238E27FC236}">
              <a16:creationId xmlns:a16="http://schemas.microsoft.com/office/drawing/2014/main" id="{00000000-0008-0000-0D00-00000C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81" name="Shape 7">
          <a:extLst>
            <a:ext uri="{FF2B5EF4-FFF2-40B4-BE49-F238E27FC236}">
              <a16:creationId xmlns:a16="http://schemas.microsoft.com/office/drawing/2014/main" id="{00000000-0008-0000-0D00-00000D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82" name="Shape 7">
          <a:extLst>
            <a:ext uri="{FF2B5EF4-FFF2-40B4-BE49-F238E27FC236}">
              <a16:creationId xmlns:a16="http://schemas.microsoft.com/office/drawing/2014/main" id="{00000000-0008-0000-0D00-00000E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83" name="Shape 7">
          <a:extLst>
            <a:ext uri="{FF2B5EF4-FFF2-40B4-BE49-F238E27FC236}">
              <a16:creationId xmlns:a16="http://schemas.microsoft.com/office/drawing/2014/main" id="{00000000-0008-0000-0D00-00000F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84" name="Shape 7">
          <a:extLst>
            <a:ext uri="{FF2B5EF4-FFF2-40B4-BE49-F238E27FC236}">
              <a16:creationId xmlns:a16="http://schemas.microsoft.com/office/drawing/2014/main" id="{00000000-0008-0000-0D00-000010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85" name="Shape 7">
          <a:extLst>
            <a:ext uri="{FF2B5EF4-FFF2-40B4-BE49-F238E27FC236}">
              <a16:creationId xmlns:a16="http://schemas.microsoft.com/office/drawing/2014/main" id="{00000000-0008-0000-0D00-000011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86" name="Shape 8">
          <a:extLst>
            <a:ext uri="{FF2B5EF4-FFF2-40B4-BE49-F238E27FC236}">
              <a16:creationId xmlns:a16="http://schemas.microsoft.com/office/drawing/2014/main" id="{00000000-0008-0000-0D00-000012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87" name="Shape 8">
          <a:extLst>
            <a:ext uri="{FF2B5EF4-FFF2-40B4-BE49-F238E27FC236}">
              <a16:creationId xmlns:a16="http://schemas.microsoft.com/office/drawing/2014/main" id="{00000000-0008-0000-0D00-000013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88" name="Shape 8">
          <a:extLst>
            <a:ext uri="{FF2B5EF4-FFF2-40B4-BE49-F238E27FC236}">
              <a16:creationId xmlns:a16="http://schemas.microsoft.com/office/drawing/2014/main" id="{00000000-0008-0000-0D00-000014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89" name="Shape 8">
          <a:extLst>
            <a:ext uri="{FF2B5EF4-FFF2-40B4-BE49-F238E27FC236}">
              <a16:creationId xmlns:a16="http://schemas.microsoft.com/office/drawing/2014/main" id="{00000000-0008-0000-0D00-000015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90" name="Shape 8">
          <a:extLst>
            <a:ext uri="{FF2B5EF4-FFF2-40B4-BE49-F238E27FC236}">
              <a16:creationId xmlns:a16="http://schemas.microsoft.com/office/drawing/2014/main" id="{00000000-0008-0000-0D00-000016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791" name="Shape 8">
          <a:extLst>
            <a:ext uri="{FF2B5EF4-FFF2-40B4-BE49-F238E27FC236}">
              <a16:creationId xmlns:a16="http://schemas.microsoft.com/office/drawing/2014/main" id="{00000000-0008-0000-0D00-000017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92" name="Shape 7">
          <a:extLst>
            <a:ext uri="{FF2B5EF4-FFF2-40B4-BE49-F238E27FC236}">
              <a16:creationId xmlns:a16="http://schemas.microsoft.com/office/drawing/2014/main" id="{00000000-0008-0000-0D00-000018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93" name="Shape 7">
          <a:extLst>
            <a:ext uri="{FF2B5EF4-FFF2-40B4-BE49-F238E27FC236}">
              <a16:creationId xmlns:a16="http://schemas.microsoft.com/office/drawing/2014/main" id="{00000000-0008-0000-0D00-000019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94" name="Shape 7">
          <a:extLst>
            <a:ext uri="{FF2B5EF4-FFF2-40B4-BE49-F238E27FC236}">
              <a16:creationId xmlns:a16="http://schemas.microsoft.com/office/drawing/2014/main" id="{00000000-0008-0000-0D00-00001A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95" name="Shape 7">
          <a:extLst>
            <a:ext uri="{FF2B5EF4-FFF2-40B4-BE49-F238E27FC236}">
              <a16:creationId xmlns:a16="http://schemas.microsoft.com/office/drawing/2014/main" id="{00000000-0008-0000-0D00-00001B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96" name="Shape 7">
          <a:extLst>
            <a:ext uri="{FF2B5EF4-FFF2-40B4-BE49-F238E27FC236}">
              <a16:creationId xmlns:a16="http://schemas.microsoft.com/office/drawing/2014/main" id="{00000000-0008-0000-0D00-00001C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97" name="Shape 7">
          <a:extLst>
            <a:ext uri="{FF2B5EF4-FFF2-40B4-BE49-F238E27FC236}">
              <a16:creationId xmlns:a16="http://schemas.microsoft.com/office/drawing/2014/main" id="{00000000-0008-0000-0D00-00001D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98" name="Shape 7">
          <a:extLst>
            <a:ext uri="{FF2B5EF4-FFF2-40B4-BE49-F238E27FC236}">
              <a16:creationId xmlns:a16="http://schemas.microsoft.com/office/drawing/2014/main" id="{00000000-0008-0000-0D00-00001E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799" name="Shape 7">
          <a:extLst>
            <a:ext uri="{FF2B5EF4-FFF2-40B4-BE49-F238E27FC236}">
              <a16:creationId xmlns:a16="http://schemas.microsoft.com/office/drawing/2014/main" id="{00000000-0008-0000-0D00-00001F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00" name="Shape 8">
          <a:extLst>
            <a:ext uri="{FF2B5EF4-FFF2-40B4-BE49-F238E27FC236}">
              <a16:creationId xmlns:a16="http://schemas.microsoft.com/office/drawing/2014/main" id="{00000000-0008-0000-0D00-000020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01" name="Shape 8">
          <a:extLst>
            <a:ext uri="{FF2B5EF4-FFF2-40B4-BE49-F238E27FC236}">
              <a16:creationId xmlns:a16="http://schemas.microsoft.com/office/drawing/2014/main" id="{00000000-0008-0000-0D00-000021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02" name="Shape 8">
          <a:extLst>
            <a:ext uri="{FF2B5EF4-FFF2-40B4-BE49-F238E27FC236}">
              <a16:creationId xmlns:a16="http://schemas.microsoft.com/office/drawing/2014/main" id="{00000000-0008-0000-0D00-000022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03" name="Shape 8">
          <a:extLst>
            <a:ext uri="{FF2B5EF4-FFF2-40B4-BE49-F238E27FC236}">
              <a16:creationId xmlns:a16="http://schemas.microsoft.com/office/drawing/2014/main" id="{00000000-0008-0000-0D00-000023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04" name="Shape 8">
          <a:extLst>
            <a:ext uri="{FF2B5EF4-FFF2-40B4-BE49-F238E27FC236}">
              <a16:creationId xmlns:a16="http://schemas.microsoft.com/office/drawing/2014/main" id="{00000000-0008-0000-0D00-000024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05" name="Shape 8">
          <a:extLst>
            <a:ext uri="{FF2B5EF4-FFF2-40B4-BE49-F238E27FC236}">
              <a16:creationId xmlns:a16="http://schemas.microsoft.com/office/drawing/2014/main" id="{00000000-0008-0000-0D00-000025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06" name="Shape 7">
          <a:extLst>
            <a:ext uri="{FF2B5EF4-FFF2-40B4-BE49-F238E27FC236}">
              <a16:creationId xmlns:a16="http://schemas.microsoft.com/office/drawing/2014/main" id="{00000000-0008-0000-0D00-000026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07" name="Shape 7">
          <a:extLst>
            <a:ext uri="{FF2B5EF4-FFF2-40B4-BE49-F238E27FC236}">
              <a16:creationId xmlns:a16="http://schemas.microsoft.com/office/drawing/2014/main" id="{00000000-0008-0000-0D00-000027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08" name="Shape 7">
          <a:extLst>
            <a:ext uri="{FF2B5EF4-FFF2-40B4-BE49-F238E27FC236}">
              <a16:creationId xmlns:a16="http://schemas.microsoft.com/office/drawing/2014/main" id="{00000000-0008-0000-0D00-000028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09" name="Shape 7">
          <a:extLst>
            <a:ext uri="{FF2B5EF4-FFF2-40B4-BE49-F238E27FC236}">
              <a16:creationId xmlns:a16="http://schemas.microsoft.com/office/drawing/2014/main" id="{00000000-0008-0000-0D00-000029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10" name="Shape 7">
          <a:extLst>
            <a:ext uri="{FF2B5EF4-FFF2-40B4-BE49-F238E27FC236}">
              <a16:creationId xmlns:a16="http://schemas.microsoft.com/office/drawing/2014/main" id="{00000000-0008-0000-0D00-00002A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11" name="Shape 7">
          <a:extLst>
            <a:ext uri="{FF2B5EF4-FFF2-40B4-BE49-F238E27FC236}">
              <a16:creationId xmlns:a16="http://schemas.microsoft.com/office/drawing/2014/main" id="{00000000-0008-0000-0D00-00002B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12" name="Shape 7">
          <a:extLst>
            <a:ext uri="{FF2B5EF4-FFF2-40B4-BE49-F238E27FC236}">
              <a16:creationId xmlns:a16="http://schemas.microsoft.com/office/drawing/2014/main" id="{00000000-0008-0000-0D00-00002C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13" name="Shape 7">
          <a:extLst>
            <a:ext uri="{FF2B5EF4-FFF2-40B4-BE49-F238E27FC236}">
              <a16:creationId xmlns:a16="http://schemas.microsoft.com/office/drawing/2014/main" id="{00000000-0008-0000-0D00-00002D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14" name="Shape 8">
          <a:extLst>
            <a:ext uri="{FF2B5EF4-FFF2-40B4-BE49-F238E27FC236}">
              <a16:creationId xmlns:a16="http://schemas.microsoft.com/office/drawing/2014/main" id="{00000000-0008-0000-0D00-00002E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15" name="Shape 8">
          <a:extLst>
            <a:ext uri="{FF2B5EF4-FFF2-40B4-BE49-F238E27FC236}">
              <a16:creationId xmlns:a16="http://schemas.microsoft.com/office/drawing/2014/main" id="{00000000-0008-0000-0D00-00002F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16" name="Shape 8">
          <a:extLst>
            <a:ext uri="{FF2B5EF4-FFF2-40B4-BE49-F238E27FC236}">
              <a16:creationId xmlns:a16="http://schemas.microsoft.com/office/drawing/2014/main" id="{00000000-0008-0000-0D00-000030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17" name="Shape 8">
          <a:extLst>
            <a:ext uri="{FF2B5EF4-FFF2-40B4-BE49-F238E27FC236}">
              <a16:creationId xmlns:a16="http://schemas.microsoft.com/office/drawing/2014/main" id="{00000000-0008-0000-0D00-000031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18" name="Shape 8">
          <a:extLst>
            <a:ext uri="{FF2B5EF4-FFF2-40B4-BE49-F238E27FC236}">
              <a16:creationId xmlns:a16="http://schemas.microsoft.com/office/drawing/2014/main" id="{00000000-0008-0000-0D00-000032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19" name="Shape 8">
          <a:extLst>
            <a:ext uri="{FF2B5EF4-FFF2-40B4-BE49-F238E27FC236}">
              <a16:creationId xmlns:a16="http://schemas.microsoft.com/office/drawing/2014/main" id="{00000000-0008-0000-0D00-000033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20" name="Shape 7">
          <a:extLst>
            <a:ext uri="{FF2B5EF4-FFF2-40B4-BE49-F238E27FC236}">
              <a16:creationId xmlns:a16="http://schemas.microsoft.com/office/drawing/2014/main" id="{00000000-0008-0000-0D00-000034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21" name="Shape 7">
          <a:extLst>
            <a:ext uri="{FF2B5EF4-FFF2-40B4-BE49-F238E27FC236}">
              <a16:creationId xmlns:a16="http://schemas.microsoft.com/office/drawing/2014/main" id="{00000000-0008-0000-0D00-000035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22" name="Shape 7">
          <a:extLst>
            <a:ext uri="{FF2B5EF4-FFF2-40B4-BE49-F238E27FC236}">
              <a16:creationId xmlns:a16="http://schemas.microsoft.com/office/drawing/2014/main" id="{00000000-0008-0000-0D00-000036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23" name="Shape 7">
          <a:extLst>
            <a:ext uri="{FF2B5EF4-FFF2-40B4-BE49-F238E27FC236}">
              <a16:creationId xmlns:a16="http://schemas.microsoft.com/office/drawing/2014/main" id="{00000000-0008-0000-0D00-000037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24" name="Shape 7">
          <a:extLst>
            <a:ext uri="{FF2B5EF4-FFF2-40B4-BE49-F238E27FC236}">
              <a16:creationId xmlns:a16="http://schemas.microsoft.com/office/drawing/2014/main" id="{00000000-0008-0000-0D00-000038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25" name="Shape 7">
          <a:extLst>
            <a:ext uri="{FF2B5EF4-FFF2-40B4-BE49-F238E27FC236}">
              <a16:creationId xmlns:a16="http://schemas.microsoft.com/office/drawing/2014/main" id="{00000000-0008-0000-0D00-000039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26" name="Shape 7">
          <a:extLst>
            <a:ext uri="{FF2B5EF4-FFF2-40B4-BE49-F238E27FC236}">
              <a16:creationId xmlns:a16="http://schemas.microsoft.com/office/drawing/2014/main" id="{00000000-0008-0000-0D00-00003A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27" name="Shape 7">
          <a:extLst>
            <a:ext uri="{FF2B5EF4-FFF2-40B4-BE49-F238E27FC236}">
              <a16:creationId xmlns:a16="http://schemas.microsoft.com/office/drawing/2014/main" id="{00000000-0008-0000-0D00-00003B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28" name="Shape 8">
          <a:extLst>
            <a:ext uri="{FF2B5EF4-FFF2-40B4-BE49-F238E27FC236}">
              <a16:creationId xmlns:a16="http://schemas.microsoft.com/office/drawing/2014/main" id="{00000000-0008-0000-0D00-00003C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29" name="Shape 8">
          <a:extLst>
            <a:ext uri="{FF2B5EF4-FFF2-40B4-BE49-F238E27FC236}">
              <a16:creationId xmlns:a16="http://schemas.microsoft.com/office/drawing/2014/main" id="{00000000-0008-0000-0D00-00003D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30" name="Shape 8">
          <a:extLst>
            <a:ext uri="{FF2B5EF4-FFF2-40B4-BE49-F238E27FC236}">
              <a16:creationId xmlns:a16="http://schemas.microsoft.com/office/drawing/2014/main" id="{00000000-0008-0000-0D00-00003E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31" name="Shape 8">
          <a:extLst>
            <a:ext uri="{FF2B5EF4-FFF2-40B4-BE49-F238E27FC236}">
              <a16:creationId xmlns:a16="http://schemas.microsoft.com/office/drawing/2014/main" id="{00000000-0008-0000-0D00-00003F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32" name="Shape 8">
          <a:extLst>
            <a:ext uri="{FF2B5EF4-FFF2-40B4-BE49-F238E27FC236}">
              <a16:creationId xmlns:a16="http://schemas.microsoft.com/office/drawing/2014/main" id="{00000000-0008-0000-0D00-000040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33" name="Shape 8">
          <a:extLst>
            <a:ext uri="{FF2B5EF4-FFF2-40B4-BE49-F238E27FC236}">
              <a16:creationId xmlns:a16="http://schemas.microsoft.com/office/drawing/2014/main" id="{00000000-0008-0000-0D00-000041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34" name="Shape 7">
          <a:extLst>
            <a:ext uri="{FF2B5EF4-FFF2-40B4-BE49-F238E27FC236}">
              <a16:creationId xmlns:a16="http://schemas.microsoft.com/office/drawing/2014/main" id="{00000000-0008-0000-0D00-000042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35" name="Shape 7">
          <a:extLst>
            <a:ext uri="{FF2B5EF4-FFF2-40B4-BE49-F238E27FC236}">
              <a16:creationId xmlns:a16="http://schemas.microsoft.com/office/drawing/2014/main" id="{00000000-0008-0000-0D00-000043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36" name="Shape 7">
          <a:extLst>
            <a:ext uri="{FF2B5EF4-FFF2-40B4-BE49-F238E27FC236}">
              <a16:creationId xmlns:a16="http://schemas.microsoft.com/office/drawing/2014/main" id="{00000000-0008-0000-0D00-000044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37" name="Shape 7">
          <a:extLst>
            <a:ext uri="{FF2B5EF4-FFF2-40B4-BE49-F238E27FC236}">
              <a16:creationId xmlns:a16="http://schemas.microsoft.com/office/drawing/2014/main" id="{00000000-0008-0000-0D00-000045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38" name="Shape 7">
          <a:extLst>
            <a:ext uri="{FF2B5EF4-FFF2-40B4-BE49-F238E27FC236}">
              <a16:creationId xmlns:a16="http://schemas.microsoft.com/office/drawing/2014/main" id="{00000000-0008-0000-0D00-000046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39" name="Shape 7">
          <a:extLst>
            <a:ext uri="{FF2B5EF4-FFF2-40B4-BE49-F238E27FC236}">
              <a16:creationId xmlns:a16="http://schemas.microsoft.com/office/drawing/2014/main" id="{00000000-0008-0000-0D00-000047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40" name="Shape 7">
          <a:extLst>
            <a:ext uri="{FF2B5EF4-FFF2-40B4-BE49-F238E27FC236}">
              <a16:creationId xmlns:a16="http://schemas.microsoft.com/office/drawing/2014/main" id="{00000000-0008-0000-0D00-000048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41" name="Shape 7">
          <a:extLst>
            <a:ext uri="{FF2B5EF4-FFF2-40B4-BE49-F238E27FC236}">
              <a16:creationId xmlns:a16="http://schemas.microsoft.com/office/drawing/2014/main" id="{00000000-0008-0000-0D00-000049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42" name="Shape 8">
          <a:extLst>
            <a:ext uri="{FF2B5EF4-FFF2-40B4-BE49-F238E27FC236}">
              <a16:creationId xmlns:a16="http://schemas.microsoft.com/office/drawing/2014/main" id="{00000000-0008-0000-0D00-00004A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43" name="Shape 8">
          <a:extLst>
            <a:ext uri="{FF2B5EF4-FFF2-40B4-BE49-F238E27FC236}">
              <a16:creationId xmlns:a16="http://schemas.microsoft.com/office/drawing/2014/main" id="{00000000-0008-0000-0D00-00004B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44" name="Shape 8">
          <a:extLst>
            <a:ext uri="{FF2B5EF4-FFF2-40B4-BE49-F238E27FC236}">
              <a16:creationId xmlns:a16="http://schemas.microsoft.com/office/drawing/2014/main" id="{00000000-0008-0000-0D00-00004C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45" name="Shape 8">
          <a:extLst>
            <a:ext uri="{FF2B5EF4-FFF2-40B4-BE49-F238E27FC236}">
              <a16:creationId xmlns:a16="http://schemas.microsoft.com/office/drawing/2014/main" id="{00000000-0008-0000-0D00-00004D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46" name="Shape 8">
          <a:extLst>
            <a:ext uri="{FF2B5EF4-FFF2-40B4-BE49-F238E27FC236}">
              <a16:creationId xmlns:a16="http://schemas.microsoft.com/office/drawing/2014/main" id="{00000000-0008-0000-0D00-00004E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47" name="Shape 8">
          <a:extLst>
            <a:ext uri="{FF2B5EF4-FFF2-40B4-BE49-F238E27FC236}">
              <a16:creationId xmlns:a16="http://schemas.microsoft.com/office/drawing/2014/main" id="{00000000-0008-0000-0D00-00004F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48" name="Shape 7">
          <a:extLst>
            <a:ext uri="{FF2B5EF4-FFF2-40B4-BE49-F238E27FC236}">
              <a16:creationId xmlns:a16="http://schemas.microsoft.com/office/drawing/2014/main" id="{00000000-0008-0000-0D00-000050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49" name="Shape 7">
          <a:extLst>
            <a:ext uri="{FF2B5EF4-FFF2-40B4-BE49-F238E27FC236}">
              <a16:creationId xmlns:a16="http://schemas.microsoft.com/office/drawing/2014/main" id="{00000000-0008-0000-0D00-000051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50" name="Shape 7">
          <a:extLst>
            <a:ext uri="{FF2B5EF4-FFF2-40B4-BE49-F238E27FC236}">
              <a16:creationId xmlns:a16="http://schemas.microsoft.com/office/drawing/2014/main" id="{00000000-0008-0000-0D00-000052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51" name="Shape 7">
          <a:extLst>
            <a:ext uri="{FF2B5EF4-FFF2-40B4-BE49-F238E27FC236}">
              <a16:creationId xmlns:a16="http://schemas.microsoft.com/office/drawing/2014/main" id="{00000000-0008-0000-0D00-000053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52" name="Shape 7">
          <a:extLst>
            <a:ext uri="{FF2B5EF4-FFF2-40B4-BE49-F238E27FC236}">
              <a16:creationId xmlns:a16="http://schemas.microsoft.com/office/drawing/2014/main" id="{00000000-0008-0000-0D00-000054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53" name="Shape 7">
          <a:extLst>
            <a:ext uri="{FF2B5EF4-FFF2-40B4-BE49-F238E27FC236}">
              <a16:creationId xmlns:a16="http://schemas.microsoft.com/office/drawing/2014/main" id="{00000000-0008-0000-0D00-000055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54" name="Shape 7">
          <a:extLst>
            <a:ext uri="{FF2B5EF4-FFF2-40B4-BE49-F238E27FC236}">
              <a16:creationId xmlns:a16="http://schemas.microsoft.com/office/drawing/2014/main" id="{00000000-0008-0000-0D00-000056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55" name="Shape 7">
          <a:extLst>
            <a:ext uri="{FF2B5EF4-FFF2-40B4-BE49-F238E27FC236}">
              <a16:creationId xmlns:a16="http://schemas.microsoft.com/office/drawing/2014/main" id="{00000000-0008-0000-0D00-000057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56" name="Shape 8">
          <a:extLst>
            <a:ext uri="{FF2B5EF4-FFF2-40B4-BE49-F238E27FC236}">
              <a16:creationId xmlns:a16="http://schemas.microsoft.com/office/drawing/2014/main" id="{00000000-0008-0000-0D00-000058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57" name="Shape 8">
          <a:extLst>
            <a:ext uri="{FF2B5EF4-FFF2-40B4-BE49-F238E27FC236}">
              <a16:creationId xmlns:a16="http://schemas.microsoft.com/office/drawing/2014/main" id="{00000000-0008-0000-0D00-000059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58" name="Shape 8">
          <a:extLst>
            <a:ext uri="{FF2B5EF4-FFF2-40B4-BE49-F238E27FC236}">
              <a16:creationId xmlns:a16="http://schemas.microsoft.com/office/drawing/2014/main" id="{00000000-0008-0000-0D00-00005A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59" name="Shape 8">
          <a:extLst>
            <a:ext uri="{FF2B5EF4-FFF2-40B4-BE49-F238E27FC236}">
              <a16:creationId xmlns:a16="http://schemas.microsoft.com/office/drawing/2014/main" id="{00000000-0008-0000-0D00-00005B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60" name="Shape 8">
          <a:extLst>
            <a:ext uri="{FF2B5EF4-FFF2-40B4-BE49-F238E27FC236}">
              <a16:creationId xmlns:a16="http://schemas.microsoft.com/office/drawing/2014/main" id="{00000000-0008-0000-0D00-00005C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61" name="Shape 8">
          <a:extLst>
            <a:ext uri="{FF2B5EF4-FFF2-40B4-BE49-F238E27FC236}">
              <a16:creationId xmlns:a16="http://schemas.microsoft.com/office/drawing/2014/main" id="{00000000-0008-0000-0D00-00005D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62" name="Shape 7">
          <a:extLst>
            <a:ext uri="{FF2B5EF4-FFF2-40B4-BE49-F238E27FC236}">
              <a16:creationId xmlns:a16="http://schemas.microsoft.com/office/drawing/2014/main" id="{00000000-0008-0000-0D00-00005E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63" name="Shape 7">
          <a:extLst>
            <a:ext uri="{FF2B5EF4-FFF2-40B4-BE49-F238E27FC236}">
              <a16:creationId xmlns:a16="http://schemas.microsoft.com/office/drawing/2014/main" id="{00000000-0008-0000-0D00-00005F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64" name="Shape 7">
          <a:extLst>
            <a:ext uri="{FF2B5EF4-FFF2-40B4-BE49-F238E27FC236}">
              <a16:creationId xmlns:a16="http://schemas.microsoft.com/office/drawing/2014/main" id="{00000000-0008-0000-0D00-000060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65" name="Shape 7">
          <a:extLst>
            <a:ext uri="{FF2B5EF4-FFF2-40B4-BE49-F238E27FC236}">
              <a16:creationId xmlns:a16="http://schemas.microsoft.com/office/drawing/2014/main" id="{00000000-0008-0000-0D00-000061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66" name="Shape 7">
          <a:extLst>
            <a:ext uri="{FF2B5EF4-FFF2-40B4-BE49-F238E27FC236}">
              <a16:creationId xmlns:a16="http://schemas.microsoft.com/office/drawing/2014/main" id="{00000000-0008-0000-0D00-000062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67" name="Shape 7">
          <a:extLst>
            <a:ext uri="{FF2B5EF4-FFF2-40B4-BE49-F238E27FC236}">
              <a16:creationId xmlns:a16="http://schemas.microsoft.com/office/drawing/2014/main" id="{00000000-0008-0000-0D00-000063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68" name="Shape 7">
          <a:extLst>
            <a:ext uri="{FF2B5EF4-FFF2-40B4-BE49-F238E27FC236}">
              <a16:creationId xmlns:a16="http://schemas.microsoft.com/office/drawing/2014/main" id="{00000000-0008-0000-0D00-000064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69" name="Shape 7">
          <a:extLst>
            <a:ext uri="{FF2B5EF4-FFF2-40B4-BE49-F238E27FC236}">
              <a16:creationId xmlns:a16="http://schemas.microsoft.com/office/drawing/2014/main" id="{00000000-0008-0000-0D00-000065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70" name="Shape 8">
          <a:extLst>
            <a:ext uri="{FF2B5EF4-FFF2-40B4-BE49-F238E27FC236}">
              <a16:creationId xmlns:a16="http://schemas.microsoft.com/office/drawing/2014/main" id="{00000000-0008-0000-0D00-000066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71" name="Shape 8">
          <a:extLst>
            <a:ext uri="{FF2B5EF4-FFF2-40B4-BE49-F238E27FC236}">
              <a16:creationId xmlns:a16="http://schemas.microsoft.com/office/drawing/2014/main" id="{00000000-0008-0000-0D00-000067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72" name="Shape 8">
          <a:extLst>
            <a:ext uri="{FF2B5EF4-FFF2-40B4-BE49-F238E27FC236}">
              <a16:creationId xmlns:a16="http://schemas.microsoft.com/office/drawing/2014/main" id="{00000000-0008-0000-0D00-000068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73" name="Shape 8">
          <a:extLst>
            <a:ext uri="{FF2B5EF4-FFF2-40B4-BE49-F238E27FC236}">
              <a16:creationId xmlns:a16="http://schemas.microsoft.com/office/drawing/2014/main" id="{00000000-0008-0000-0D00-000069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74" name="Shape 8">
          <a:extLst>
            <a:ext uri="{FF2B5EF4-FFF2-40B4-BE49-F238E27FC236}">
              <a16:creationId xmlns:a16="http://schemas.microsoft.com/office/drawing/2014/main" id="{00000000-0008-0000-0D00-00006A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75" name="Shape 8">
          <a:extLst>
            <a:ext uri="{FF2B5EF4-FFF2-40B4-BE49-F238E27FC236}">
              <a16:creationId xmlns:a16="http://schemas.microsoft.com/office/drawing/2014/main" id="{00000000-0008-0000-0D00-00006B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76" name="Shape 7">
          <a:extLst>
            <a:ext uri="{FF2B5EF4-FFF2-40B4-BE49-F238E27FC236}">
              <a16:creationId xmlns:a16="http://schemas.microsoft.com/office/drawing/2014/main" id="{00000000-0008-0000-0D00-00006C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77" name="Shape 7">
          <a:extLst>
            <a:ext uri="{FF2B5EF4-FFF2-40B4-BE49-F238E27FC236}">
              <a16:creationId xmlns:a16="http://schemas.microsoft.com/office/drawing/2014/main" id="{00000000-0008-0000-0D00-00006D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78" name="Shape 7">
          <a:extLst>
            <a:ext uri="{FF2B5EF4-FFF2-40B4-BE49-F238E27FC236}">
              <a16:creationId xmlns:a16="http://schemas.microsoft.com/office/drawing/2014/main" id="{00000000-0008-0000-0D00-00006E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79" name="Shape 7">
          <a:extLst>
            <a:ext uri="{FF2B5EF4-FFF2-40B4-BE49-F238E27FC236}">
              <a16:creationId xmlns:a16="http://schemas.microsoft.com/office/drawing/2014/main" id="{00000000-0008-0000-0D00-00006F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80" name="Shape 7">
          <a:extLst>
            <a:ext uri="{FF2B5EF4-FFF2-40B4-BE49-F238E27FC236}">
              <a16:creationId xmlns:a16="http://schemas.microsoft.com/office/drawing/2014/main" id="{00000000-0008-0000-0D00-000070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81" name="Shape 7">
          <a:extLst>
            <a:ext uri="{FF2B5EF4-FFF2-40B4-BE49-F238E27FC236}">
              <a16:creationId xmlns:a16="http://schemas.microsoft.com/office/drawing/2014/main" id="{00000000-0008-0000-0D00-000071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82" name="Shape 7">
          <a:extLst>
            <a:ext uri="{FF2B5EF4-FFF2-40B4-BE49-F238E27FC236}">
              <a16:creationId xmlns:a16="http://schemas.microsoft.com/office/drawing/2014/main" id="{00000000-0008-0000-0D00-000072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83" name="Shape 7">
          <a:extLst>
            <a:ext uri="{FF2B5EF4-FFF2-40B4-BE49-F238E27FC236}">
              <a16:creationId xmlns:a16="http://schemas.microsoft.com/office/drawing/2014/main" id="{00000000-0008-0000-0D00-000073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84" name="Shape 8">
          <a:extLst>
            <a:ext uri="{FF2B5EF4-FFF2-40B4-BE49-F238E27FC236}">
              <a16:creationId xmlns:a16="http://schemas.microsoft.com/office/drawing/2014/main" id="{00000000-0008-0000-0D00-000074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85" name="Shape 8">
          <a:extLst>
            <a:ext uri="{FF2B5EF4-FFF2-40B4-BE49-F238E27FC236}">
              <a16:creationId xmlns:a16="http://schemas.microsoft.com/office/drawing/2014/main" id="{00000000-0008-0000-0D00-000075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86" name="Shape 8">
          <a:extLst>
            <a:ext uri="{FF2B5EF4-FFF2-40B4-BE49-F238E27FC236}">
              <a16:creationId xmlns:a16="http://schemas.microsoft.com/office/drawing/2014/main" id="{00000000-0008-0000-0D00-000076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87" name="Shape 8">
          <a:extLst>
            <a:ext uri="{FF2B5EF4-FFF2-40B4-BE49-F238E27FC236}">
              <a16:creationId xmlns:a16="http://schemas.microsoft.com/office/drawing/2014/main" id="{00000000-0008-0000-0D00-000077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88" name="Shape 8">
          <a:extLst>
            <a:ext uri="{FF2B5EF4-FFF2-40B4-BE49-F238E27FC236}">
              <a16:creationId xmlns:a16="http://schemas.microsoft.com/office/drawing/2014/main" id="{00000000-0008-0000-0D00-000078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28575" cy="142875"/>
    <xdr:sp macro="" textlink="">
      <xdr:nvSpPr>
        <xdr:cNvPr id="889" name="Shape 8">
          <a:extLst>
            <a:ext uri="{FF2B5EF4-FFF2-40B4-BE49-F238E27FC236}">
              <a16:creationId xmlns:a16="http://schemas.microsoft.com/office/drawing/2014/main" id="{00000000-0008-0000-0D00-000079030000}"/>
            </a:ext>
          </a:extLst>
        </xdr:cNvPr>
        <xdr:cNvSpPr/>
      </xdr:nvSpPr>
      <xdr:spPr>
        <a:xfrm>
          <a:off x="3981450" y="15459075"/>
          <a:ext cx="285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90" name="Shape 7">
          <a:extLst>
            <a:ext uri="{FF2B5EF4-FFF2-40B4-BE49-F238E27FC236}">
              <a16:creationId xmlns:a16="http://schemas.microsoft.com/office/drawing/2014/main" id="{00000000-0008-0000-0D00-00007A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91" name="Shape 7">
          <a:extLst>
            <a:ext uri="{FF2B5EF4-FFF2-40B4-BE49-F238E27FC236}">
              <a16:creationId xmlns:a16="http://schemas.microsoft.com/office/drawing/2014/main" id="{00000000-0008-0000-0D00-00007B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92" name="Shape 7">
          <a:extLst>
            <a:ext uri="{FF2B5EF4-FFF2-40B4-BE49-F238E27FC236}">
              <a16:creationId xmlns:a16="http://schemas.microsoft.com/office/drawing/2014/main" id="{00000000-0008-0000-0D00-00007C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93" name="Shape 7">
          <a:extLst>
            <a:ext uri="{FF2B5EF4-FFF2-40B4-BE49-F238E27FC236}">
              <a16:creationId xmlns:a16="http://schemas.microsoft.com/office/drawing/2014/main" id="{00000000-0008-0000-0D00-00007D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94" name="Shape 7">
          <a:extLst>
            <a:ext uri="{FF2B5EF4-FFF2-40B4-BE49-F238E27FC236}">
              <a16:creationId xmlns:a16="http://schemas.microsoft.com/office/drawing/2014/main" id="{00000000-0008-0000-0D00-00007E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95" name="Shape 7">
          <a:extLst>
            <a:ext uri="{FF2B5EF4-FFF2-40B4-BE49-F238E27FC236}">
              <a16:creationId xmlns:a16="http://schemas.microsoft.com/office/drawing/2014/main" id="{00000000-0008-0000-0D00-00007F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96" name="Shape 7">
          <a:extLst>
            <a:ext uri="{FF2B5EF4-FFF2-40B4-BE49-F238E27FC236}">
              <a16:creationId xmlns:a16="http://schemas.microsoft.com/office/drawing/2014/main" id="{00000000-0008-0000-0D00-000080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38100" cy="142875"/>
    <xdr:sp macro="" textlink="">
      <xdr:nvSpPr>
        <xdr:cNvPr id="897" name="Shape 7">
          <a:extLst>
            <a:ext uri="{FF2B5EF4-FFF2-40B4-BE49-F238E27FC236}">
              <a16:creationId xmlns:a16="http://schemas.microsoft.com/office/drawing/2014/main" id="{00000000-0008-0000-0D00-000081030000}"/>
            </a:ext>
          </a:extLst>
        </xdr:cNvPr>
        <xdr:cNvSpPr/>
      </xdr:nvSpPr>
      <xdr:spPr>
        <a:xfrm>
          <a:off x="3981450" y="15459075"/>
          <a:ext cx="381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C29"/>
  <sheetViews>
    <sheetView tabSelected="1" view="pageBreakPreview" zoomScaleNormal="100" zoomScaleSheetLayoutView="100" workbookViewId="0">
      <selection activeCell="A9" sqref="A9:C9"/>
    </sheetView>
  </sheetViews>
  <sheetFormatPr defaultRowHeight="12.75"/>
  <cols>
    <col min="1" max="1" width="11.5703125" style="2" customWidth="1"/>
    <col min="2" max="2" width="59.85546875" style="2" customWidth="1"/>
    <col min="3" max="3" width="18.42578125" style="2" customWidth="1"/>
    <col min="4" max="4" width="14.85546875" style="2" customWidth="1"/>
    <col min="5" max="16384" width="9.140625" style="2"/>
  </cols>
  <sheetData>
    <row r="1" spans="1:3">
      <c r="C1" s="3" t="s">
        <v>450</v>
      </c>
    </row>
    <row r="2" spans="1:3">
      <c r="B2" s="134" t="s">
        <v>3</v>
      </c>
      <c r="C2" s="134"/>
    </row>
    <row r="3" spans="1:3">
      <c r="B3" s="140" t="s">
        <v>4</v>
      </c>
      <c r="C3" s="140"/>
    </row>
    <row r="4" spans="1:3">
      <c r="C4" s="3" t="s">
        <v>2</v>
      </c>
    </row>
    <row r="6" spans="1:3">
      <c r="B6" s="134" t="s">
        <v>91</v>
      </c>
      <c r="C6" s="134"/>
    </row>
    <row r="9" spans="1:3" ht="15.75">
      <c r="A9" s="139" t="s">
        <v>32</v>
      </c>
      <c r="B9" s="139"/>
      <c r="C9" s="139"/>
    </row>
    <row r="11" spans="1:3" ht="33" customHeight="1">
      <c r="A11" s="141" t="s">
        <v>143</v>
      </c>
      <c r="B11" s="141"/>
      <c r="C11" s="141"/>
    </row>
    <row r="12" spans="1:3" ht="28.5" customHeight="1">
      <c r="A12" s="141" t="s">
        <v>144</v>
      </c>
      <c r="B12" s="141"/>
      <c r="C12" s="141"/>
    </row>
    <row r="13" spans="1:3" ht="19.5" customHeight="1">
      <c r="A13" s="7" t="s">
        <v>142</v>
      </c>
      <c r="B13" s="7"/>
      <c r="C13" s="7"/>
    </row>
    <row r="15" spans="1:3" ht="36.75" customHeight="1">
      <c r="A15" s="4" t="s">
        <v>1</v>
      </c>
      <c r="B15" s="4" t="s">
        <v>0</v>
      </c>
      <c r="C15" s="4" t="s">
        <v>17</v>
      </c>
    </row>
    <row r="16" spans="1:3" ht="16.5" customHeight="1">
      <c r="A16" s="4">
        <v>1</v>
      </c>
      <c r="B16" s="4">
        <v>2</v>
      </c>
      <c r="C16" s="4">
        <v>3</v>
      </c>
    </row>
    <row r="17" spans="1:3" ht="48" customHeight="1">
      <c r="A17" s="14">
        <v>1</v>
      </c>
      <c r="B17" s="10" t="s">
        <v>145</v>
      </c>
      <c r="C17" s="16">
        <f>'Būvn. koptāme'!C19</f>
        <v>0</v>
      </c>
    </row>
    <row r="18" spans="1:3" ht="16.5" customHeight="1">
      <c r="A18" s="5"/>
      <c r="B18" s="6" t="s">
        <v>7</v>
      </c>
      <c r="C18" s="20">
        <f>C17</f>
        <v>0</v>
      </c>
    </row>
    <row r="19" spans="1:3" ht="16.5" customHeight="1">
      <c r="A19" s="7"/>
      <c r="B19" s="7"/>
      <c r="C19" s="7"/>
    </row>
    <row r="20" spans="1:3" ht="16.5" customHeight="1">
      <c r="A20" s="135" t="s">
        <v>5</v>
      </c>
      <c r="B20" s="136"/>
      <c r="C20" s="16">
        <f>ROUND(C18*0.21,2)</f>
        <v>0</v>
      </c>
    </row>
    <row r="21" spans="1:3" ht="16.5" customHeight="1">
      <c r="A21" s="137" t="s">
        <v>6</v>
      </c>
      <c r="B21" s="138"/>
      <c r="C21" s="20">
        <f>C20+C18</f>
        <v>0</v>
      </c>
    </row>
    <row r="24" spans="1:3">
      <c r="A24" s="2" t="s">
        <v>8</v>
      </c>
      <c r="B24" s="23"/>
    </row>
    <row r="25" spans="1:3">
      <c r="B25" s="1" t="s">
        <v>9</v>
      </c>
    </row>
    <row r="26" spans="1:3">
      <c r="A26" s="2" t="s">
        <v>10</v>
      </c>
    </row>
    <row r="29" spans="1:3" ht="31.5" customHeight="1">
      <c r="A29" s="133" t="s">
        <v>90</v>
      </c>
      <c r="B29" s="133"/>
      <c r="C29" s="133"/>
    </row>
  </sheetData>
  <mergeCells count="9">
    <mergeCell ref="A29:C29"/>
    <mergeCell ref="B2:C2"/>
    <mergeCell ref="A20:B20"/>
    <mergeCell ref="A21:B21"/>
    <mergeCell ref="A9:C9"/>
    <mergeCell ref="B6:C6"/>
    <mergeCell ref="B3:C3"/>
    <mergeCell ref="A11:C11"/>
    <mergeCell ref="A12:C12"/>
  </mergeCells>
  <printOptions horizontalCentered="1"/>
  <pageMargins left="0.78740157480314965" right="0.31496062992125984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79998168889431442"/>
  </sheetPr>
  <dimension ref="A1:P40"/>
  <sheetViews>
    <sheetView view="pageBreakPreview" zoomScale="85" zoomScaleNormal="85" zoomScaleSheetLayoutView="85" workbookViewId="0">
      <selection activeCell="F18" sqref="F18:J30"/>
    </sheetView>
  </sheetViews>
  <sheetFormatPr defaultRowHeight="12.75"/>
  <cols>
    <col min="1" max="1" width="6.7109375" style="2" customWidth="1"/>
    <col min="2" max="2" width="10.85546875" style="2" customWidth="1"/>
    <col min="3" max="3" width="42.140625" style="2" customWidth="1"/>
    <col min="4" max="4" width="11" style="2" bestFit="1" customWidth="1"/>
    <col min="5" max="5" width="10.140625" style="2" bestFit="1" customWidth="1"/>
    <col min="6" max="6" width="9.140625" style="2"/>
    <col min="7" max="7" width="10" style="2" customWidth="1"/>
    <col min="8" max="8" width="9.140625" style="2" customWidth="1"/>
    <col min="9" max="9" width="14.5703125" style="2" customWidth="1"/>
    <col min="10" max="10" width="11.42578125" style="2" customWidth="1"/>
    <col min="11" max="11" width="9.140625" style="2"/>
    <col min="12" max="12" width="12.140625" style="2" customWidth="1"/>
    <col min="13" max="13" width="10.42578125" style="2" customWidth="1"/>
    <col min="14" max="14" width="15" style="2" customWidth="1"/>
    <col min="15" max="15" width="11.140625" style="2" customWidth="1"/>
    <col min="16" max="16" width="10.28515625" style="2" customWidth="1"/>
    <col min="17" max="17" width="9.5703125" style="2" bestFit="1" customWidth="1"/>
    <col min="18" max="16384" width="9.140625" style="2"/>
  </cols>
  <sheetData>
    <row r="1" spans="1:16" ht="18">
      <c r="A1" s="153" t="s">
        <v>120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3" spans="1:16">
      <c r="A3" s="154" t="s">
        <v>411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6">
      <c r="A4" s="155" t="s">
        <v>18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6" spans="1:16" ht="16.5" customHeight="1">
      <c r="A6" s="7" t="str">
        <f>'Kopsavilkums 1'!A5:H5</f>
        <v>Objekta nosaukums: "Atpūtas kompleksa jaunbūve adresē "Konkas" Košrags,Kolkas pagastā, Talsu novadā"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6.5" customHeight="1">
      <c r="A7" s="7" t="str">
        <f>'Kopsavilkums 1'!A6</f>
        <v>Būves nosaukums: "Atpūtas kompleksa jaunbūve adresē "Konkas" Košrags,Kolkas pagastā, Talsu novadā"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6.5" customHeight="1">
      <c r="A8" s="7" t="str">
        <f>'Kopsavilkums 1'!A7</f>
        <v>Objekta adrese:  "Konkas" Košrags,Kolkas pagastā, Talsu novadā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16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16.5" customHeight="1">
      <c r="A10" s="156" t="s">
        <v>423</v>
      </c>
      <c r="B10" s="156"/>
      <c r="C10" s="156"/>
      <c r="D10" s="156"/>
      <c r="E10" s="156"/>
      <c r="F10" s="156"/>
      <c r="G10" s="24">
        <f>P33</f>
        <v>0</v>
      </c>
      <c r="H10" s="25" t="s">
        <v>77</v>
      </c>
      <c r="I10" s="7"/>
      <c r="J10" s="7"/>
      <c r="K10" s="7"/>
      <c r="L10" s="7"/>
      <c r="M10" s="7"/>
      <c r="N10" s="7"/>
      <c r="O10" s="7"/>
      <c r="P10" s="7"/>
    </row>
    <row r="11" spans="1:16" ht="21.75" customHeight="1">
      <c r="A11" s="3"/>
      <c r="B11" s="3"/>
      <c r="C11" s="3"/>
      <c r="D11" s="3"/>
      <c r="E11" s="3"/>
      <c r="F11" s="26">
        <v>10.1</v>
      </c>
      <c r="G11" s="27">
        <v>12.5</v>
      </c>
      <c r="H11" s="28"/>
      <c r="L11" s="156">
        <f>'Kopsavilkums 1'!B38</f>
        <v>0</v>
      </c>
      <c r="M11" s="156"/>
      <c r="N11" s="156"/>
      <c r="O11" s="156"/>
      <c r="P11" s="156"/>
    </row>
    <row r="12" spans="1:16" ht="24" customHeight="1">
      <c r="A12" s="157" t="s">
        <v>1</v>
      </c>
      <c r="B12" s="157" t="s">
        <v>78</v>
      </c>
      <c r="C12" s="157" t="s">
        <v>11</v>
      </c>
      <c r="D12" s="157" t="s">
        <v>12</v>
      </c>
      <c r="E12" s="157" t="s">
        <v>13</v>
      </c>
      <c r="F12" s="157" t="s">
        <v>79</v>
      </c>
      <c r="G12" s="157"/>
      <c r="H12" s="157"/>
      <c r="I12" s="157"/>
      <c r="J12" s="157"/>
      <c r="K12" s="157"/>
      <c r="L12" s="157" t="s">
        <v>80</v>
      </c>
      <c r="M12" s="157"/>
      <c r="N12" s="157"/>
      <c r="O12" s="157"/>
      <c r="P12" s="157"/>
    </row>
    <row r="13" spans="1:16" ht="51">
      <c r="A13" s="157"/>
      <c r="B13" s="157"/>
      <c r="C13" s="157"/>
      <c r="D13" s="157"/>
      <c r="E13" s="157"/>
      <c r="F13" s="29" t="s">
        <v>81</v>
      </c>
      <c r="G13" s="29" t="s">
        <v>82</v>
      </c>
      <c r="H13" s="29" t="s">
        <v>14</v>
      </c>
      <c r="I13" s="29" t="s">
        <v>15</v>
      </c>
      <c r="J13" s="29" t="s">
        <v>16</v>
      </c>
      <c r="K13" s="29" t="s">
        <v>83</v>
      </c>
      <c r="L13" s="29" t="s">
        <v>84</v>
      </c>
      <c r="M13" s="29" t="s">
        <v>14</v>
      </c>
      <c r="N13" s="29" t="s">
        <v>15</v>
      </c>
      <c r="O13" s="29" t="s">
        <v>16</v>
      </c>
      <c r="P13" s="29" t="s">
        <v>85</v>
      </c>
    </row>
    <row r="14" spans="1:16">
      <c r="A14" s="30">
        <v>1</v>
      </c>
      <c r="B14" s="30">
        <v>2</v>
      </c>
      <c r="C14" s="30">
        <v>3</v>
      </c>
      <c r="D14" s="30">
        <v>4</v>
      </c>
      <c r="E14" s="30">
        <v>5</v>
      </c>
      <c r="F14" s="30">
        <v>6</v>
      </c>
      <c r="G14" s="30">
        <v>7</v>
      </c>
      <c r="H14" s="30">
        <v>8</v>
      </c>
      <c r="I14" s="30">
        <v>9</v>
      </c>
      <c r="J14" s="30">
        <v>10</v>
      </c>
      <c r="K14" s="30">
        <v>11</v>
      </c>
      <c r="L14" s="30">
        <v>12</v>
      </c>
      <c r="M14" s="30">
        <v>13</v>
      </c>
      <c r="N14" s="30">
        <v>14</v>
      </c>
      <c r="O14" s="30">
        <v>15</v>
      </c>
      <c r="P14" s="30">
        <v>16</v>
      </c>
    </row>
    <row r="15" spans="1:16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>
      <c r="A16" s="40"/>
      <c r="B16" s="40"/>
      <c r="C16" s="40"/>
      <c r="D16" s="40"/>
      <c r="E16" s="4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1:16">
      <c r="A17" s="60">
        <v>1</v>
      </c>
      <c r="B17" s="58" t="s">
        <v>122</v>
      </c>
      <c r="C17" s="64" t="s">
        <v>416</v>
      </c>
      <c r="D17" s="52"/>
      <c r="E17" s="53"/>
      <c r="F17" s="39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>
      <c r="A18" s="61">
        <v>1</v>
      </c>
      <c r="B18" s="59" t="s">
        <v>86</v>
      </c>
      <c r="C18" s="57" t="s">
        <v>413</v>
      </c>
      <c r="D18" s="78" t="s">
        <v>46</v>
      </c>
      <c r="E18" s="53">
        <v>1</v>
      </c>
      <c r="F18" s="39"/>
      <c r="G18" s="32"/>
      <c r="H18" s="32"/>
      <c r="I18" s="32"/>
      <c r="J18" s="32"/>
      <c r="K18" s="32">
        <f t="shared" ref="K18" si="0">SUM(H18:J18)</f>
        <v>0</v>
      </c>
      <c r="L18" s="32">
        <f t="shared" ref="L18" si="1">F18*E18</f>
        <v>0</v>
      </c>
      <c r="M18" s="32">
        <f t="shared" ref="M18" si="2">ROUND(H18*E18,2)</f>
        <v>0</v>
      </c>
      <c r="N18" s="32">
        <f t="shared" ref="N18" si="3">ROUND(I18*E18,2)</f>
        <v>0</v>
      </c>
      <c r="O18" s="32">
        <f t="shared" ref="O18" si="4">ROUND(J18*E18,2)</f>
        <v>0</v>
      </c>
      <c r="P18" s="32">
        <f t="shared" ref="P18" si="5">SUM(M18:O18)</f>
        <v>0</v>
      </c>
    </row>
    <row r="19" spans="1:16">
      <c r="A19" s="60"/>
      <c r="B19" s="58"/>
      <c r="C19" s="51"/>
      <c r="D19" s="52"/>
      <c r="E19" s="53"/>
      <c r="F19" s="39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>
      <c r="A20" s="60">
        <v>2</v>
      </c>
      <c r="B20" s="58" t="s">
        <v>446</v>
      </c>
      <c r="C20" s="64" t="s">
        <v>415</v>
      </c>
      <c r="D20" s="52"/>
      <c r="E20" s="53"/>
      <c r="F20" s="39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>
      <c r="A21" s="61">
        <v>1</v>
      </c>
      <c r="B21" s="59" t="s">
        <v>86</v>
      </c>
      <c r="C21" s="57" t="s">
        <v>414</v>
      </c>
      <c r="D21" s="78" t="s">
        <v>46</v>
      </c>
      <c r="E21" s="53">
        <v>1</v>
      </c>
      <c r="F21" s="39"/>
      <c r="G21" s="32"/>
      <c r="H21" s="32"/>
      <c r="I21" s="32"/>
      <c r="J21" s="32"/>
      <c r="K21" s="32">
        <f t="shared" ref="K21" si="6">SUM(H21:J21)</f>
        <v>0</v>
      </c>
      <c r="L21" s="32">
        <f t="shared" ref="L21" si="7">F21*E21</f>
        <v>0</v>
      </c>
      <c r="M21" s="32">
        <f t="shared" ref="M21" si="8">ROUND(H21*E21,2)</f>
        <v>0</v>
      </c>
      <c r="N21" s="32">
        <f t="shared" ref="N21" si="9">ROUND(I21*E21,2)</f>
        <v>0</v>
      </c>
      <c r="O21" s="32">
        <f t="shared" ref="O21" si="10">ROUND(J21*E21,2)</f>
        <v>0</v>
      </c>
      <c r="P21" s="32">
        <f t="shared" ref="P21" si="11">SUM(M21:O21)</f>
        <v>0</v>
      </c>
    </row>
    <row r="22" spans="1:16">
      <c r="A22" s="60"/>
      <c r="B22" s="58"/>
      <c r="C22" s="51"/>
      <c r="D22" s="52"/>
      <c r="E22" s="53"/>
      <c r="F22" s="39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16">
      <c r="A23" s="60">
        <v>3</v>
      </c>
      <c r="B23" s="58" t="s">
        <v>447</v>
      </c>
      <c r="C23" s="64" t="s">
        <v>417</v>
      </c>
      <c r="D23" s="52"/>
      <c r="E23" s="53"/>
      <c r="F23" s="39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16">
      <c r="A24" s="61">
        <v>1</v>
      </c>
      <c r="B24" s="59" t="s">
        <v>86</v>
      </c>
      <c r="C24" s="57" t="s">
        <v>418</v>
      </c>
      <c r="D24" s="78" t="s">
        <v>46</v>
      </c>
      <c r="E24" s="53">
        <v>1</v>
      </c>
      <c r="F24" s="39"/>
      <c r="G24" s="32"/>
      <c r="H24" s="32"/>
      <c r="I24" s="32"/>
      <c r="J24" s="32"/>
      <c r="K24" s="32">
        <f t="shared" ref="K24" si="12">SUM(H24:J24)</f>
        <v>0</v>
      </c>
      <c r="L24" s="32">
        <f t="shared" ref="L24" si="13">F24*E24</f>
        <v>0</v>
      </c>
      <c r="M24" s="32">
        <f t="shared" ref="M24" si="14">ROUND(H24*E24,2)</f>
        <v>0</v>
      </c>
      <c r="N24" s="32">
        <f t="shared" ref="N24" si="15">ROUND(I24*E24,2)</f>
        <v>0</v>
      </c>
      <c r="O24" s="32">
        <f t="shared" ref="O24" si="16">ROUND(J24*E24,2)</f>
        <v>0</v>
      </c>
      <c r="P24" s="32">
        <f t="shared" ref="P24" si="17">SUM(M24:O24)</f>
        <v>0</v>
      </c>
    </row>
    <row r="25" spans="1:16">
      <c r="A25" s="61"/>
      <c r="B25" s="59"/>
      <c r="C25" s="57"/>
      <c r="D25" s="78"/>
      <c r="E25" s="53"/>
      <c r="F25" s="39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16">
      <c r="A26" s="60">
        <v>4</v>
      </c>
      <c r="B26" s="58" t="s">
        <v>448</v>
      </c>
      <c r="C26" s="64" t="s">
        <v>419</v>
      </c>
      <c r="D26" s="52"/>
      <c r="E26" s="53"/>
      <c r="F26" s="39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16">
      <c r="A27" s="61">
        <v>1</v>
      </c>
      <c r="B27" s="59" t="s">
        <v>86</v>
      </c>
      <c r="C27" s="57" t="s">
        <v>424</v>
      </c>
      <c r="D27" s="78" t="s">
        <v>46</v>
      </c>
      <c r="E27" s="53">
        <v>1</v>
      </c>
      <c r="F27" s="39"/>
      <c r="G27" s="32"/>
      <c r="H27" s="32"/>
      <c r="I27" s="32"/>
      <c r="J27" s="32"/>
      <c r="K27" s="32">
        <f t="shared" ref="K27" si="18">SUM(H27:J27)</f>
        <v>0</v>
      </c>
      <c r="L27" s="32">
        <f t="shared" ref="L27" si="19">F27*E27</f>
        <v>0</v>
      </c>
      <c r="M27" s="32">
        <f t="shared" ref="M27" si="20">ROUND(H27*E27,2)</f>
        <v>0</v>
      </c>
      <c r="N27" s="32">
        <f t="shared" ref="N27" si="21">ROUND(I27*E27,2)</f>
        <v>0</v>
      </c>
      <c r="O27" s="32">
        <f t="shared" ref="O27" si="22">ROUND(J27*E27,2)</f>
        <v>0</v>
      </c>
      <c r="P27" s="32">
        <f t="shared" ref="P27" si="23">SUM(M27:O27)</f>
        <v>0</v>
      </c>
    </row>
    <row r="28" spans="1:16">
      <c r="A28" s="61"/>
      <c r="B28" s="59"/>
      <c r="C28" s="57"/>
      <c r="D28" s="78"/>
      <c r="E28" s="53"/>
      <c r="F28" s="39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1:16">
      <c r="A29" s="60">
        <v>5</v>
      </c>
      <c r="B29" s="58" t="s">
        <v>448</v>
      </c>
      <c r="C29" s="64" t="s">
        <v>421</v>
      </c>
      <c r="D29" s="52"/>
      <c r="E29" s="53"/>
      <c r="F29" s="39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1:16">
      <c r="A30" s="61">
        <v>1</v>
      </c>
      <c r="B30" s="59" t="s">
        <v>86</v>
      </c>
      <c r="C30" s="57" t="s">
        <v>422</v>
      </c>
      <c r="D30" s="78" t="s">
        <v>46</v>
      </c>
      <c r="E30" s="53">
        <v>1</v>
      </c>
      <c r="F30" s="39"/>
      <c r="G30" s="32"/>
      <c r="H30" s="32"/>
      <c r="I30" s="32"/>
      <c r="J30" s="32"/>
      <c r="K30" s="32">
        <f t="shared" ref="K30" si="24">SUM(H30:J30)</f>
        <v>0</v>
      </c>
      <c r="L30" s="32">
        <f t="shared" ref="L30" si="25">F30*E30</f>
        <v>0</v>
      </c>
      <c r="M30" s="32">
        <f t="shared" ref="M30" si="26">ROUND(H30*E30,2)</f>
        <v>0</v>
      </c>
      <c r="N30" s="32">
        <f t="shared" ref="N30" si="27">ROUND(I30*E30,2)</f>
        <v>0</v>
      </c>
      <c r="O30" s="32">
        <f t="shared" ref="O30" si="28">ROUND(J30*E30,2)</f>
        <v>0</v>
      </c>
      <c r="P30" s="32">
        <f t="shared" ref="P30" si="29">SUM(M30:O30)</f>
        <v>0</v>
      </c>
    </row>
    <row r="31" spans="1:16">
      <c r="A31" s="61"/>
      <c r="B31" s="59"/>
      <c r="C31" s="57"/>
      <c r="D31" s="78"/>
      <c r="E31" s="53"/>
      <c r="F31" s="39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spans="1:16">
      <c r="A32" s="63"/>
      <c r="B32" s="59"/>
      <c r="C32" s="56"/>
      <c r="D32" s="52"/>
      <c r="E32" s="53"/>
      <c r="F32" s="39"/>
      <c r="G32" s="32"/>
      <c r="H32" s="32"/>
      <c r="I32" s="32"/>
      <c r="J32" s="32"/>
      <c r="K32" s="32"/>
      <c r="L32" s="32"/>
      <c r="M32" s="32"/>
      <c r="N32" s="32"/>
      <c r="O32" s="32"/>
      <c r="P32" s="32"/>
    </row>
    <row r="33" spans="1:16">
      <c r="A33" s="31"/>
      <c r="B33" s="158" t="s">
        <v>87</v>
      </c>
      <c r="C33" s="158"/>
      <c r="D33" s="158"/>
      <c r="E33" s="158"/>
      <c r="F33" s="158"/>
      <c r="G33" s="158"/>
      <c r="H33" s="158"/>
      <c r="I33" s="158"/>
      <c r="J33" s="158"/>
      <c r="K33" s="158"/>
      <c r="L33" s="36">
        <f>SUM(L18:L31)</f>
        <v>0</v>
      </c>
      <c r="M33" s="37">
        <f>SUM(M18:M31)</f>
        <v>0</v>
      </c>
      <c r="N33" s="37">
        <f>SUM(N18:N31)</f>
        <v>0</v>
      </c>
      <c r="O33" s="37">
        <f>SUM(O18:O31)</f>
        <v>0</v>
      </c>
      <c r="P33" s="37">
        <f>SUM(M33:O33)</f>
        <v>0</v>
      </c>
    </row>
    <row r="37" spans="1:16">
      <c r="A37" s="134" t="s">
        <v>8</v>
      </c>
      <c r="B37" s="134"/>
      <c r="C37" s="38">
        <f>'Kopsavilkums 1'!C36:E36</f>
        <v>0</v>
      </c>
      <c r="D37" s="38"/>
      <c r="E37" s="38"/>
      <c r="F37" s="38"/>
    </row>
    <row r="38" spans="1:16">
      <c r="C38" s="155" t="s">
        <v>9</v>
      </c>
      <c r="D38" s="155"/>
      <c r="E38" s="155"/>
      <c r="F38" s="155"/>
    </row>
    <row r="40" spans="1:16">
      <c r="B40" s="2">
        <f>'Kopsavilkums 1'!B38</f>
        <v>0</v>
      </c>
    </row>
  </sheetData>
  <mergeCells count="15">
    <mergeCell ref="A1:P1"/>
    <mergeCell ref="A3:P3"/>
    <mergeCell ref="A4:P4"/>
    <mergeCell ref="A10:F10"/>
    <mergeCell ref="L11:P11"/>
    <mergeCell ref="F12:K12"/>
    <mergeCell ref="L12:P12"/>
    <mergeCell ref="B33:K33"/>
    <mergeCell ref="A37:B37"/>
    <mergeCell ref="C38:F38"/>
    <mergeCell ref="A12:A13"/>
    <mergeCell ref="B12:B13"/>
    <mergeCell ref="C12:C13"/>
    <mergeCell ref="D12:D13"/>
    <mergeCell ref="E12:E13"/>
  </mergeCells>
  <printOptions horizontalCentered="1"/>
  <pageMargins left="0.31" right="0.31" top="0.74803149606299202" bottom="0.47244094488188998" header="0.196850393700787" footer="0.31"/>
  <pageSetup paperSize="9" scale="56" orientation="landscape" r:id="rId1"/>
  <headerFooter>
    <oddHeader xml:space="preserve">&amp;C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79998168889431442"/>
  </sheetPr>
  <dimension ref="A1:R36"/>
  <sheetViews>
    <sheetView view="pageBreakPreview" zoomScale="85" zoomScaleNormal="100" zoomScaleSheetLayoutView="85" workbookViewId="0">
      <selection activeCell="F17" sqref="F17:J28"/>
    </sheetView>
  </sheetViews>
  <sheetFormatPr defaultRowHeight="12.75"/>
  <cols>
    <col min="1" max="1" width="6.7109375" style="2" customWidth="1"/>
    <col min="2" max="2" width="10.85546875" style="2" customWidth="1"/>
    <col min="3" max="3" width="42.140625" style="2" customWidth="1"/>
    <col min="4" max="4" width="11" style="2" bestFit="1" customWidth="1"/>
    <col min="5" max="5" width="10.140625" style="2" bestFit="1" customWidth="1"/>
    <col min="6" max="6" width="9.140625" style="2"/>
    <col min="7" max="7" width="10" style="2" customWidth="1"/>
    <col min="8" max="8" width="9.140625" style="2" customWidth="1"/>
    <col min="9" max="9" width="14.5703125" style="2" customWidth="1"/>
    <col min="10" max="10" width="11.42578125" style="2" customWidth="1"/>
    <col min="11" max="11" width="9.140625" style="2"/>
    <col min="12" max="12" width="12.140625" style="2" customWidth="1"/>
    <col min="13" max="13" width="10.42578125" style="2" customWidth="1"/>
    <col min="14" max="14" width="15" style="2" customWidth="1"/>
    <col min="15" max="15" width="11.140625" style="2" customWidth="1"/>
    <col min="16" max="16" width="10.28515625" style="2" customWidth="1"/>
    <col min="17" max="17" width="9.5703125" style="2" bestFit="1" customWidth="1"/>
    <col min="18" max="16384" width="9.140625" style="2"/>
  </cols>
  <sheetData>
    <row r="1" spans="1:16" ht="18">
      <c r="A1" s="153" t="s">
        <v>121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3" spans="1:16">
      <c r="A3" s="154" t="s">
        <v>139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6">
      <c r="A4" s="155" t="s">
        <v>18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6" spans="1:16" ht="16.5" customHeight="1">
      <c r="A6" s="7" t="str">
        <f>'Kopsavilkums 1'!A5:H5</f>
        <v>Objekta nosaukums: "Atpūtas kompleksa jaunbūve adresē "Konkas" Košrags,Kolkas pagastā, Talsu novadā"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6.5" customHeight="1">
      <c r="A7" s="7" t="str">
        <f>'Kopsavilkums 1'!A6</f>
        <v>Būves nosaukums: "Atpūtas kompleksa jaunbūve adresē "Konkas" Košrags,Kolkas pagastā, Talsu novadā"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6.5" customHeight="1">
      <c r="A8" s="7" t="str">
        <f>'Kopsavilkums 1'!A7</f>
        <v>Objekta adrese:  "Konkas" Košrags,Kolkas pagastā, Talsu novadā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16.5" customHeight="1">
      <c r="A9" s="7">
        <f>'Kopsavilkums 1'!A8</f>
        <v>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16.5" customHeight="1">
      <c r="A10" s="156" t="s">
        <v>140</v>
      </c>
      <c r="B10" s="156"/>
      <c r="C10" s="156"/>
      <c r="D10" s="156"/>
      <c r="E10" s="156"/>
      <c r="F10" s="156"/>
      <c r="G10" s="24">
        <f>P30</f>
        <v>0</v>
      </c>
      <c r="H10" s="25" t="s">
        <v>77</v>
      </c>
      <c r="I10" s="7"/>
      <c r="J10" s="7"/>
      <c r="K10" s="7"/>
      <c r="L10" s="7"/>
      <c r="M10" s="7"/>
      <c r="N10" s="7"/>
      <c r="O10" s="7"/>
      <c r="P10" s="7"/>
    </row>
    <row r="11" spans="1:16" ht="21.75" customHeight="1">
      <c r="A11" s="3"/>
      <c r="B11" s="3"/>
      <c r="C11" s="3"/>
      <c r="D11" s="3"/>
      <c r="E11" s="3"/>
      <c r="F11" s="26">
        <v>10.1</v>
      </c>
      <c r="G11" s="27">
        <v>12.5</v>
      </c>
      <c r="H11" s="28"/>
      <c r="L11" s="156">
        <f>'Kopsavilkums 1'!B38</f>
        <v>0</v>
      </c>
      <c r="M11" s="156"/>
      <c r="N11" s="156"/>
      <c r="O11" s="156"/>
      <c r="P11" s="156"/>
    </row>
    <row r="12" spans="1:16" ht="24" customHeight="1">
      <c r="A12" s="157" t="s">
        <v>1</v>
      </c>
      <c r="B12" s="157" t="s">
        <v>78</v>
      </c>
      <c r="C12" s="157" t="s">
        <v>11</v>
      </c>
      <c r="D12" s="157" t="s">
        <v>12</v>
      </c>
      <c r="E12" s="157" t="s">
        <v>13</v>
      </c>
      <c r="F12" s="157" t="s">
        <v>79</v>
      </c>
      <c r="G12" s="157"/>
      <c r="H12" s="157"/>
      <c r="I12" s="157"/>
      <c r="J12" s="157"/>
      <c r="K12" s="157"/>
      <c r="L12" s="157" t="s">
        <v>80</v>
      </c>
      <c r="M12" s="157"/>
      <c r="N12" s="157"/>
      <c r="O12" s="157"/>
      <c r="P12" s="157"/>
    </row>
    <row r="13" spans="1:16" ht="51">
      <c r="A13" s="157"/>
      <c r="B13" s="157"/>
      <c r="C13" s="157"/>
      <c r="D13" s="157"/>
      <c r="E13" s="157"/>
      <c r="F13" s="29" t="s">
        <v>81</v>
      </c>
      <c r="G13" s="29" t="s">
        <v>82</v>
      </c>
      <c r="H13" s="29" t="s">
        <v>14</v>
      </c>
      <c r="I13" s="29" t="s">
        <v>15</v>
      </c>
      <c r="J13" s="29" t="s">
        <v>16</v>
      </c>
      <c r="K13" s="29" t="s">
        <v>83</v>
      </c>
      <c r="L13" s="29" t="s">
        <v>84</v>
      </c>
      <c r="M13" s="29" t="s">
        <v>14</v>
      </c>
      <c r="N13" s="29" t="s">
        <v>15</v>
      </c>
      <c r="O13" s="29" t="s">
        <v>16</v>
      </c>
      <c r="P13" s="29" t="s">
        <v>85</v>
      </c>
    </row>
    <row r="14" spans="1:16">
      <c r="A14" s="30">
        <v>1</v>
      </c>
      <c r="B14" s="30">
        <v>2</v>
      </c>
      <c r="C14" s="30">
        <v>3</v>
      </c>
      <c r="D14" s="30">
        <v>4</v>
      </c>
      <c r="E14" s="30">
        <v>5</v>
      </c>
      <c r="F14" s="30">
        <v>6</v>
      </c>
      <c r="G14" s="30">
        <v>7</v>
      </c>
      <c r="H14" s="30">
        <v>8</v>
      </c>
      <c r="I14" s="30">
        <v>9</v>
      </c>
      <c r="J14" s="30">
        <v>10</v>
      </c>
      <c r="K14" s="30">
        <v>11</v>
      </c>
      <c r="L14" s="30">
        <v>12</v>
      </c>
      <c r="M14" s="30">
        <v>13</v>
      </c>
      <c r="N14" s="30">
        <v>14</v>
      </c>
      <c r="O14" s="30">
        <v>15</v>
      </c>
      <c r="P14" s="30">
        <v>16</v>
      </c>
    </row>
    <row r="15" spans="1:16">
      <c r="A15" s="40"/>
      <c r="B15" s="31"/>
      <c r="C15" s="40"/>
      <c r="D15" s="40"/>
      <c r="E15" s="40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>
      <c r="A16" s="71">
        <v>1</v>
      </c>
      <c r="B16" s="58"/>
      <c r="C16" s="64" t="s">
        <v>68</v>
      </c>
      <c r="D16" s="70"/>
      <c r="E16" s="70"/>
      <c r="F16" s="39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1:18">
      <c r="A17" s="33">
        <v>1</v>
      </c>
      <c r="B17" s="59" t="s">
        <v>86</v>
      </c>
      <c r="C17" s="66" t="s">
        <v>425</v>
      </c>
      <c r="D17" s="69" t="s">
        <v>27</v>
      </c>
      <c r="E17" s="67">
        <v>1</v>
      </c>
      <c r="F17" s="39"/>
      <c r="G17" s="32"/>
      <c r="H17" s="32"/>
      <c r="I17" s="32"/>
      <c r="J17" s="32"/>
      <c r="K17" s="32">
        <f t="shared" ref="K17" si="0">SUM(H17:J17)</f>
        <v>0</v>
      </c>
      <c r="L17" s="32">
        <f t="shared" ref="L17" si="1">F17*E17</f>
        <v>0</v>
      </c>
      <c r="M17" s="32">
        <f t="shared" ref="M17" si="2">ROUND(H17*E17,2)</f>
        <v>0</v>
      </c>
      <c r="N17" s="32">
        <f t="shared" ref="N17" si="3">ROUND(I17*E17,2)</f>
        <v>0</v>
      </c>
      <c r="O17" s="32">
        <f t="shared" ref="O17" si="4">ROUND(J17*E17,2)</f>
        <v>0</v>
      </c>
      <c r="P17" s="32">
        <f t="shared" ref="P17" si="5">SUM(M17:O17)</f>
        <v>0</v>
      </c>
      <c r="R17" s="22"/>
    </row>
    <row r="18" spans="1:18" ht="25.5">
      <c r="A18" s="33">
        <v>2</v>
      </c>
      <c r="B18" s="59" t="s">
        <v>86</v>
      </c>
      <c r="C18" s="66" t="s">
        <v>138</v>
      </c>
      <c r="D18" s="69" t="s">
        <v>28</v>
      </c>
      <c r="E18" s="67">
        <v>45</v>
      </c>
      <c r="F18" s="39"/>
      <c r="G18" s="32"/>
      <c r="H18" s="32"/>
      <c r="I18" s="32"/>
      <c r="J18" s="32"/>
      <c r="K18" s="32">
        <f t="shared" ref="K18:K20" si="6">SUM(H18:J18)</f>
        <v>0</v>
      </c>
      <c r="L18" s="32">
        <f t="shared" ref="L18:L20" si="7">F18*E18</f>
        <v>0</v>
      </c>
      <c r="M18" s="32">
        <f t="shared" ref="M18:M20" si="8">ROUND(H18*E18,2)</f>
        <v>0</v>
      </c>
      <c r="N18" s="32">
        <f t="shared" ref="N18:N20" si="9">ROUND(I18*E18,2)</f>
        <v>0</v>
      </c>
      <c r="O18" s="32">
        <f t="shared" ref="O18:O20" si="10">ROUND(J18*E18,2)</f>
        <v>0</v>
      </c>
      <c r="P18" s="32">
        <f t="shared" ref="P18:P20" si="11">SUM(M18:O18)</f>
        <v>0</v>
      </c>
      <c r="R18" s="22"/>
    </row>
    <row r="19" spans="1:18" ht="25.5">
      <c r="A19" s="33">
        <v>3</v>
      </c>
      <c r="B19" s="59" t="s">
        <v>86</v>
      </c>
      <c r="C19" s="66" t="s">
        <v>426</v>
      </c>
      <c r="D19" s="69" t="s">
        <v>28</v>
      </c>
      <c r="E19" s="67">
        <v>10</v>
      </c>
      <c r="F19" s="39"/>
      <c r="G19" s="32"/>
      <c r="H19" s="32"/>
      <c r="I19" s="32"/>
      <c r="J19" s="32"/>
      <c r="K19" s="32">
        <f t="shared" ref="K19" si="12">SUM(H19:J19)</f>
        <v>0</v>
      </c>
      <c r="L19" s="32">
        <f t="shared" ref="L19" si="13">F19*E19</f>
        <v>0</v>
      </c>
      <c r="M19" s="32">
        <f t="shared" ref="M19" si="14">ROUND(H19*E19,2)</f>
        <v>0</v>
      </c>
      <c r="N19" s="32">
        <f t="shared" ref="N19" si="15">ROUND(I19*E19,2)</f>
        <v>0</v>
      </c>
      <c r="O19" s="32">
        <f t="shared" ref="O19" si="16">ROUND(J19*E19,2)</f>
        <v>0</v>
      </c>
      <c r="P19" s="32">
        <f t="shared" ref="P19" si="17">SUM(M19:O19)</f>
        <v>0</v>
      </c>
      <c r="R19" s="22"/>
    </row>
    <row r="20" spans="1:18">
      <c r="A20" s="33">
        <v>4</v>
      </c>
      <c r="B20" s="59" t="s">
        <v>86</v>
      </c>
      <c r="C20" s="66" t="s">
        <v>430</v>
      </c>
      <c r="D20" s="69" t="s">
        <v>126</v>
      </c>
      <c r="E20" s="67">
        <v>2</v>
      </c>
      <c r="F20" s="39"/>
      <c r="G20" s="32"/>
      <c r="H20" s="32"/>
      <c r="I20" s="32"/>
      <c r="J20" s="32"/>
      <c r="K20" s="32">
        <f t="shared" si="6"/>
        <v>0</v>
      </c>
      <c r="L20" s="32">
        <f t="shared" si="7"/>
        <v>0</v>
      </c>
      <c r="M20" s="32">
        <f t="shared" si="8"/>
        <v>0</v>
      </c>
      <c r="N20" s="32">
        <f t="shared" si="9"/>
        <v>0</v>
      </c>
      <c r="O20" s="32">
        <f t="shared" si="10"/>
        <v>0</v>
      </c>
      <c r="P20" s="32">
        <f t="shared" si="11"/>
        <v>0</v>
      </c>
      <c r="R20" s="22"/>
    </row>
    <row r="21" spans="1:18">
      <c r="A21" s="33">
        <v>5</v>
      </c>
      <c r="B21" s="59" t="s">
        <v>86</v>
      </c>
      <c r="C21" s="66" t="s">
        <v>431</v>
      </c>
      <c r="D21" s="69" t="s">
        <v>126</v>
      </c>
      <c r="E21" s="67">
        <v>1</v>
      </c>
      <c r="F21" s="39"/>
      <c r="G21" s="32"/>
      <c r="H21" s="32"/>
      <c r="I21" s="32"/>
      <c r="J21" s="32"/>
      <c r="K21" s="32">
        <f t="shared" ref="K21" si="18">SUM(H21:J21)</f>
        <v>0</v>
      </c>
      <c r="L21" s="32">
        <f t="shared" ref="L21" si="19">F21*E21</f>
        <v>0</v>
      </c>
      <c r="M21" s="32">
        <f t="shared" ref="M21" si="20">ROUND(H21*E21,2)</f>
        <v>0</v>
      </c>
      <c r="N21" s="32">
        <f t="shared" ref="N21" si="21">ROUND(I21*E21,2)</f>
        <v>0</v>
      </c>
      <c r="O21" s="32">
        <f t="shared" ref="O21" si="22">ROUND(J21*E21,2)</f>
        <v>0</v>
      </c>
      <c r="P21" s="32">
        <f t="shared" ref="P21" si="23">SUM(M21:O21)</f>
        <v>0</v>
      </c>
      <c r="R21" s="22"/>
    </row>
    <row r="22" spans="1:18" ht="25.5">
      <c r="A22" s="33">
        <v>6</v>
      </c>
      <c r="B22" s="59" t="s">
        <v>86</v>
      </c>
      <c r="C22" s="66" t="s">
        <v>73</v>
      </c>
      <c r="D22" s="69" t="s">
        <v>76</v>
      </c>
      <c r="E22" s="67">
        <v>10.3</v>
      </c>
      <c r="F22" s="39"/>
      <c r="G22" s="32"/>
      <c r="H22" s="32"/>
      <c r="I22" s="32"/>
      <c r="J22" s="32"/>
      <c r="K22" s="32">
        <f t="shared" ref="K22:K24" si="24">SUM(H22:J22)</f>
        <v>0</v>
      </c>
      <c r="L22" s="32">
        <f t="shared" ref="L22:L24" si="25">F22*E22</f>
        <v>0</v>
      </c>
      <c r="M22" s="32">
        <f t="shared" ref="M22:M24" si="26">ROUND(H22*E22,2)</f>
        <v>0</v>
      </c>
      <c r="N22" s="32">
        <f t="shared" ref="N22:N24" si="27">ROUND(I22*E22,2)</f>
        <v>0</v>
      </c>
      <c r="O22" s="32">
        <f t="shared" ref="O22:O24" si="28">ROUND(J22*E22,2)</f>
        <v>0</v>
      </c>
      <c r="P22" s="32">
        <f t="shared" ref="P22:P24" si="29">SUM(M22:O22)</f>
        <v>0</v>
      </c>
      <c r="R22" s="22"/>
    </row>
    <row r="23" spans="1:18" ht="25.5">
      <c r="A23" s="33">
        <v>7</v>
      </c>
      <c r="B23" s="59" t="s">
        <v>86</v>
      </c>
      <c r="C23" s="66" t="s">
        <v>74</v>
      </c>
      <c r="D23" s="69" t="s">
        <v>76</v>
      </c>
      <c r="E23" s="67">
        <v>24.1</v>
      </c>
      <c r="F23" s="39"/>
      <c r="G23" s="32"/>
      <c r="H23" s="32"/>
      <c r="I23" s="32"/>
      <c r="J23" s="32"/>
      <c r="K23" s="32">
        <f t="shared" si="24"/>
        <v>0</v>
      </c>
      <c r="L23" s="32">
        <f t="shared" si="25"/>
        <v>0</v>
      </c>
      <c r="M23" s="32">
        <f t="shared" si="26"/>
        <v>0</v>
      </c>
      <c r="N23" s="32">
        <f t="shared" si="27"/>
        <v>0</v>
      </c>
      <c r="O23" s="32">
        <f t="shared" si="28"/>
        <v>0</v>
      </c>
      <c r="P23" s="32">
        <f t="shared" si="29"/>
        <v>0</v>
      </c>
      <c r="R23" s="22"/>
    </row>
    <row r="24" spans="1:18">
      <c r="A24" s="33">
        <v>8</v>
      </c>
      <c r="B24" s="59" t="s">
        <v>86</v>
      </c>
      <c r="C24" s="66" t="s">
        <v>69</v>
      </c>
      <c r="D24" s="69" t="s">
        <v>28</v>
      </c>
      <c r="E24" s="67">
        <v>55</v>
      </c>
      <c r="F24" s="39"/>
      <c r="G24" s="32"/>
      <c r="H24" s="32"/>
      <c r="I24" s="32"/>
      <c r="J24" s="32"/>
      <c r="K24" s="32">
        <f t="shared" si="24"/>
        <v>0</v>
      </c>
      <c r="L24" s="32">
        <f t="shared" si="25"/>
        <v>0</v>
      </c>
      <c r="M24" s="32">
        <f t="shared" si="26"/>
        <v>0</v>
      </c>
      <c r="N24" s="32">
        <f t="shared" si="27"/>
        <v>0</v>
      </c>
      <c r="O24" s="32">
        <f t="shared" si="28"/>
        <v>0</v>
      </c>
      <c r="P24" s="32">
        <f t="shared" si="29"/>
        <v>0</v>
      </c>
      <c r="R24" s="22"/>
    </row>
    <row r="25" spans="1:18" ht="38.25">
      <c r="A25" s="33">
        <v>9</v>
      </c>
      <c r="B25" s="59" t="s">
        <v>86</v>
      </c>
      <c r="C25" s="66" t="s">
        <v>70</v>
      </c>
      <c r="D25" s="69" t="s">
        <v>27</v>
      </c>
      <c r="E25" s="67">
        <v>1</v>
      </c>
      <c r="F25" s="39"/>
      <c r="G25" s="32"/>
      <c r="H25" s="32"/>
      <c r="I25" s="32"/>
      <c r="J25" s="32"/>
      <c r="K25" s="32">
        <f t="shared" ref="K25:K28" si="30">SUM(H25:J25)</f>
        <v>0</v>
      </c>
      <c r="L25" s="32">
        <f t="shared" ref="L25:L28" si="31">F25*E25</f>
        <v>0</v>
      </c>
      <c r="M25" s="32">
        <f t="shared" ref="M25:M28" si="32">ROUND(H25*E25,2)</f>
        <v>0</v>
      </c>
      <c r="N25" s="32">
        <f t="shared" ref="N25:N28" si="33">ROUND(I25*E25,2)</f>
        <v>0</v>
      </c>
      <c r="O25" s="32">
        <f t="shared" ref="O25:O28" si="34">ROUND(J25*E25,2)</f>
        <v>0</v>
      </c>
      <c r="P25" s="32">
        <f t="shared" ref="P25:P28" si="35">SUM(M25:O25)</f>
        <v>0</v>
      </c>
      <c r="R25" s="22"/>
    </row>
    <row r="26" spans="1:18">
      <c r="A26" s="33">
        <v>10</v>
      </c>
      <c r="B26" s="59" t="s">
        <v>86</v>
      </c>
      <c r="C26" s="66" t="s">
        <v>71</v>
      </c>
      <c r="D26" s="69" t="s">
        <v>27</v>
      </c>
      <c r="E26" s="67">
        <v>1</v>
      </c>
      <c r="F26" s="39"/>
      <c r="G26" s="32"/>
      <c r="H26" s="32"/>
      <c r="I26" s="32"/>
      <c r="J26" s="32"/>
      <c r="K26" s="32">
        <f t="shared" si="30"/>
        <v>0</v>
      </c>
      <c r="L26" s="32">
        <f t="shared" si="31"/>
        <v>0</v>
      </c>
      <c r="M26" s="32">
        <f t="shared" si="32"/>
        <v>0</v>
      </c>
      <c r="N26" s="32">
        <f t="shared" si="33"/>
        <v>0</v>
      </c>
      <c r="O26" s="32">
        <f t="shared" si="34"/>
        <v>0</v>
      </c>
      <c r="P26" s="32">
        <f t="shared" si="35"/>
        <v>0</v>
      </c>
      <c r="R26" s="22"/>
    </row>
    <row r="27" spans="1:18">
      <c r="A27" s="33">
        <v>11</v>
      </c>
      <c r="B27" s="59" t="s">
        <v>86</v>
      </c>
      <c r="C27" s="66" t="s">
        <v>72</v>
      </c>
      <c r="D27" s="69" t="s">
        <v>27</v>
      </c>
      <c r="E27" s="67">
        <v>1</v>
      </c>
      <c r="F27" s="39"/>
      <c r="G27" s="32"/>
      <c r="H27" s="32"/>
      <c r="I27" s="32"/>
      <c r="J27" s="32"/>
      <c r="K27" s="32">
        <f t="shared" si="30"/>
        <v>0</v>
      </c>
      <c r="L27" s="32">
        <f t="shared" si="31"/>
        <v>0</v>
      </c>
      <c r="M27" s="32">
        <f t="shared" si="32"/>
        <v>0</v>
      </c>
      <c r="N27" s="32">
        <f t="shared" si="33"/>
        <v>0</v>
      </c>
      <c r="O27" s="32">
        <f t="shared" si="34"/>
        <v>0</v>
      </c>
      <c r="P27" s="32">
        <f t="shared" si="35"/>
        <v>0</v>
      </c>
      <c r="R27" s="22"/>
    </row>
    <row r="28" spans="1:18">
      <c r="A28" s="33">
        <v>12</v>
      </c>
      <c r="B28" s="59" t="s">
        <v>86</v>
      </c>
      <c r="C28" s="66" t="s">
        <v>75</v>
      </c>
      <c r="D28" s="69" t="s">
        <v>27</v>
      </c>
      <c r="E28" s="67">
        <v>1</v>
      </c>
      <c r="F28" s="39"/>
      <c r="G28" s="32"/>
      <c r="H28" s="32"/>
      <c r="I28" s="32"/>
      <c r="J28" s="32"/>
      <c r="K28" s="32">
        <f t="shared" si="30"/>
        <v>0</v>
      </c>
      <c r="L28" s="32">
        <f t="shared" si="31"/>
        <v>0</v>
      </c>
      <c r="M28" s="32">
        <f t="shared" si="32"/>
        <v>0</v>
      </c>
      <c r="N28" s="32">
        <f t="shared" si="33"/>
        <v>0</v>
      </c>
      <c r="O28" s="32">
        <f t="shared" si="34"/>
        <v>0</v>
      </c>
      <c r="P28" s="32">
        <f t="shared" si="35"/>
        <v>0</v>
      </c>
      <c r="R28" s="22"/>
    </row>
    <row r="29" spans="1:18">
      <c r="A29" s="49"/>
      <c r="B29" s="59"/>
      <c r="C29" s="66"/>
      <c r="D29" s="69"/>
      <c r="E29" s="67"/>
      <c r="F29" s="39"/>
      <c r="G29" s="32"/>
      <c r="H29" s="32"/>
      <c r="I29" s="32"/>
      <c r="J29" s="32"/>
      <c r="K29" s="32"/>
      <c r="L29" s="32"/>
      <c r="M29" s="32"/>
      <c r="N29" s="32"/>
      <c r="O29" s="32"/>
      <c r="P29" s="32"/>
      <c r="R29" s="22"/>
    </row>
    <row r="30" spans="1:18">
      <c r="A30" s="31"/>
      <c r="B30" s="158" t="s">
        <v>87</v>
      </c>
      <c r="C30" s="158"/>
      <c r="D30" s="158"/>
      <c r="E30" s="158"/>
      <c r="F30" s="158"/>
      <c r="G30" s="158"/>
      <c r="H30" s="158"/>
      <c r="I30" s="158"/>
      <c r="J30" s="158"/>
      <c r="K30" s="158"/>
      <c r="L30" s="65">
        <f>SUM(L17:L28)</f>
        <v>0</v>
      </c>
      <c r="M30" s="37">
        <f>SUM(M17:M28)</f>
        <v>0</v>
      </c>
      <c r="N30" s="37">
        <f t="shared" ref="N30:O30" si="36">SUM(N17:N28)</f>
        <v>0</v>
      </c>
      <c r="O30" s="37">
        <f t="shared" si="36"/>
        <v>0</v>
      </c>
      <c r="P30" s="37">
        <f>SUM(M30:O30)</f>
        <v>0</v>
      </c>
    </row>
    <row r="33" spans="1:6">
      <c r="A33" s="134" t="s">
        <v>8</v>
      </c>
      <c r="B33" s="134"/>
      <c r="C33" s="38">
        <f>'Kopsavilkums 1'!C36:E36</f>
        <v>0</v>
      </c>
      <c r="D33" s="38"/>
      <c r="E33" s="38"/>
      <c r="F33" s="38"/>
    </row>
    <row r="34" spans="1:6">
      <c r="C34" s="155" t="s">
        <v>9</v>
      </c>
      <c r="D34" s="155"/>
      <c r="E34" s="155"/>
      <c r="F34" s="155"/>
    </row>
    <row r="36" spans="1:6">
      <c r="B36" s="2">
        <f>'Kopsavilkums 1'!B38</f>
        <v>0</v>
      </c>
    </row>
  </sheetData>
  <mergeCells count="15">
    <mergeCell ref="F12:K12"/>
    <mergeCell ref="L12:P12"/>
    <mergeCell ref="B30:K30"/>
    <mergeCell ref="A33:B33"/>
    <mergeCell ref="C34:F34"/>
    <mergeCell ref="A12:A13"/>
    <mergeCell ref="B12:B13"/>
    <mergeCell ref="C12:C13"/>
    <mergeCell ref="D12:D13"/>
    <mergeCell ref="E12:E13"/>
    <mergeCell ref="A1:P1"/>
    <mergeCell ref="A3:P3"/>
    <mergeCell ref="A4:P4"/>
    <mergeCell ref="A10:F10"/>
    <mergeCell ref="L11:P11"/>
  </mergeCells>
  <printOptions horizontalCentered="1"/>
  <pageMargins left="0.31496062992125984" right="0.31496062992125984" top="0.74803149606299213" bottom="0.47244094488188981" header="0.19685039370078741" footer="0.31496062992125984"/>
  <pageSetup paperSize="9" scale="57" fitToWidth="0" fitToHeight="0" orientation="landscape" r:id="rId1"/>
  <headerFooter>
    <oddHeader xml:space="preserve">&amp;C
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79998168889431442"/>
  </sheetPr>
  <dimension ref="A1:R34"/>
  <sheetViews>
    <sheetView view="pageBreakPreview" zoomScale="70" zoomScaleNormal="85" zoomScaleSheetLayoutView="70" workbookViewId="0">
      <selection activeCell="F17" sqref="F17:J26"/>
    </sheetView>
  </sheetViews>
  <sheetFormatPr defaultRowHeight="12.75"/>
  <cols>
    <col min="1" max="1" width="6.7109375" style="2" customWidth="1"/>
    <col min="2" max="2" width="10.85546875" style="2" customWidth="1"/>
    <col min="3" max="3" width="42.140625" style="2" customWidth="1"/>
    <col min="4" max="4" width="11" style="2" bestFit="1" customWidth="1"/>
    <col min="5" max="5" width="10.140625" style="2" bestFit="1" customWidth="1"/>
    <col min="6" max="6" width="9.140625" style="2"/>
    <col min="7" max="7" width="10" style="2" customWidth="1"/>
    <col min="8" max="8" width="9.140625" style="2" customWidth="1"/>
    <col min="9" max="9" width="14.5703125" style="2" customWidth="1"/>
    <col min="10" max="10" width="11.42578125" style="2" customWidth="1"/>
    <col min="11" max="11" width="9.140625" style="2"/>
    <col min="12" max="12" width="12.140625" style="2" customWidth="1"/>
    <col min="13" max="13" width="10.42578125" style="2" customWidth="1"/>
    <col min="14" max="14" width="15" style="2" customWidth="1"/>
    <col min="15" max="15" width="11.140625" style="2" customWidth="1"/>
    <col min="16" max="16" width="10.28515625" style="2" customWidth="1"/>
    <col min="17" max="17" width="9.5703125" style="2" bestFit="1" customWidth="1"/>
    <col min="18" max="16384" width="9.140625" style="2"/>
  </cols>
  <sheetData>
    <row r="1" spans="1:16" ht="18">
      <c r="A1" s="153" t="s">
        <v>123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3" spans="1:16">
      <c r="A3" s="154" t="s">
        <v>39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6">
      <c r="A4" s="155" t="s">
        <v>18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6" spans="1:16" ht="16.5" customHeight="1">
      <c r="A6" s="7" t="str">
        <f>'Kopsavilkums 1'!A5:H5</f>
        <v>Objekta nosaukums: "Atpūtas kompleksa jaunbūve adresē "Konkas" Košrags,Kolkas pagastā, Talsu novadā"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6.5" customHeight="1">
      <c r="A7" s="7" t="str">
        <f>'Kopsavilkums 1'!A6</f>
        <v>Būves nosaukums: "Atpūtas kompleksa jaunbūve adresē "Konkas" Košrags,Kolkas pagastā, Talsu novadā"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6.5" customHeight="1">
      <c r="A8" s="7" t="str">
        <f>'Kopsavilkums 1'!A7</f>
        <v>Objekta adrese:  "Konkas" Košrags,Kolkas pagastā, Talsu novadā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16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16.5" customHeight="1">
      <c r="A10" s="156" t="s">
        <v>429</v>
      </c>
      <c r="B10" s="156"/>
      <c r="C10" s="156"/>
      <c r="D10" s="156"/>
      <c r="E10" s="156"/>
      <c r="F10" s="156"/>
      <c r="G10" s="24">
        <f>P28</f>
        <v>0</v>
      </c>
      <c r="H10" s="25" t="s">
        <v>77</v>
      </c>
      <c r="I10" s="7"/>
      <c r="J10" s="7"/>
      <c r="K10" s="7"/>
      <c r="L10" s="7"/>
      <c r="M10" s="7"/>
      <c r="N10" s="7"/>
      <c r="O10" s="7"/>
      <c r="P10" s="7"/>
    </row>
    <row r="11" spans="1:16" ht="21.75" customHeight="1">
      <c r="A11" s="3"/>
      <c r="B11" s="3"/>
      <c r="C11" s="3"/>
      <c r="D11" s="3"/>
      <c r="E11" s="3"/>
      <c r="F11" s="26">
        <v>10.1</v>
      </c>
      <c r="G11" s="27">
        <v>12.5</v>
      </c>
      <c r="H11" s="28"/>
      <c r="L11" s="156">
        <f>'Kopsavilkums 1'!B38</f>
        <v>0</v>
      </c>
      <c r="M11" s="156"/>
      <c r="N11" s="156"/>
      <c r="O11" s="156"/>
      <c r="P11" s="156"/>
    </row>
    <row r="12" spans="1:16" ht="24" customHeight="1">
      <c r="A12" s="157" t="s">
        <v>1</v>
      </c>
      <c r="B12" s="157" t="s">
        <v>78</v>
      </c>
      <c r="C12" s="157" t="s">
        <v>11</v>
      </c>
      <c r="D12" s="157" t="s">
        <v>12</v>
      </c>
      <c r="E12" s="157" t="s">
        <v>13</v>
      </c>
      <c r="F12" s="157" t="s">
        <v>79</v>
      </c>
      <c r="G12" s="157"/>
      <c r="H12" s="157"/>
      <c r="I12" s="157"/>
      <c r="J12" s="157"/>
      <c r="K12" s="157"/>
      <c r="L12" s="157" t="s">
        <v>80</v>
      </c>
      <c r="M12" s="157"/>
      <c r="N12" s="157"/>
      <c r="O12" s="157"/>
      <c r="P12" s="157"/>
    </row>
    <row r="13" spans="1:16" ht="51">
      <c r="A13" s="157"/>
      <c r="B13" s="157"/>
      <c r="C13" s="157"/>
      <c r="D13" s="157"/>
      <c r="E13" s="157"/>
      <c r="F13" s="29" t="s">
        <v>81</v>
      </c>
      <c r="G13" s="29" t="s">
        <v>82</v>
      </c>
      <c r="H13" s="29" t="s">
        <v>14</v>
      </c>
      <c r="I13" s="29" t="s">
        <v>15</v>
      </c>
      <c r="J13" s="29" t="s">
        <v>16</v>
      </c>
      <c r="K13" s="29" t="s">
        <v>83</v>
      </c>
      <c r="L13" s="29" t="s">
        <v>84</v>
      </c>
      <c r="M13" s="29" t="s">
        <v>14</v>
      </c>
      <c r="N13" s="29" t="s">
        <v>15</v>
      </c>
      <c r="O13" s="29" t="s">
        <v>16</v>
      </c>
      <c r="P13" s="29" t="s">
        <v>85</v>
      </c>
    </row>
    <row r="14" spans="1:16">
      <c r="A14" s="30">
        <v>1</v>
      </c>
      <c r="B14" s="30">
        <v>2</v>
      </c>
      <c r="C14" s="30">
        <v>3</v>
      </c>
      <c r="D14" s="30">
        <v>4</v>
      </c>
      <c r="E14" s="30">
        <v>5</v>
      </c>
      <c r="F14" s="30">
        <v>6</v>
      </c>
      <c r="G14" s="30">
        <v>7</v>
      </c>
      <c r="H14" s="30">
        <v>8</v>
      </c>
      <c r="I14" s="30">
        <v>9</v>
      </c>
      <c r="J14" s="30">
        <v>10</v>
      </c>
      <c r="K14" s="30">
        <v>11</v>
      </c>
      <c r="L14" s="30">
        <v>12</v>
      </c>
      <c r="M14" s="30">
        <v>13</v>
      </c>
      <c r="N14" s="30">
        <v>14</v>
      </c>
      <c r="O14" s="30">
        <v>15</v>
      </c>
      <c r="P14" s="30">
        <v>16</v>
      </c>
    </row>
    <row r="15" spans="1:16">
      <c r="A15" s="40"/>
      <c r="B15" s="31"/>
      <c r="C15" s="40"/>
      <c r="D15" s="40"/>
      <c r="E15" s="40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>
      <c r="A16" s="71">
        <v>1</v>
      </c>
      <c r="B16" s="58" t="s">
        <v>449</v>
      </c>
      <c r="C16" s="68" t="s">
        <v>39</v>
      </c>
      <c r="D16" s="69"/>
      <c r="E16" s="67"/>
      <c r="F16" s="39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1:18" ht="25.5">
      <c r="A17" s="33">
        <v>1</v>
      </c>
      <c r="B17" s="59" t="s">
        <v>86</v>
      </c>
      <c r="C17" s="66" t="s">
        <v>141</v>
      </c>
      <c r="D17" s="69" t="s">
        <v>28</v>
      </c>
      <c r="E17" s="67">
        <v>37.4</v>
      </c>
      <c r="F17" s="39"/>
      <c r="G17" s="32"/>
      <c r="H17" s="32"/>
      <c r="I17" s="32"/>
      <c r="J17" s="32"/>
      <c r="K17" s="32">
        <f t="shared" ref="K17:K24" si="0">SUM(H17:J17)</f>
        <v>0</v>
      </c>
      <c r="L17" s="32">
        <f t="shared" ref="L17:L24" si="1">F17*E17</f>
        <v>0</v>
      </c>
      <c r="M17" s="32">
        <f t="shared" ref="M17:M24" si="2">ROUND(H17*E17,2)</f>
        <v>0</v>
      </c>
      <c r="N17" s="32">
        <f t="shared" ref="N17:N24" si="3">ROUND(I17*E17,2)</f>
        <v>0</v>
      </c>
      <c r="O17" s="32">
        <f t="shared" ref="O17:O24" si="4">ROUND(J17*E17,2)</f>
        <v>0</v>
      </c>
      <c r="P17" s="32">
        <f t="shared" ref="P17:P24" si="5">SUM(M17:O17)</f>
        <v>0</v>
      </c>
      <c r="R17" s="22"/>
    </row>
    <row r="18" spans="1:18">
      <c r="A18" s="33">
        <v>2</v>
      </c>
      <c r="B18" s="59" t="s">
        <v>86</v>
      </c>
      <c r="C18" s="66" t="s">
        <v>427</v>
      </c>
      <c r="D18" s="69" t="s">
        <v>65</v>
      </c>
      <c r="E18" s="67">
        <v>1</v>
      </c>
      <c r="F18" s="39"/>
      <c r="G18" s="32"/>
      <c r="H18" s="32"/>
      <c r="I18" s="32"/>
      <c r="J18" s="32"/>
      <c r="K18" s="32">
        <f t="shared" ref="K18:K19" si="6">SUM(H18:J18)</f>
        <v>0</v>
      </c>
      <c r="L18" s="32">
        <f t="shared" ref="L18:L19" si="7">F18*E18</f>
        <v>0</v>
      </c>
      <c r="M18" s="32">
        <f t="shared" ref="M18:M19" si="8">ROUND(H18*E18,2)</f>
        <v>0</v>
      </c>
      <c r="N18" s="32">
        <f t="shared" ref="N18:N19" si="9">ROUND(I18*E18,2)</f>
        <v>0</v>
      </c>
      <c r="O18" s="32">
        <f t="shared" ref="O18:O19" si="10">ROUND(J18*E18,2)</f>
        <v>0</v>
      </c>
      <c r="P18" s="32">
        <f t="shared" ref="P18:P19" si="11">SUM(M18:O18)</f>
        <v>0</v>
      </c>
      <c r="R18" s="22"/>
    </row>
    <row r="19" spans="1:18">
      <c r="A19" s="33">
        <v>3</v>
      </c>
      <c r="B19" s="59" t="s">
        <v>86</v>
      </c>
      <c r="C19" s="66" t="s">
        <v>432</v>
      </c>
      <c r="D19" s="69" t="s">
        <v>126</v>
      </c>
      <c r="E19" s="67">
        <v>2</v>
      </c>
      <c r="F19" s="39"/>
      <c r="G19" s="32"/>
      <c r="H19" s="32"/>
      <c r="I19" s="32"/>
      <c r="J19" s="32"/>
      <c r="K19" s="32">
        <f t="shared" si="6"/>
        <v>0</v>
      </c>
      <c r="L19" s="32">
        <f t="shared" si="7"/>
        <v>0</v>
      </c>
      <c r="M19" s="32">
        <f t="shared" si="8"/>
        <v>0</v>
      </c>
      <c r="N19" s="32">
        <f t="shared" si="9"/>
        <v>0</v>
      </c>
      <c r="O19" s="32">
        <f t="shared" si="10"/>
        <v>0</v>
      </c>
      <c r="P19" s="32">
        <f t="shared" si="11"/>
        <v>0</v>
      </c>
      <c r="R19" s="22"/>
    </row>
    <row r="20" spans="1:18" ht="38.25">
      <c r="A20" s="33">
        <v>4</v>
      </c>
      <c r="B20" s="59" t="s">
        <v>86</v>
      </c>
      <c r="C20" s="66" t="s">
        <v>428</v>
      </c>
      <c r="D20" s="69" t="s">
        <v>67</v>
      </c>
      <c r="E20" s="67">
        <v>1</v>
      </c>
      <c r="F20" s="39"/>
      <c r="G20" s="32"/>
      <c r="H20" s="32"/>
      <c r="I20" s="32"/>
      <c r="J20" s="32"/>
      <c r="K20" s="32">
        <f t="shared" ref="K20" si="12">SUM(H20:J20)</f>
        <v>0</v>
      </c>
      <c r="L20" s="32">
        <f t="shared" ref="L20" si="13">F20*E20</f>
        <v>0</v>
      </c>
      <c r="M20" s="32">
        <f t="shared" ref="M20" si="14">ROUND(H20*E20,2)</f>
        <v>0</v>
      </c>
      <c r="N20" s="32">
        <f t="shared" ref="N20" si="15">ROUND(I20*E20,2)</f>
        <v>0</v>
      </c>
      <c r="O20" s="32">
        <f t="shared" ref="O20" si="16">ROUND(J20*E20,2)</f>
        <v>0</v>
      </c>
      <c r="P20" s="32">
        <f t="shared" ref="P20" si="17">SUM(M20:O20)</f>
        <v>0</v>
      </c>
      <c r="R20" s="22"/>
    </row>
    <row r="21" spans="1:18" ht="25.5">
      <c r="A21" s="33">
        <v>5</v>
      </c>
      <c r="B21" s="59" t="s">
        <v>86</v>
      </c>
      <c r="C21" s="66" t="s">
        <v>73</v>
      </c>
      <c r="D21" s="69" t="s">
        <v>76</v>
      </c>
      <c r="E21" s="67">
        <v>7</v>
      </c>
      <c r="F21" s="39"/>
      <c r="G21" s="32"/>
      <c r="H21" s="32"/>
      <c r="I21" s="32"/>
      <c r="J21" s="32"/>
      <c r="K21" s="32">
        <f t="shared" si="0"/>
        <v>0</v>
      </c>
      <c r="L21" s="32">
        <f t="shared" si="1"/>
        <v>0</v>
      </c>
      <c r="M21" s="32">
        <f t="shared" si="2"/>
        <v>0</v>
      </c>
      <c r="N21" s="32">
        <f t="shared" si="3"/>
        <v>0</v>
      </c>
      <c r="O21" s="32">
        <f t="shared" si="4"/>
        <v>0</v>
      </c>
      <c r="P21" s="32">
        <f t="shared" si="5"/>
        <v>0</v>
      </c>
      <c r="R21" s="22"/>
    </row>
    <row r="22" spans="1:18" ht="25.5">
      <c r="A22" s="33">
        <v>6</v>
      </c>
      <c r="B22" s="59" t="s">
        <v>86</v>
      </c>
      <c r="C22" s="66" t="s">
        <v>74</v>
      </c>
      <c r="D22" s="69" t="s">
        <v>76</v>
      </c>
      <c r="E22" s="67">
        <v>16.3</v>
      </c>
      <c r="F22" s="39"/>
      <c r="G22" s="32"/>
      <c r="H22" s="32"/>
      <c r="I22" s="32"/>
      <c r="J22" s="32"/>
      <c r="K22" s="32">
        <f t="shared" si="0"/>
        <v>0</v>
      </c>
      <c r="L22" s="32">
        <f t="shared" si="1"/>
        <v>0</v>
      </c>
      <c r="M22" s="32">
        <f t="shared" si="2"/>
        <v>0</v>
      </c>
      <c r="N22" s="32">
        <f t="shared" si="3"/>
        <v>0</v>
      </c>
      <c r="O22" s="32">
        <f t="shared" si="4"/>
        <v>0</v>
      </c>
      <c r="P22" s="32">
        <f t="shared" si="5"/>
        <v>0</v>
      </c>
      <c r="R22" s="22"/>
    </row>
    <row r="23" spans="1:18">
      <c r="A23" s="33">
        <v>7</v>
      </c>
      <c r="B23" s="59" t="s">
        <v>86</v>
      </c>
      <c r="C23" s="66" t="s">
        <v>433</v>
      </c>
      <c r="D23" s="69" t="s">
        <v>126</v>
      </c>
      <c r="E23" s="67">
        <v>1</v>
      </c>
      <c r="F23" s="39"/>
      <c r="G23" s="32"/>
      <c r="H23" s="32"/>
      <c r="I23" s="32"/>
      <c r="J23" s="32"/>
      <c r="K23" s="32">
        <f t="shared" si="0"/>
        <v>0</v>
      </c>
      <c r="L23" s="32">
        <f t="shared" si="1"/>
        <v>0</v>
      </c>
      <c r="M23" s="32">
        <f t="shared" si="2"/>
        <v>0</v>
      </c>
      <c r="N23" s="32">
        <f t="shared" si="3"/>
        <v>0</v>
      </c>
      <c r="O23" s="32">
        <f t="shared" si="4"/>
        <v>0</v>
      </c>
      <c r="P23" s="32">
        <f t="shared" si="5"/>
        <v>0</v>
      </c>
      <c r="R23" s="22"/>
    </row>
    <row r="24" spans="1:18">
      <c r="A24" s="33">
        <v>8</v>
      </c>
      <c r="B24" s="59" t="s">
        <v>86</v>
      </c>
      <c r="C24" s="66" t="s">
        <v>71</v>
      </c>
      <c r="D24" s="69" t="s">
        <v>27</v>
      </c>
      <c r="E24" s="67">
        <v>1</v>
      </c>
      <c r="F24" s="39"/>
      <c r="G24" s="32"/>
      <c r="H24" s="32"/>
      <c r="I24" s="32"/>
      <c r="J24" s="32"/>
      <c r="K24" s="32">
        <f t="shared" si="0"/>
        <v>0</v>
      </c>
      <c r="L24" s="32">
        <f t="shared" si="1"/>
        <v>0</v>
      </c>
      <c r="M24" s="32">
        <f t="shared" si="2"/>
        <v>0</v>
      </c>
      <c r="N24" s="32">
        <f t="shared" si="3"/>
        <v>0</v>
      </c>
      <c r="O24" s="32">
        <f t="shared" si="4"/>
        <v>0</v>
      </c>
      <c r="P24" s="32">
        <f t="shared" si="5"/>
        <v>0</v>
      </c>
      <c r="R24" s="22"/>
    </row>
    <row r="25" spans="1:18">
      <c r="A25" s="33">
        <v>9</v>
      </c>
      <c r="B25" s="59" t="s">
        <v>86</v>
      </c>
      <c r="C25" s="66" t="s">
        <v>72</v>
      </c>
      <c r="D25" s="69" t="s">
        <v>67</v>
      </c>
      <c r="E25" s="67">
        <v>1</v>
      </c>
      <c r="F25" s="39"/>
      <c r="G25" s="32"/>
      <c r="H25" s="32"/>
      <c r="I25" s="32"/>
      <c r="J25" s="32"/>
      <c r="K25" s="32">
        <f t="shared" ref="K25:K26" si="18">SUM(H25:J25)</f>
        <v>0</v>
      </c>
      <c r="L25" s="32">
        <f t="shared" ref="L25:L26" si="19">F25*E25</f>
        <v>0</v>
      </c>
      <c r="M25" s="32">
        <f t="shared" ref="M25:M26" si="20">ROUND(H25*E25,2)</f>
        <v>0</v>
      </c>
      <c r="N25" s="32">
        <f t="shared" ref="N25:N26" si="21">ROUND(I25*E25,2)</f>
        <v>0</v>
      </c>
      <c r="O25" s="32">
        <f t="shared" ref="O25:O26" si="22">ROUND(J25*E25,2)</f>
        <v>0</v>
      </c>
      <c r="P25" s="32">
        <f t="shared" ref="P25:P26" si="23">SUM(M25:O25)</f>
        <v>0</v>
      </c>
      <c r="R25" s="22"/>
    </row>
    <row r="26" spans="1:18">
      <c r="A26" s="33">
        <v>10</v>
      </c>
      <c r="B26" s="59" t="s">
        <v>86</v>
      </c>
      <c r="C26" s="66" t="s">
        <v>75</v>
      </c>
      <c r="D26" s="69" t="s">
        <v>27</v>
      </c>
      <c r="E26" s="67">
        <v>1</v>
      </c>
      <c r="F26" s="39"/>
      <c r="G26" s="32"/>
      <c r="H26" s="32"/>
      <c r="I26" s="32"/>
      <c r="J26" s="32"/>
      <c r="K26" s="32">
        <f t="shared" si="18"/>
        <v>0</v>
      </c>
      <c r="L26" s="32">
        <f t="shared" si="19"/>
        <v>0</v>
      </c>
      <c r="M26" s="32">
        <f t="shared" si="20"/>
        <v>0</v>
      </c>
      <c r="N26" s="32">
        <f t="shared" si="21"/>
        <v>0</v>
      </c>
      <c r="O26" s="32">
        <f t="shared" si="22"/>
        <v>0</v>
      </c>
      <c r="P26" s="32">
        <f t="shared" si="23"/>
        <v>0</v>
      </c>
      <c r="R26" s="22"/>
    </row>
    <row r="27" spans="1:18">
      <c r="A27" s="49"/>
      <c r="B27" s="59"/>
      <c r="C27" s="66"/>
      <c r="D27" s="69"/>
      <c r="E27" s="67"/>
      <c r="F27" s="39"/>
      <c r="G27" s="32"/>
      <c r="H27" s="32"/>
      <c r="I27" s="32"/>
      <c r="J27" s="32"/>
      <c r="K27" s="32"/>
      <c r="L27" s="32"/>
      <c r="M27" s="32"/>
      <c r="N27" s="32"/>
      <c r="O27" s="32"/>
      <c r="P27" s="32"/>
      <c r="R27" s="22"/>
    </row>
    <row r="28" spans="1:18">
      <c r="A28" s="31"/>
      <c r="B28" s="158" t="s">
        <v>87</v>
      </c>
      <c r="C28" s="158"/>
      <c r="D28" s="158"/>
      <c r="E28" s="158"/>
      <c r="F28" s="158"/>
      <c r="G28" s="158"/>
      <c r="H28" s="158"/>
      <c r="I28" s="158"/>
      <c r="J28" s="158"/>
      <c r="K28" s="158"/>
      <c r="L28" s="65">
        <f>SUM(L17:L26)</f>
        <v>0</v>
      </c>
      <c r="M28" s="37">
        <f>SUM(M17:M26)</f>
        <v>0</v>
      </c>
      <c r="N28" s="37">
        <f t="shared" ref="N28:O28" si="24">SUM(N17:N26)</f>
        <v>0</v>
      </c>
      <c r="O28" s="37">
        <f t="shared" si="24"/>
        <v>0</v>
      </c>
      <c r="P28" s="37">
        <f>SUM(M28:O28)</f>
        <v>0</v>
      </c>
    </row>
    <row r="31" spans="1:18">
      <c r="A31" s="134" t="s">
        <v>8</v>
      </c>
      <c r="B31" s="134"/>
      <c r="C31" s="38">
        <f>'Kopsavilkums 1'!C36:E36</f>
        <v>0</v>
      </c>
      <c r="D31" s="38"/>
      <c r="E31" s="38"/>
      <c r="F31" s="38"/>
    </row>
    <row r="32" spans="1:18">
      <c r="C32" s="155" t="s">
        <v>9</v>
      </c>
      <c r="D32" s="155"/>
      <c r="E32" s="155"/>
      <c r="F32" s="155"/>
    </row>
    <row r="34" spans="2:2">
      <c r="B34" s="2">
        <f>'Kopsavilkums 1'!B38</f>
        <v>0</v>
      </c>
    </row>
  </sheetData>
  <mergeCells count="15">
    <mergeCell ref="F12:K12"/>
    <mergeCell ref="L12:P12"/>
    <mergeCell ref="B28:K28"/>
    <mergeCell ref="A31:B31"/>
    <mergeCell ref="C32:F32"/>
    <mergeCell ref="A12:A13"/>
    <mergeCell ref="B12:B13"/>
    <mergeCell ref="C12:C13"/>
    <mergeCell ref="D12:D13"/>
    <mergeCell ref="E12:E13"/>
    <mergeCell ref="A1:P1"/>
    <mergeCell ref="A3:P3"/>
    <mergeCell ref="A4:P4"/>
    <mergeCell ref="A10:F10"/>
    <mergeCell ref="L11:P11"/>
  </mergeCells>
  <printOptions horizontalCentered="1"/>
  <pageMargins left="0.31496062992125984" right="0.31496062992125984" top="0.74803149606299213" bottom="0.47244094488188981" header="0.19685039370078741" footer="0.31496062992125984"/>
  <pageSetup paperSize="9" scale="58" fitToWidth="0" fitToHeight="0" orientation="landscape" r:id="rId1"/>
  <headerFooter>
    <oddHeader xml:space="preserve">&amp;C
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79998168889431442"/>
  </sheetPr>
  <dimension ref="A1:R28"/>
  <sheetViews>
    <sheetView view="pageBreakPreview" zoomScale="70" zoomScaleNormal="100" zoomScaleSheetLayoutView="70" workbookViewId="0">
      <selection activeCell="F17" sqref="F17:J20"/>
    </sheetView>
  </sheetViews>
  <sheetFormatPr defaultRowHeight="12.75"/>
  <cols>
    <col min="1" max="1" width="6.7109375" style="2" customWidth="1"/>
    <col min="2" max="2" width="10.85546875" style="2" customWidth="1"/>
    <col min="3" max="3" width="42.140625" style="2" customWidth="1"/>
    <col min="4" max="4" width="11" style="2" bestFit="1" customWidth="1"/>
    <col min="5" max="5" width="10.140625" style="2" bestFit="1" customWidth="1"/>
    <col min="6" max="6" width="9.140625" style="2"/>
    <col min="7" max="7" width="10" style="2" customWidth="1"/>
    <col min="8" max="8" width="9.140625" style="2" customWidth="1"/>
    <col min="9" max="9" width="14.5703125" style="2" customWidth="1"/>
    <col min="10" max="10" width="11.42578125" style="2" customWidth="1"/>
    <col min="11" max="11" width="9.140625" style="2"/>
    <col min="12" max="12" width="12.140625" style="2" customWidth="1"/>
    <col min="13" max="13" width="10.42578125" style="2" customWidth="1"/>
    <col min="14" max="14" width="15" style="2" customWidth="1"/>
    <col min="15" max="15" width="11.140625" style="2" customWidth="1"/>
    <col min="16" max="16" width="10.28515625" style="2" customWidth="1"/>
    <col min="17" max="17" width="9.5703125" style="2" bestFit="1" customWidth="1"/>
    <col min="18" max="16384" width="9.140625" style="2"/>
  </cols>
  <sheetData>
    <row r="1" spans="1:16" ht="18">
      <c r="A1" s="153" t="s">
        <v>124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3" spans="1:16">
      <c r="A3" s="154" t="s">
        <v>434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6">
      <c r="A4" s="155" t="s">
        <v>18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6" spans="1:16" ht="16.5" customHeight="1">
      <c r="A6" s="7" t="str">
        <f>'Kopsavilkums 1'!A5:H5</f>
        <v>Objekta nosaukums: "Atpūtas kompleksa jaunbūve adresē "Konkas" Košrags,Kolkas pagastā, Talsu novadā"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6.5" customHeight="1">
      <c r="A7" s="7" t="str">
        <f>'Kopsavilkums 1'!A6</f>
        <v>Būves nosaukums: "Atpūtas kompleksa jaunbūve adresē "Konkas" Košrags,Kolkas pagastā, Talsu novadā"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6.5" customHeight="1">
      <c r="A8" s="7" t="str">
        <f>'Kopsavilkums 1'!A7</f>
        <v>Objekta adrese:  "Konkas" Košrags,Kolkas pagastā, Talsu novadā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16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16.5" customHeight="1">
      <c r="A10" s="156" t="s">
        <v>429</v>
      </c>
      <c r="B10" s="156"/>
      <c r="C10" s="156"/>
      <c r="D10" s="156"/>
      <c r="E10" s="156"/>
      <c r="F10" s="156"/>
      <c r="G10" s="24">
        <f>P22</f>
        <v>0</v>
      </c>
      <c r="H10" s="25" t="s">
        <v>77</v>
      </c>
      <c r="I10" s="7"/>
      <c r="J10" s="7"/>
      <c r="K10" s="7"/>
      <c r="L10" s="7"/>
      <c r="M10" s="7"/>
      <c r="N10" s="7"/>
      <c r="O10" s="7"/>
      <c r="P10" s="7"/>
    </row>
    <row r="11" spans="1:16" ht="21.75" customHeight="1">
      <c r="A11" s="3"/>
      <c r="B11" s="3"/>
      <c r="C11" s="3"/>
      <c r="D11" s="3"/>
      <c r="E11" s="3"/>
      <c r="F11" s="26">
        <v>10.1</v>
      </c>
      <c r="G11" s="27">
        <v>12.5</v>
      </c>
      <c r="H11" s="28"/>
      <c r="L11" s="156">
        <f>'Kopsavilkums 1'!B38</f>
        <v>0</v>
      </c>
      <c r="M11" s="156"/>
      <c r="N11" s="156"/>
      <c r="O11" s="156"/>
      <c r="P11" s="156"/>
    </row>
    <row r="12" spans="1:16" ht="24" customHeight="1">
      <c r="A12" s="157" t="s">
        <v>1</v>
      </c>
      <c r="B12" s="157" t="s">
        <v>78</v>
      </c>
      <c r="C12" s="157" t="s">
        <v>11</v>
      </c>
      <c r="D12" s="157" t="s">
        <v>12</v>
      </c>
      <c r="E12" s="157" t="s">
        <v>13</v>
      </c>
      <c r="F12" s="157" t="s">
        <v>79</v>
      </c>
      <c r="G12" s="157"/>
      <c r="H12" s="157"/>
      <c r="I12" s="157"/>
      <c r="J12" s="157"/>
      <c r="K12" s="157"/>
      <c r="L12" s="157" t="s">
        <v>80</v>
      </c>
      <c r="M12" s="157"/>
      <c r="N12" s="157"/>
      <c r="O12" s="157"/>
      <c r="P12" s="157"/>
    </row>
    <row r="13" spans="1:16" ht="51">
      <c r="A13" s="157"/>
      <c r="B13" s="157"/>
      <c r="C13" s="157"/>
      <c r="D13" s="157"/>
      <c r="E13" s="157"/>
      <c r="F13" s="29" t="s">
        <v>81</v>
      </c>
      <c r="G13" s="29" t="s">
        <v>82</v>
      </c>
      <c r="H13" s="29" t="s">
        <v>14</v>
      </c>
      <c r="I13" s="29" t="s">
        <v>15</v>
      </c>
      <c r="J13" s="29" t="s">
        <v>16</v>
      </c>
      <c r="K13" s="29" t="s">
        <v>83</v>
      </c>
      <c r="L13" s="29" t="s">
        <v>84</v>
      </c>
      <c r="M13" s="29" t="s">
        <v>14</v>
      </c>
      <c r="N13" s="29" t="s">
        <v>15</v>
      </c>
      <c r="O13" s="29" t="s">
        <v>16</v>
      </c>
      <c r="P13" s="29" t="s">
        <v>85</v>
      </c>
    </row>
    <row r="14" spans="1:16">
      <c r="A14" s="30">
        <v>1</v>
      </c>
      <c r="B14" s="30">
        <v>2</v>
      </c>
      <c r="C14" s="30">
        <v>3</v>
      </c>
      <c r="D14" s="30">
        <v>4</v>
      </c>
      <c r="E14" s="30">
        <v>5</v>
      </c>
      <c r="F14" s="30">
        <v>6</v>
      </c>
      <c r="G14" s="30">
        <v>7</v>
      </c>
      <c r="H14" s="30">
        <v>8</v>
      </c>
      <c r="I14" s="30">
        <v>9</v>
      </c>
      <c r="J14" s="30">
        <v>10</v>
      </c>
      <c r="K14" s="30">
        <v>11</v>
      </c>
      <c r="L14" s="30">
        <v>12</v>
      </c>
      <c r="M14" s="30">
        <v>13</v>
      </c>
      <c r="N14" s="30">
        <v>14</v>
      </c>
      <c r="O14" s="30">
        <v>15</v>
      </c>
      <c r="P14" s="30">
        <v>16</v>
      </c>
    </row>
    <row r="15" spans="1:16">
      <c r="A15" s="40"/>
      <c r="B15" s="31"/>
      <c r="C15" s="40"/>
      <c r="D15" s="40"/>
      <c r="E15" s="40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>
      <c r="A16" s="71">
        <v>1</v>
      </c>
      <c r="B16" s="58" t="s">
        <v>449</v>
      </c>
      <c r="C16" s="68" t="s">
        <v>434</v>
      </c>
      <c r="D16" s="69"/>
      <c r="E16" s="67"/>
      <c r="F16" s="39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1:18" ht="25.5">
      <c r="A17" s="33">
        <v>1</v>
      </c>
      <c r="B17" s="59" t="s">
        <v>86</v>
      </c>
      <c r="C17" s="66" t="s">
        <v>435</v>
      </c>
      <c r="D17" s="69" t="s">
        <v>28</v>
      </c>
      <c r="E17" s="67">
        <v>120.4</v>
      </c>
      <c r="F17" s="39"/>
      <c r="G17" s="32"/>
      <c r="H17" s="32"/>
      <c r="I17" s="32"/>
      <c r="J17" s="32"/>
      <c r="K17" s="32">
        <f t="shared" ref="K17:K20" si="0">SUM(H17:J17)</f>
        <v>0</v>
      </c>
      <c r="L17" s="32">
        <f t="shared" ref="L17:L20" si="1">F17*E17</f>
        <v>0</v>
      </c>
      <c r="M17" s="32">
        <f t="shared" ref="M17:M20" si="2">ROUND(H17*E17,2)</f>
        <v>0</v>
      </c>
      <c r="N17" s="32">
        <f t="shared" ref="N17:N20" si="3">ROUND(I17*E17,2)</f>
        <v>0</v>
      </c>
      <c r="O17" s="32">
        <f t="shared" ref="O17:O20" si="4">ROUND(J17*E17,2)</f>
        <v>0</v>
      </c>
      <c r="P17" s="32">
        <f t="shared" ref="P17:P20" si="5">SUM(M17:O17)</f>
        <v>0</v>
      </c>
      <c r="R17" s="22"/>
    </row>
    <row r="18" spans="1:18" ht="25.5">
      <c r="A18" s="33">
        <v>2</v>
      </c>
      <c r="B18" s="59" t="s">
        <v>86</v>
      </c>
      <c r="C18" s="66" t="s">
        <v>436</v>
      </c>
      <c r="D18" s="69" t="s">
        <v>65</v>
      </c>
      <c r="E18" s="67">
        <v>12</v>
      </c>
      <c r="F18" s="39"/>
      <c r="G18" s="32"/>
      <c r="H18" s="32"/>
      <c r="I18" s="32"/>
      <c r="J18" s="32"/>
      <c r="K18" s="32">
        <f t="shared" si="0"/>
        <v>0</v>
      </c>
      <c r="L18" s="32">
        <f t="shared" si="1"/>
        <v>0</v>
      </c>
      <c r="M18" s="32">
        <f t="shared" si="2"/>
        <v>0</v>
      </c>
      <c r="N18" s="32">
        <f t="shared" si="3"/>
        <v>0</v>
      </c>
      <c r="O18" s="32">
        <f t="shared" si="4"/>
        <v>0</v>
      </c>
      <c r="P18" s="32">
        <f t="shared" si="5"/>
        <v>0</v>
      </c>
      <c r="R18" s="22"/>
    </row>
    <row r="19" spans="1:18">
      <c r="A19" s="33">
        <v>3</v>
      </c>
      <c r="B19" s="59" t="s">
        <v>86</v>
      </c>
      <c r="C19" s="66" t="s">
        <v>437</v>
      </c>
      <c r="D19" s="69" t="s">
        <v>126</v>
      </c>
      <c r="E19" s="67">
        <v>2</v>
      </c>
      <c r="F19" s="39"/>
      <c r="G19" s="32"/>
      <c r="H19" s="32"/>
      <c r="I19" s="32"/>
      <c r="J19" s="32"/>
      <c r="K19" s="32">
        <f t="shared" ref="K19" si="6">SUM(H19:J19)</f>
        <v>0</v>
      </c>
      <c r="L19" s="32">
        <f t="shared" ref="L19" si="7">F19*E19</f>
        <v>0</v>
      </c>
      <c r="M19" s="32">
        <f t="shared" ref="M19" si="8">ROUND(H19*E19,2)</f>
        <v>0</v>
      </c>
      <c r="N19" s="32">
        <f t="shared" ref="N19" si="9">ROUND(I19*E19,2)</f>
        <v>0</v>
      </c>
      <c r="O19" s="32">
        <f t="shared" ref="O19" si="10">ROUND(J19*E19,2)</f>
        <v>0</v>
      </c>
      <c r="P19" s="32">
        <f t="shared" ref="P19" si="11">SUM(M19:O19)</f>
        <v>0</v>
      </c>
      <c r="R19" s="22"/>
    </row>
    <row r="20" spans="1:18">
      <c r="A20" s="33">
        <v>4</v>
      </c>
      <c r="B20" s="59" t="s">
        <v>86</v>
      </c>
      <c r="C20" s="66" t="s">
        <v>75</v>
      </c>
      <c r="D20" s="69" t="s">
        <v>27</v>
      </c>
      <c r="E20" s="67">
        <v>1</v>
      </c>
      <c r="F20" s="39"/>
      <c r="G20" s="32"/>
      <c r="H20" s="32"/>
      <c r="I20" s="32"/>
      <c r="J20" s="32"/>
      <c r="K20" s="32">
        <f t="shared" si="0"/>
        <v>0</v>
      </c>
      <c r="L20" s="32">
        <f t="shared" si="1"/>
        <v>0</v>
      </c>
      <c r="M20" s="32">
        <f t="shared" si="2"/>
        <v>0</v>
      </c>
      <c r="N20" s="32">
        <f t="shared" si="3"/>
        <v>0</v>
      </c>
      <c r="O20" s="32">
        <f t="shared" si="4"/>
        <v>0</v>
      </c>
      <c r="P20" s="32">
        <f t="shared" si="5"/>
        <v>0</v>
      </c>
      <c r="R20" s="22"/>
    </row>
    <row r="21" spans="1:18">
      <c r="A21" s="49"/>
      <c r="B21" s="59"/>
      <c r="C21" s="66"/>
      <c r="D21" s="69"/>
      <c r="E21" s="67"/>
      <c r="F21" s="39"/>
      <c r="G21" s="32"/>
      <c r="H21" s="32"/>
      <c r="I21" s="32"/>
      <c r="J21" s="32"/>
      <c r="K21" s="32"/>
      <c r="L21" s="32"/>
      <c r="M21" s="32"/>
      <c r="N21" s="32"/>
      <c r="O21" s="32"/>
      <c r="P21" s="32"/>
      <c r="R21" s="22"/>
    </row>
    <row r="22" spans="1:18">
      <c r="A22" s="31"/>
      <c r="B22" s="158" t="s">
        <v>87</v>
      </c>
      <c r="C22" s="158"/>
      <c r="D22" s="158"/>
      <c r="E22" s="158"/>
      <c r="F22" s="158"/>
      <c r="G22" s="158"/>
      <c r="H22" s="158"/>
      <c r="I22" s="158"/>
      <c r="J22" s="158"/>
      <c r="K22" s="158"/>
      <c r="L22" s="65">
        <f>SUM(L17:L20)</f>
        <v>0</v>
      </c>
      <c r="M22" s="37">
        <f>SUM(M17:M20)</f>
        <v>0</v>
      </c>
      <c r="N22" s="37">
        <f>SUM(N17:N20)</f>
        <v>0</v>
      </c>
      <c r="O22" s="37">
        <f>SUM(O17:O20)</f>
        <v>0</v>
      </c>
      <c r="P22" s="37">
        <f>SUM(M22:O22)</f>
        <v>0</v>
      </c>
    </row>
    <row r="25" spans="1:18">
      <c r="A25" s="134" t="s">
        <v>8</v>
      </c>
      <c r="B25" s="134"/>
      <c r="C25" s="38">
        <f>'Kopsavilkums 1'!C36:E36</f>
        <v>0</v>
      </c>
      <c r="D25" s="38"/>
      <c r="E25" s="38"/>
      <c r="F25" s="38"/>
    </row>
    <row r="26" spans="1:18">
      <c r="C26" s="155" t="s">
        <v>9</v>
      </c>
      <c r="D26" s="155"/>
      <c r="E26" s="155"/>
      <c r="F26" s="155"/>
    </row>
    <row r="28" spans="1:18">
      <c r="B28" s="2">
        <f>'Kopsavilkums 1'!B38</f>
        <v>0</v>
      </c>
    </row>
  </sheetData>
  <mergeCells count="15">
    <mergeCell ref="A1:P1"/>
    <mergeCell ref="A3:P3"/>
    <mergeCell ref="A4:P4"/>
    <mergeCell ref="A10:F10"/>
    <mergeCell ref="L11:P11"/>
    <mergeCell ref="F12:K12"/>
    <mergeCell ref="L12:P12"/>
    <mergeCell ref="B22:K22"/>
    <mergeCell ref="A25:B25"/>
    <mergeCell ref="C26:F26"/>
    <mergeCell ref="A12:A13"/>
    <mergeCell ref="B12:B13"/>
    <mergeCell ref="C12:C13"/>
    <mergeCell ref="D12:D13"/>
    <mergeCell ref="E12:E13"/>
  </mergeCells>
  <printOptions horizontalCentered="1"/>
  <pageMargins left="0.31496062992125984" right="0.31496062992125984" top="0.74803149606299213" bottom="0.47244094488188981" header="0.19685039370078741" footer="0.31496062992125984"/>
  <pageSetup paperSize="9" scale="58" fitToWidth="0" fitToHeight="0" orientation="landscape" r:id="rId1"/>
  <headerFooter>
    <oddHeader xml:space="preserve">&amp;C
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79998168889431442"/>
  </sheetPr>
  <dimension ref="A1:R41"/>
  <sheetViews>
    <sheetView view="pageBreakPreview" zoomScale="85" zoomScaleNormal="100" zoomScaleSheetLayoutView="85" workbookViewId="0">
      <selection activeCell="F17" sqref="F17:J33"/>
    </sheetView>
  </sheetViews>
  <sheetFormatPr defaultRowHeight="12.75"/>
  <cols>
    <col min="1" max="1" width="6.7109375" style="2" customWidth="1"/>
    <col min="2" max="2" width="10.85546875" style="2" customWidth="1"/>
    <col min="3" max="3" width="42.140625" style="2" customWidth="1"/>
    <col min="4" max="4" width="11" style="2" bestFit="1" customWidth="1"/>
    <col min="5" max="5" width="10.140625" style="2" bestFit="1" customWidth="1"/>
    <col min="6" max="6" width="9.140625" style="2"/>
    <col min="7" max="7" width="10" style="2" customWidth="1"/>
    <col min="8" max="8" width="9.140625" style="2" customWidth="1"/>
    <col min="9" max="9" width="14.5703125" style="2" customWidth="1"/>
    <col min="10" max="10" width="11.42578125" style="2" customWidth="1"/>
    <col min="11" max="11" width="9.140625" style="2"/>
    <col min="12" max="12" width="12.140625" style="2" customWidth="1"/>
    <col min="13" max="13" width="10.42578125" style="2" customWidth="1"/>
    <col min="14" max="14" width="15" style="2" customWidth="1"/>
    <col min="15" max="15" width="11.140625" style="2" customWidth="1"/>
    <col min="16" max="16" width="10.28515625" style="2" customWidth="1"/>
    <col min="17" max="17" width="9.5703125" style="2" bestFit="1" customWidth="1"/>
    <col min="18" max="16384" width="9.140625" style="2"/>
  </cols>
  <sheetData>
    <row r="1" spans="1:16" ht="18">
      <c r="A1" s="153" t="s">
        <v>125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3" spans="1:16">
      <c r="A3" s="154" t="s">
        <v>40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6">
      <c r="A4" s="155" t="s">
        <v>18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6" spans="1:16" ht="16.5" customHeight="1">
      <c r="A6" s="7" t="str">
        <f>'Kopsavilkums 1'!A5:H5</f>
        <v>Objekta nosaukums: "Atpūtas kompleksa jaunbūve adresē "Konkas" Košrags,Kolkas pagastā, Talsu novadā"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6.5" customHeight="1">
      <c r="A7" s="7" t="str">
        <f>'Kopsavilkums 1'!A6</f>
        <v>Būves nosaukums: "Atpūtas kompleksa jaunbūve adresē "Konkas" Košrags,Kolkas pagastā, Talsu novadā"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6.5" customHeight="1">
      <c r="A8" s="7" t="str">
        <f>'Kopsavilkums 1'!A7</f>
        <v>Objekta adrese:  "Konkas" Košrags,Kolkas pagastā, Talsu novadā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16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16.5" customHeight="1">
      <c r="A10" s="156" t="s">
        <v>429</v>
      </c>
      <c r="B10" s="156"/>
      <c r="C10" s="156"/>
      <c r="D10" s="156"/>
      <c r="E10" s="156"/>
      <c r="F10" s="156"/>
      <c r="G10" s="24">
        <f>P35</f>
        <v>0</v>
      </c>
      <c r="H10" s="25" t="s">
        <v>77</v>
      </c>
      <c r="I10" s="7"/>
      <c r="J10" s="7"/>
      <c r="K10" s="7"/>
      <c r="L10" s="7"/>
      <c r="M10" s="7"/>
      <c r="N10" s="7"/>
      <c r="O10" s="7"/>
      <c r="P10" s="7"/>
    </row>
    <row r="11" spans="1:16" ht="21.75" customHeight="1">
      <c r="A11" s="3"/>
      <c r="B11" s="3"/>
      <c r="C11" s="3"/>
      <c r="D11" s="3"/>
      <c r="E11" s="3"/>
      <c r="F11" s="26">
        <v>10.1</v>
      </c>
      <c r="G11" s="27">
        <v>12.5</v>
      </c>
      <c r="H11" s="28"/>
      <c r="L11" s="156">
        <f>'Kopsavilkums 1'!B38</f>
        <v>0</v>
      </c>
      <c r="M11" s="156"/>
      <c r="N11" s="156"/>
      <c r="O11" s="156"/>
      <c r="P11" s="156"/>
    </row>
    <row r="12" spans="1:16" ht="24" customHeight="1">
      <c r="A12" s="157" t="s">
        <v>1</v>
      </c>
      <c r="B12" s="157" t="s">
        <v>78</v>
      </c>
      <c r="C12" s="157" t="s">
        <v>11</v>
      </c>
      <c r="D12" s="157" t="s">
        <v>12</v>
      </c>
      <c r="E12" s="157" t="s">
        <v>13</v>
      </c>
      <c r="F12" s="157" t="s">
        <v>79</v>
      </c>
      <c r="G12" s="157"/>
      <c r="H12" s="157"/>
      <c r="I12" s="157"/>
      <c r="J12" s="157"/>
      <c r="K12" s="157"/>
      <c r="L12" s="157" t="s">
        <v>80</v>
      </c>
      <c r="M12" s="157"/>
      <c r="N12" s="157"/>
      <c r="O12" s="157"/>
      <c r="P12" s="157"/>
    </row>
    <row r="13" spans="1:16" ht="51">
      <c r="A13" s="157"/>
      <c r="B13" s="157"/>
      <c r="C13" s="157"/>
      <c r="D13" s="157"/>
      <c r="E13" s="157"/>
      <c r="F13" s="29" t="s">
        <v>81</v>
      </c>
      <c r="G13" s="29" t="s">
        <v>82</v>
      </c>
      <c r="H13" s="29" t="s">
        <v>14</v>
      </c>
      <c r="I13" s="29" t="s">
        <v>15</v>
      </c>
      <c r="J13" s="29" t="s">
        <v>16</v>
      </c>
      <c r="K13" s="29" t="s">
        <v>83</v>
      </c>
      <c r="L13" s="29" t="s">
        <v>84</v>
      </c>
      <c r="M13" s="29" t="s">
        <v>14</v>
      </c>
      <c r="N13" s="29" t="s">
        <v>15</v>
      </c>
      <c r="O13" s="29" t="s">
        <v>16</v>
      </c>
      <c r="P13" s="29" t="s">
        <v>85</v>
      </c>
    </row>
    <row r="14" spans="1:16">
      <c r="A14" s="30">
        <v>1</v>
      </c>
      <c r="B14" s="30">
        <v>2</v>
      </c>
      <c r="C14" s="30">
        <v>3</v>
      </c>
      <c r="D14" s="30">
        <v>4</v>
      </c>
      <c r="E14" s="30">
        <v>5</v>
      </c>
      <c r="F14" s="30">
        <v>6</v>
      </c>
      <c r="G14" s="30">
        <v>7</v>
      </c>
      <c r="H14" s="30">
        <v>8</v>
      </c>
      <c r="I14" s="30">
        <v>9</v>
      </c>
      <c r="J14" s="30">
        <v>10</v>
      </c>
      <c r="K14" s="30">
        <v>11</v>
      </c>
      <c r="L14" s="30">
        <v>12</v>
      </c>
      <c r="M14" s="30">
        <v>13</v>
      </c>
      <c r="N14" s="30">
        <v>14</v>
      </c>
      <c r="O14" s="30">
        <v>15</v>
      </c>
      <c r="P14" s="30">
        <v>16</v>
      </c>
    </row>
    <row r="15" spans="1:16">
      <c r="A15" s="40"/>
      <c r="B15" s="31"/>
      <c r="C15" s="40"/>
      <c r="D15" s="40"/>
      <c r="E15" s="40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>
      <c r="A16" s="71">
        <v>1</v>
      </c>
      <c r="B16" s="58"/>
      <c r="C16" s="68" t="s">
        <v>438</v>
      </c>
      <c r="D16" s="70"/>
      <c r="E16" s="70"/>
      <c r="F16" s="39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1:18" ht="25.5">
      <c r="A17" s="33">
        <v>2</v>
      </c>
      <c r="B17" s="59" t="s">
        <v>86</v>
      </c>
      <c r="C17" s="66" t="s">
        <v>439</v>
      </c>
      <c r="D17" s="69" t="s">
        <v>28</v>
      </c>
      <c r="E17" s="67">
        <v>43.8</v>
      </c>
      <c r="F17" s="39"/>
      <c r="G17" s="32"/>
      <c r="H17" s="32"/>
      <c r="I17" s="32"/>
      <c r="J17" s="32"/>
      <c r="K17" s="32">
        <f t="shared" ref="K17:K33" si="0">SUM(H17:J17)</f>
        <v>0</v>
      </c>
      <c r="L17" s="32">
        <f t="shared" ref="L17:L33" si="1">F17*E17</f>
        <v>0</v>
      </c>
      <c r="M17" s="32">
        <f t="shared" ref="M17:M33" si="2">ROUND(H17*E17,2)</f>
        <v>0</v>
      </c>
      <c r="N17" s="32">
        <f t="shared" ref="N17:N33" si="3">ROUND(I17*E17,2)</f>
        <v>0</v>
      </c>
      <c r="O17" s="32">
        <f t="shared" ref="O17:O33" si="4">ROUND(J17*E17,2)</f>
        <v>0</v>
      </c>
      <c r="P17" s="32">
        <f t="shared" ref="P17:P33" si="5">SUM(M17:O17)</f>
        <v>0</v>
      </c>
      <c r="R17" s="22"/>
    </row>
    <row r="18" spans="1:18">
      <c r="A18" s="33">
        <v>4</v>
      </c>
      <c r="B18" s="59" t="s">
        <v>86</v>
      </c>
      <c r="C18" s="66" t="s">
        <v>128</v>
      </c>
      <c r="D18" s="69" t="s">
        <v>28</v>
      </c>
      <c r="E18" s="67">
        <v>43.8</v>
      </c>
      <c r="F18" s="39"/>
      <c r="G18" s="32"/>
      <c r="H18" s="32"/>
      <c r="I18" s="32"/>
      <c r="J18" s="32"/>
      <c r="K18" s="32">
        <f t="shared" si="0"/>
        <v>0</v>
      </c>
      <c r="L18" s="32">
        <f t="shared" si="1"/>
        <v>0</v>
      </c>
      <c r="M18" s="32">
        <f t="shared" si="2"/>
        <v>0</v>
      </c>
      <c r="N18" s="32">
        <f t="shared" si="3"/>
        <v>0</v>
      </c>
      <c r="O18" s="32">
        <f t="shared" si="4"/>
        <v>0</v>
      </c>
      <c r="P18" s="32">
        <f t="shared" si="5"/>
        <v>0</v>
      </c>
      <c r="R18" s="22"/>
    </row>
    <row r="19" spans="1:18">
      <c r="A19" s="33">
        <v>7</v>
      </c>
      <c r="B19" s="59" t="s">
        <v>86</v>
      </c>
      <c r="C19" s="66" t="s">
        <v>440</v>
      </c>
      <c r="D19" s="69" t="s">
        <v>28</v>
      </c>
      <c r="E19" s="67">
        <v>43.8</v>
      </c>
      <c r="F19" s="39"/>
      <c r="G19" s="32"/>
      <c r="H19" s="32"/>
      <c r="I19" s="32"/>
      <c r="J19" s="32"/>
      <c r="K19" s="32">
        <f t="shared" si="0"/>
        <v>0</v>
      </c>
      <c r="L19" s="32">
        <f t="shared" si="1"/>
        <v>0</v>
      </c>
      <c r="M19" s="32">
        <f t="shared" si="2"/>
        <v>0</v>
      </c>
      <c r="N19" s="32">
        <f t="shared" si="3"/>
        <v>0</v>
      </c>
      <c r="O19" s="32">
        <f t="shared" si="4"/>
        <v>0</v>
      </c>
      <c r="P19" s="32">
        <f t="shared" si="5"/>
        <v>0</v>
      </c>
      <c r="R19" s="22"/>
    </row>
    <row r="20" spans="1:18">
      <c r="A20" s="33">
        <v>8</v>
      </c>
      <c r="B20" s="59" t="s">
        <v>86</v>
      </c>
      <c r="C20" s="66" t="s">
        <v>441</v>
      </c>
      <c r="D20" s="69" t="s">
        <v>126</v>
      </c>
      <c r="E20" s="67">
        <v>1</v>
      </c>
      <c r="F20" s="39"/>
      <c r="G20" s="32"/>
      <c r="H20" s="32"/>
      <c r="I20" s="32"/>
      <c r="J20" s="32"/>
      <c r="K20" s="32">
        <f t="shared" si="0"/>
        <v>0</v>
      </c>
      <c r="L20" s="32">
        <f t="shared" si="1"/>
        <v>0</v>
      </c>
      <c r="M20" s="32">
        <f t="shared" si="2"/>
        <v>0</v>
      </c>
      <c r="N20" s="32">
        <f t="shared" si="3"/>
        <v>0</v>
      </c>
      <c r="O20" s="32">
        <f t="shared" si="4"/>
        <v>0</v>
      </c>
      <c r="P20" s="32">
        <f t="shared" si="5"/>
        <v>0</v>
      </c>
      <c r="R20" s="22"/>
    </row>
    <row r="21" spans="1:18">
      <c r="A21" s="33">
        <v>9</v>
      </c>
      <c r="B21" s="59" t="s">
        <v>86</v>
      </c>
      <c r="C21" s="66" t="s">
        <v>442</v>
      </c>
      <c r="D21" s="69" t="s">
        <v>65</v>
      </c>
      <c r="E21" s="67">
        <v>2</v>
      </c>
      <c r="F21" s="39"/>
      <c r="G21" s="32"/>
      <c r="H21" s="32"/>
      <c r="I21" s="32"/>
      <c r="J21" s="32"/>
      <c r="K21" s="32">
        <f t="shared" si="0"/>
        <v>0</v>
      </c>
      <c r="L21" s="32">
        <f t="shared" si="1"/>
        <v>0</v>
      </c>
      <c r="M21" s="32">
        <f t="shared" si="2"/>
        <v>0</v>
      </c>
      <c r="N21" s="32">
        <f t="shared" si="3"/>
        <v>0</v>
      </c>
      <c r="O21" s="32">
        <f t="shared" si="4"/>
        <v>0</v>
      </c>
      <c r="P21" s="32">
        <f t="shared" si="5"/>
        <v>0</v>
      </c>
      <c r="R21" s="22"/>
    </row>
    <row r="22" spans="1:18">
      <c r="A22" s="33">
        <v>26</v>
      </c>
      <c r="B22" s="59" t="s">
        <v>86</v>
      </c>
      <c r="C22" s="66" t="s">
        <v>129</v>
      </c>
      <c r="D22" s="69" t="s">
        <v>127</v>
      </c>
      <c r="E22" s="67">
        <v>1</v>
      </c>
      <c r="F22" s="39"/>
      <c r="G22" s="32"/>
      <c r="H22" s="32"/>
      <c r="I22" s="32"/>
      <c r="J22" s="32"/>
      <c r="K22" s="32">
        <f t="shared" si="0"/>
        <v>0</v>
      </c>
      <c r="L22" s="32">
        <f t="shared" si="1"/>
        <v>0</v>
      </c>
      <c r="M22" s="32">
        <f t="shared" si="2"/>
        <v>0</v>
      </c>
      <c r="N22" s="32">
        <f t="shared" si="3"/>
        <v>0</v>
      </c>
      <c r="O22" s="32">
        <f t="shared" si="4"/>
        <v>0</v>
      </c>
      <c r="P22" s="32">
        <f t="shared" si="5"/>
        <v>0</v>
      </c>
      <c r="R22" s="22"/>
    </row>
    <row r="23" spans="1:18">
      <c r="A23" s="33"/>
      <c r="B23" s="59"/>
      <c r="C23" s="66"/>
      <c r="D23" s="69"/>
      <c r="E23" s="67"/>
      <c r="F23" s="39"/>
      <c r="G23" s="32"/>
      <c r="H23" s="32"/>
      <c r="I23" s="32"/>
      <c r="J23" s="32"/>
      <c r="K23" s="32"/>
      <c r="L23" s="32"/>
      <c r="M23" s="32"/>
      <c r="N23" s="32"/>
      <c r="O23" s="32"/>
      <c r="P23" s="32"/>
      <c r="R23" s="22"/>
    </row>
    <row r="24" spans="1:18">
      <c r="A24" s="71">
        <v>2</v>
      </c>
      <c r="B24" s="58"/>
      <c r="C24" s="68" t="s">
        <v>130</v>
      </c>
      <c r="D24" s="69"/>
      <c r="E24" s="67"/>
      <c r="F24" s="39"/>
      <c r="G24" s="32"/>
      <c r="H24" s="32"/>
      <c r="I24" s="32"/>
      <c r="J24" s="32"/>
      <c r="K24" s="32"/>
      <c r="L24" s="32"/>
      <c r="M24" s="32"/>
      <c r="N24" s="32"/>
      <c r="O24" s="32"/>
      <c r="P24" s="32"/>
      <c r="R24" s="22"/>
    </row>
    <row r="25" spans="1:18" ht="25.5">
      <c r="A25" s="33">
        <v>1</v>
      </c>
      <c r="B25" s="59" t="s">
        <v>86</v>
      </c>
      <c r="C25" s="66" t="s">
        <v>443</v>
      </c>
      <c r="D25" s="69" t="s">
        <v>28</v>
      </c>
      <c r="E25" s="67">
        <v>130</v>
      </c>
      <c r="F25" s="39"/>
      <c r="G25" s="32"/>
      <c r="H25" s="32"/>
      <c r="I25" s="32"/>
      <c r="J25" s="32"/>
      <c r="K25" s="32">
        <f t="shared" si="0"/>
        <v>0</v>
      </c>
      <c r="L25" s="32">
        <f t="shared" si="1"/>
        <v>0</v>
      </c>
      <c r="M25" s="32">
        <f t="shared" si="2"/>
        <v>0</v>
      </c>
      <c r="N25" s="32">
        <f t="shared" si="3"/>
        <v>0</v>
      </c>
      <c r="O25" s="32">
        <f t="shared" si="4"/>
        <v>0</v>
      </c>
      <c r="P25" s="32">
        <f t="shared" si="5"/>
        <v>0</v>
      </c>
      <c r="R25" s="22"/>
    </row>
    <row r="26" spans="1:18">
      <c r="A26" s="33">
        <v>2</v>
      </c>
      <c r="B26" s="59" t="s">
        <v>86</v>
      </c>
      <c r="C26" s="66" t="s">
        <v>131</v>
      </c>
      <c r="D26" s="69" t="s">
        <v>65</v>
      </c>
      <c r="E26" s="67">
        <v>12</v>
      </c>
      <c r="F26" s="39"/>
      <c r="G26" s="32"/>
      <c r="H26" s="32"/>
      <c r="I26" s="32"/>
      <c r="J26" s="32"/>
      <c r="K26" s="32">
        <f t="shared" si="0"/>
        <v>0</v>
      </c>
      <c r="L26" s="32">
        <f t="shared" si="1"/>
        <v>0</v>
      </c>
      <c r="M26" s="32">
        <f t="shared" si="2"/>
        <v>0</v>
      </c>
      <c r="N26" s="32">
        <f t="shared" si="3"/>
        <v>0</v>
      </c>
      <c r="O26" s="32">
        <f t="shared" si="4"/>
        <v>0</v>
      </c>
      <c r="P26" s="32">
        <f t="shared" si="5"/>
        <v>0</v>
      </c>
      <c r="R26" s="22"/>
    </row>
    <row r="27" spans="1:18">
      <c r="A27" s="33">
        <v>3</v>
      </c>
      <c r="B27" s="59" t="s">
        <v>86</v>
      </c>
      <c r="C27" s="66" t="s">
        <v>132</v>
      </c>
      <c r="D27" s="69" t="s">
        <v>28</v>
      </c>
      <c r="E27" s="67">
        <v>132</v>
      </c>
      <c r="F27" s="39"/>
      <c r="G27" s="32"/>
      <c r="H27" s="32"/>
      <c r="I27" s="32"/>
      <c r="J27" s="32"/>
      <c r="K27" s="32">
        <f t="shared" si="0"/>
        <v>0</v>
      </c>
      <c r="L27" s="32">
        <f t="shared" si="1"/>
        <v>0</v>
      </c>
      <c r="M27" s="32">
        <f t="shared" si="2"/>
        <v>0</v>
      </c>
      <c r="N27" s="32">
        <f t="shared" si="3"/>
        <v>0</v>
      </c>
      <c r="O27" s="32">
        <f t="shared" si="4"/>
        <v>0</v>
      </c>
      <c r="P27" s="32">
        <f t="shared" si="5"/>
        <v>0</v>
      </c>
      <c r="R27" s="22"/>
    </row>
    <row r="28" spans="1:18" ht="25.5">
      <c r="A28" s="33">
        <v>4</v>
      </c>
      <c r="B28" s="59" t="s">
        <v>86</v>
      </c>
      <c r="C28" s="66" t="s">
        <v>133</v>
      </c>
      <c r="D28" s="69" t="s">
        <v>65</v>
      </c>
      <c r="E28" s="67">
        <v>12</v>
      </c>
      <c r="F28" s="39"/>
      <c r="G28" s="32"/>
      <c r="H28" s="32"/>
      <c r="I28" s="32"/>
      <c r="J28" s="32"/>
      <c r="K28" s="32">
        <f t="shared" si="0"/>
        <v>0</v>
      </c>
      <c r="L28" s="32">
        <f t="shared" si="1"/>
        <v>0</v>
      </c>
      <c r="M28" s="32">
        <f t="shared" si="2"/>
        <v>0</v>
      </c>
      <c r="N28" s="32">
        <f t="shared" si="3"/>
        <v>0</v>
      </c>
      <c r="O28" s="32">
        <f t="shared" si="4"/>
        <v>0</v>
      </c>
      <c r="P28" s="32">
        <f t="shared" si="5"/>
        <v>0</v>
      </c>
      <c r="R28" s="22"/>
    </row>
    <row r="29" spans="1:18" ht="25.5">
      <c r="A29" s="33">
        <v>5</v>
      </c>
      <c r="B29" s="59" t="s">
        <v>86</v>
      </c>
      <c r="C29" s="66" t="s">
        <v>134</v>
      </c>
      <c r="D29" s="69" t="s">
        <v>65</v>
      </c>
      <c r="E29" s="67">
        <v>10</v>
      </c>
      <c r="F29" s="39"/>
      <c r="G29" s="32"/>
      <c r="H29" s="32"/>
      <c r="I29" s="32"/>
      <c r="J29" s="32"/>
      <c r="K29" s="32">
        <f t="shared" si="0"/>
        <v>0</v>
      </c>
      <c r="L29" s="32">
        <f t="shared" si="1"/>
        <v>0</v>
      </c>
      <c r="M29" s="32">
        <f t="shared" si="2"/>
        <v>0</v>
      </c>
      <c r="N29" s="32">
        <f t="shared" si="3"/>
        <v>0</v>
      </c>
      <c r="O29" s="32">
        <f t="shared" si="4"/>
        <v>0</v>
      </c>
      <c r="P29" s="32">
        <f t="shared" si="5"/>
        <v>0</v>
      </c>
      <c r="R29" s="22"/>
    </row>
    <row r="30" spans="1:18">
      <c r="A30" s="33">
        <v>6</v>
      </c>
      <c r="B30" s="59" t="s">
        <v>86</v>
      </c>
      <c r="C30" s="66" t="s">
        <v>135</v>
      </c>
      <c r="D30" s="69" t="s">
        <v>65</v>
      </c>
      <c r="E30" s="67">
        <v>2</v>
      </c>
      <c r="F30" s="39"/>
      <c r="G30" s="32"/>
      <c r="H30" s="32"/>
      <c r="I30" s="32"/>
      <c r="J30" s="32"/>
      <c r="K30" s="32">
        <f t="shared" si="0"/>
        <v>0</v>
      </c>
      <c r="L30" s="32">
        <f t="shared" si="1"/>
        <v>0</v>
      </c>
      <c r="M30" s="32">
        <f t="shared" si="2"/>
        <v>0</v>
      </c>
      <c r="N30" s="32">
        <f t="shared" si="3"/>
        <v>0</v>
      </c>
      <c r="O30" s="32">
        <f t="shared" si="4"/>
        <v>0</v>
      </c>
      <c r="P30" s="32">
        <f t="shared" si="5"/>
        <v>0</v>
      </c>
      <c r="R30" s="22"/>
    </row>
    <row r="31" spans="1:18">
      <c r="A31" s="33">
        <v>7</v>
      </c>
      <c r="B31" s="59" t="s">
        <v>86</v>
      </c>
      <c r="C31" s="66" t="s">
        <v>136</v>
      </c>
      <c r="D31" s="69" t="s">
        <v>65</v>
      </c>
      <c r="E31" s="67">
        <v>12</v>
      </c>
      <c r="F31" s="39"/>
      <c r="G31" s="32"/>
      <c r="H31" s="32"/>
      <c r="I31" s="32"/>
      <c r="J31" s="32"/>
      <c r="K31" s="32">
        <f t="shared" si="0"/>
        <v>0</v>
      </c>
      <c r="L31" s="32">
        <f t="shared" si="1"/>
        <v>0</v>
      </c>
      <c r="M31" s="32">
        <f t="shared" si="2"/>
        <v>0</v>
      </c>
      <c r="N31" s="32">
        <f t="shared" si="3"/>
        <v>0</v>
      </c>
      <c r="O31" s="32">
        <f t="shared" si="4"/>
        <v>0</v>
      </c>
      <c r="P31" s="32">
        <f t="shared" si="5"/>
        <v>0</v>
      </c>
      <c r="R31" s="22"/>
    </row>
    <row r="32" spans="1:18">
      <c r="A32" s="33">
        <v>8</v>
      </c>
      <c r="B32" s="59" t="s">
        <v>86</v>
      </c>
      <c r="C32" s="66" t="s">
        <v>137</v>
      </c>
      <c r="D32" s="69" t="s">
        <v>65</v>
      </c>
      <c r="E32" s="67">
        <v>12</v>
      </c>
      <c r="F32" s="39"/>
      <c r="G32" s="32"/>
      <c r="H32" s="32"/>
      <c r="I32" s="32"/>
      <c r="J32" s="32"/>
      <c r="K32" s="32">
        <f t="shared" si="0"/>
        <v>0</v>
      </c>
      <c r="L32" s="32">
        <f t="shared" si="1"/>
        <v>0</v>
      </c>
      <c r="M32" s="32">
        <f t="shared" si="2"/>
        <v>0</v>
      </c>
      <c r="N32" s="32">
        <f t="shared" si="3"/>
        <v>0</v>
      </c>
      <c r="O32" s="32">
        <f t="shared" si="4"/>
        <v>0</v>
      </c>
      <c r="P32" s="32">
        <f t="shared" si="5"/>
        <v>0</v>
      </c>
      <c r="R32" s="22"/>
    </row>
    <row r="33" spans="1:18">
      <c r="A33" s="33">
        <v>9</v>
      </c>
      <c r="B33" s="59" t="s">
        <v>86</v>
      </c>
      <c r="C33" s="66" t="s">
        <v>129</v>
      </c>
      <c r="D33" s="69" t="s">
        <v>127</v>
      </c>
      <c r="E33" s="67">
        <v>1</v>
      </c>
      <c r="F33" s="39"/>
      <c r="G33" s="32"/>
      <c r="H33" s="32"/>
      <c r="I33" s="32"/>
      <c r="J33" s="32"/>
      <c r="K33" s="32">
        <f t="shared" si="0"/>
        <v>0</v>
      </c>
      <c r="L33" s="32">
        <f t="shared" si="1"/>
        <v>0</v>
      </c>
      <c r="M33" s="32">
        <f t="shared" si="2"/>
        <v>0</v>
      </c>
      <c r="N33" s="32">
        <f t="shared" si="3"/>
        <v>0</v>
      </c>
      <c r="O33" s="32">
        <f t="shared" si="4"/>
        <v>0</v>
      </c>
      <c r="P33" s="32">
        <f t="shared" si="5"/>
        <v>0</v>
      </c>
      <c r="R33" s="22"/>
    </row>
    <row r="34" spans="1:18">
      <c r="A34" s="49"/>
      <c r="B34" s="59"/>
      <c r="C34" s="66"/>
      <c r="D34" s="69"/>
      <c r="E34" s="67"/>
      <c r="F34" s="39"/>
      <c r="G34" s="32"/>
      <c r="H34" s="32"/>
      <c r="I34" s="32"/>
      <c r="J34" s="32"/>
      <c r="K34" s="32"/>
      <c r="L34" s="32"/>
      <c r="M34" s="32"/>
      <c r="N34" s="32"/>
      <c r="O34" s="32"/>
      <c r="P34" s="32"/>
      <c r="R34" s="22"/>
    </row>
    <row r="35" spans="1:18">
      <c r="A35" s="31"/>
      <c r="B35" s="158" t="s">
        <v>87</v>
      </c>
      <c r="C35" s="158"/>
      <c r="D35" s="158"/>
      <c r="E35" s="158"/>
      <c r="F35" s="158"/>
      <c r="G35" s="158"/>
      <c r="H35" s="158"/>
      <c r="I35" s="158"/>
      <c r="J35" s="158"/>
      <c r="K35" s="158"/>
      <c r="L35" s="65">
        <f>SUM(L17:L33)</f>
        <v>0</v>
      </c>
      <c r="M35" s="37">
        <f>SUM(M17:M33)</f>
        <v>0</v>
      </c>
      <c r="N35" s="37">
        <f>SUM(N17:N33)</f>
        <v>0</v>
      </c>
      <c r="O35" s="37">
        <f>SUM(O17:O33)</f>
        <v>0</v>
      </c>
      <c r="P35" s="37">
        <f>SUM(M35:O35)</f>
        <v>0</v>
      </c>
    </row>
    <row r="38" spans="1:18">
      <c r="A38" s="134" t="s">
        <v>8</v>
      </c>
      <c r="B38" s="134"/>
      <c r="C38" s="38">
        <f>'Kopsavilkums 1'!C36:E36</f>
        <v>0</v>
      </c>
      <c r="D38" s="38"/>
      <c r="E38" s="38"/>
      <c r="F38" s="38"/>
    </row>
    <row r="39" spans="1:18">
      <c r="C39" s="155" t="s">
        <v>9</v>
      </c>
      <c r="D39" s="155"/>
      <c r="E39" s="155"/>
      <c r="F39" s="155"/>
    </row>
    <row r="41" spans="1:18">
      <c r="B41" s="2">
        <f>'Kopsavilkums 1'!B38</f>
        <v>0</v>
      </c>
    </row>
  </sheetData>
  <mergeCells count="15">
    <mergeCell ref="F12:K12"/>
    <mergeCell ref="L12:P12"/>
    <mergeCell ref="B35:K35"/>
    <mergeCell ref="A38:B38"/>
    <mergeCell ref="C39:F39"/>
    <mergeCell ref="A12:A13"/>
    <mergeCell ref="B12:B13"/>
    <mergeCell ref="C12:C13"/>
    <mergeCell ref="D12:D13"/>
    <mergeCell ref="E12:E13"/>
    <mergeCell ref="A1:P1"/>
    <mergeCell ref="A3:P3"/>
    <mergeCell ref="A4:P4"/>
    <mergeCell ref="A10:F10"/>
    <mergeCell ref="L11:P11"/>
  </mergeCells>
  <printOptions horizontalCentered="1"/>
  <pageMargins left="0.31496062992125984" right="0.31496062992125984" top="0.74803149606299213" bottom="0.47244094488188981" header="0.19685039370078741" footer="0.31496062992125984"/>
  <pageSetup paperSize="9" scale="58" fitToWidth="0" fitToHeight="0" orientation="landscape" r:id="rId1"/>
  <headerFooter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E29"/>
  <sheetViews>
    <sheetView view="pageBreakPreview" zoomScaleNormal="100" zoomScaleSheetLayoutView="100" workbookViewId="0">
      <selection activeCell="B24" sqref="B24:C24"/>
    </sheetView>
  </sheetViews>
  <sheetFormatPr defaultRowHeight="12.75"/>
  <cols>
    <col min="1" max="1" width="11.5703125" style="2" customWidth="1"/>
    <col min="2" max="2" width="60.7109375" style="2" customWidth="1"/>
    <col min="3" max="3" width="18.42578125" style="2" customWidth="1"/>
    <col min="4" max="4" width="11.42578125" style="2" customWidth="1"/>
    <col min="5" max="16384" width="9.140625" style="2"/>
  </cols>
  <sheetData>
    <row r="1" spans="1:3">
      <c r="B1" s="134" t="s">
        <v>3</v>
      </c>
      <c r="C1" s="134"/>
    </row>
    <row r="2" spans="1:3">
      <c r="B2" s="140" t="s">
        <v>4</v>
      </c>
      <c r="C2" s="140"/>
    </row>
    <row r="3" spans="1:3">
      <c r="C3" s="3" t="s">
        <v>2</v>
      </c>
    </row>
    <row r="5" spans="1:3">
      <c r="B5" s="134" t="s">
        <v>91</v>
      </c>
      <c r="C5" s="134"/>
    </row>
    <row r="7" spans="1:3" ht="15.75">
      <c r="A7" s="139" t="s">
        <v>30</v>
      </c>
      <c r="B7" s="139"/>
      <c r="C7" s="139"/>
    </row>
    <row r="9" spans="1:3" ht="20.25" customHeight="1">
      <c r="A9" s="142" t="str">
        <f>'Līgumc. koptāme'!A11</f>
        <v>Objekta nosaukums: "Atpūtas kompleksa jaunbūve adresē "Konkas" Košrags,Kolkas pagastā, Talsu novadā"</v>
      </c>
      <c r="B9" s="142"/>
      <c r="C9" s="142"/>
    </row>
    <row r="10" spans="1:3" ht="20.25" customHeight="1">
      <c r="A10" s="142" t="str">
        <f>'Līgumc. koptāme'!A12</f>
        <v>Būves nosaukums: "Atpūtas kompleksa jaunbūve adresē "Konkas" Košrags,Kolkas pagastā, Talsu novadā"</v>
      </c>
      <c r="B10" s="142"/>
      <c r="C10" s="142"/>
    </row>
    <row r="11" spans="1:3" ht="20.25" customHeight="1">
      <c r="A11" s="2" t="str">
        <f>'Līgumc. koptāme'!A13</f>
        <v>Objekta adrese:  "Konkas" Košrags,Kolkas pagastā, Talsu novadā</v>
      </c>
    </row>
    <row r="12" spans="1:3" ht="19.5" customHeight="1"/>
    <row r="14" spans="1:3" ht="36.75" customHeight="1">
      <c r="A14" s="4" t="s">
        <v>1</v>
      </c>
      <c r="B14" s="4" t="s">
        <v>0</v>
      </c>
      <c r="C14" s="4" t="s">
        <v>17</v>
      </c>
    </row>
    <row r="15" spans="1:3" ht="16.5" customHeight="1">
      <c r="A15" s="4">
        <v>1</v>
      </c>
      <c r="B15" s="4">
        <v>2</v>
      </c>
      <c r="C15" s="4">
        <v>3</v>
      </c>
    </row>
    <row r="16" spans="1:3" ht="19.5" customHeight="1">
      <c r="A16" s="14"/>
      <c r="B16" s="10"/>
      <c r="C16" s="16"/>
    </row>
    <row r="17" spans="1:5" ht="36.75" customHeight="1">
      <c r="A17" s="14">
        <v>1</v>
      </c>
      <c r="B17" s="10" t="s">
        <v>145</v>
      </c>
      <c r="C17" s="16">
        <f>'Kopsavilkums 1'!D33</f>
        <v>0</v>
      </c>
    </row>
    <row r="18" spans="1:5" ht="19.5" customHeight="1">
      <c r="A18" s="14"/>
      <c r="B18" s="10"/>
      <c r="C18" s="16"/>
    </row>
    <row r="19" spans="1:5" ht="16.5" customHeight="1">
      <c r="A19" s="5"/>
      <c r="B19" s="6" t="s">
        <v>7</v>
      </c>
      <c r="C19" s="20">
        <f>C17</f>
        <v>0</v>
      </c>
      <c r="E19" s="22"/>
    </row>
    <row r="20" spans="1:5" ht="16.5" customHeight="1">
      <c r="A20" s="7"/>
      <c r="B20" s="7"/>
      <c r="C20" s="7"/>
    </row>
    <row r="21" spans="1:5" ht="16.5" customHeight="1">
      <c r="A21" s="135" t="s">
        <v>31</v>
      </c>
      <c r="B21" s="136"/>
      <c r="C21" s="5">
        <f>ROUND(C19*0.21,2)</f>
        <v>0</v>
      </c>
    </row>
    <row r="24" spans="1:5">
      <c r="A24" s="2" t="s">
        <v>8</v>
      </c>
      <c r="B24" s="143"/>
      <c r="C24" s="143"/>
    </row>
    <row r="25" spans="1:5">
      <c r="B25" s="1" t="s">
        <v>9</v>
      </c>
    </row>
    <row r="26" spans="1:5">
      <c r="A26" s="2" t="s">
        <v>10</v>
      </c>
    </row>
    <row r="29" spans="1:5" ht="31.5" customHeight="1">
      <c r="A29" s="133" t="s">
        <v>90</v>
      </c>
      <c r="B29" s="133"/>
      <c r="C29" s="133"/>
    </row>
  </sheetData>
  <mergeCells count="9">
    <mergeCell ref="A29:C29"/>
    <mergeCell ref="A21:B21"/>
    <mergeCell ref="B1:C1"/>
    <mergeCell ref="B2:C2"/>
    <mergeCell ref="B5:C5"/>
    <mergeCell ref="A7:C7"/>
    <mergeCell ref="A9:C9"/>
    <mergeCell ref="A10:C10"/>
    <mergeCell ref="B24:C24"/>
  </mergeCells>
  <printOptions horizontalCentered="1"/>
  <pageMargins left="0.78740157480314965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J41"/>
  <sheetViews>
    <sheetView view="pageBreakPreview" topLeftCell="A10" zoomScaleNormal="130" zoomScaleSheetLayoutView="100" workbookViewId="0">
      <selection activeCell="B38" sqref="B38"/>
    </sheetView>
  </sheetViews>
  <sheetFormatPr defaultRowHeight="12.75"/>
  <cols>
    <col min="1" max="1" width="4.7109375" style="2" customWidth="1"/>
    <col min="2" max="2" width="6.28515625" style="2" customWidth="1"/>
    <col min="3" max="3" width="42.28515625" style="2" customWidth="1"/>
    <col min="4" max="4" width="16" style="2" customWidth="1"/>
    <col min="5" max="5" width="10.5703125" style="2" customWidth="1"/>
    <col min="6" max="6" width="13.85546875" style="2" bestFit="1" customWidth="1"/>
    <col min="7" max="7" width="11.28515625" style="2" customWidth="1"/>
    <col min="8" max="8" width="10" style="2" customWidth="1"/>
    <col min="9" max="9" width="10.5703125" style="2" bestFit="1" customWidth="1"/>
    <col min="10" max="10" width="10.85546875" style="2" customWidth="1"/>
    <col min="11" max="16384" width="9.140625" style="2"/>
  </cols>
  <sheetData>
    <row r="1" spans="1:9" ht="18">
      <c r="A1" s="144" t="s">
        <v>29</v>
      </c>
      <c r="B1" s="144"/>
      <c r="C1" s="144"/>
      <c r="D1" s="144"/>
      <c r="E1" s="144"/>
      <c r="F1" s="144"/>
      <c r="G1" s="144"/>
      <c r="H1" s="144"/>
    </row>
    <row r="2" spans="1:9" ht="23.25" customHeight="1">
      <c r="A2" s="145" t="s">
        <v>145</v>
      </c>
      <c r="B2" s="145"/>
      <c r="C2" s="145"/>
      <c r="D2" s="145"/>
      <c r="E2" s="145"/>
      <c r="F2" s="145"/>
      <c r="G2" s="145"/>
      <c r="H2" s="145"/>
    </row>
    <row r="3" spans="1:9">
      <c r="A3" s="146" t="s">
        <v>18</v>
      </c>
      <c r="B3" s="146"/>
      <c r="C3" s="146"/>
      <c r="D3" s="146"/>
      <c r="E3" s="146"/>
      <c r="F3" s="146"/>
      <c r="G3" s="146"/>
      <c r="H3" s="146"/>
    </row>
    <row r="5" spans="1:9" ht="17.25" customHeight="1">
      <c r="A5" s="152" t="str">
        <f>'Būvn. koptāme'!A9</f>
        <v>Objekta nosaukums: "Atpūtas kompleksa jaunbūve adresē "Konkas" Košrags,Kolkas pagastā, Talsu novadā"</v>
      </c>
      <c r="B5" s="152"/>
      <c r="C5" s="152"/>
      <c r="D5" s="152"/>
      <c r="E5" s="152"/>
      <c r="F5" s="152"/>
      <c r="G5" s="152"/>
      <c r="H5" s="152"/>
    </row>
    <row r="6" spans="1:9" ht="17.25" customHeight="1">
      <c r="A6" s="2" t="str">
        <f>'Būvn. koptāme'!A10</f>
        <v>Būves nosaukums: "Atpūtas kompleksa jaunbūve adresē "Konkas" Košrags,Kolkas pagastā, Talsu novadā"</v>
      </c>
    </row>
    <row r="7" spans="1:9" ht="17.25" customHeight="1">
      <c r="A7" s="2" t="str">
        <f>'Būvn. koptāme'!A11</f>
        <v>Objekta adrese:  "Konkas" Košrags,Kolkas pagastā, Talsu novadā</v>
      </c>
    </row>
    <row r="8" spans="1:9" ht="17.25" customHeight="1"/>
    <row r="9" spans="1:9" ht="15.75" customHeight="1">
      <c r="C9" s="3" t="s">
        <v>23</v>
      </c>
      <c r="D9" s="18">
        <f>D33</f>
        <v>0</v>
      </c>
    </row>
    <row r="10" spans="1:9" ht="15.75" customHeight="1">
      <c r="C10" s="3" t="s">
        <v>24</v>
      </c>
      <c r="D10" s="19">
        <f>H29</f>
        <v>0</v>
      </c>
    </row>
    <row r="11" spans="1:9" ht="15.75" customHeight="1"/>
    <row r="12" spans="1:9" ht="22.5" customHeight="1">
      <c r="A12" s="150" t="s">
        <v>1</v>
      </c>
      <c r="B12" s="150" t="s">
        <v>19</v>
      </c>
      <c r="C12" s="150" t="s">
        <v>20</v>
      </c>
      <c r="D12" s="150" t="s">
        <v>21</v>
      </c>
      <c r="E12" s="147" t="s">
        <v>33</v>
      </c>
      <c r="F12" s="148"/>
      <c r="G12" s="149"/>
      <c r="H12" s="150" t="s">
        <v>22</v>
      </c>
    </row>
    <row r="13" spans="1:9" ht="22.5" customHeight="1">
      <c r="A13" s="151"/>
      <c r="B13" s="151"/>
      <c r="C13" s="151"/>
      <c r="D13" s="151"/>
      <c r="E13" s="10" t="s">
        <v>14</v>
      </c>
      <c r="F13" s="10" t="s">
        <v>15</v>
      </c>
      <c r="G13" s="10" t="s">
        <v>16</v>
      </c>
      <c r="H13" s="151"/>
    </row>
    <row r="14" spans="1:9" ht="20.25" customHeight="1">
      <c r="A14" s="14">
        <v>1</v>
      </c>
      <c r="B14" s="14">
        <v>2</v>
      </c>
      <c r="C14" s="14">
        <v>3</v>
      </c>
      <c r="D14" s="14">
        <v>4</v>
      </c>
      <c r="E14" s="14">
        <v>5</v>
      </c>
      <c r="F14" s="14">
        <v>6</v>
      </c>
      <c r="G14" s="14">
        <v>7</v>
      </c>
      <c r="H14" s="14">
        <v>8</v>
      </c>
    </row>
    <row r="15" spans="1:9" ht="20.25" customHeight="1">
      <c r="A15" s="5"/>
      <c r="B15" s="5"/>
      <c r="C15" s="15" t="s">
        <v>41</v>
      </c>
      <c r="D15" s="20"/>
      <c r="E15" s="88"/>
      <c r="F15" s="87"/>
      <c r="G15" s="5"/>
      <c r="H15" s="5"/>
      <c r="I15" s="22"/>
    </row>
    <row r="16" spans="1:9" ht="18.75" customHeight="1">
      <c r="A16" s="14">
        <v>1</v>
      </c>
      <c r="B16" s="14">
        <v>1</v>
      </c>
      <c r="C16" s="5" t="s">
        <v>35</v>
      </c>
      <c r="D16" s="16">
        <f>SUM(E16:G16)</f>
        <v>0</v>
      </c>
      <c r="E16" s="16">
        <f>'1'!M29</f>
        <v>0</v>
      </c>
      <c r="F16" s="16">
        <f>'1'!N29</f>
        <v>0</v>
      </c>
      <c r="G16" s="16">
        <f>'1'!O29</f>
        <v>0</v>
      </c>
      <c r="H16" s="16">
        <f>'1'!L29</f>
        <v>0</v>
      </c>
    </row>
    <row r="17" spans="1:10" ht="18.75" customHeight="1">
      <c r="A17" s="14">
        <v>2</v>
      </c>
      <c r="B17" s="14">
        <v>2</v>
      </c>
      <c r="C17" s="5" t="s">
        <v>36</v>
      </c>
      <c r="D17" s="16">
        <f>SUM(E17:G17)</f>
        <v>0</v>
      </c>
      <c r="E17" s="16">
        <f>'2'!M32</f>
        <v>0</v>
      </c>
      <c r="F17" s="16">
        <f>'2'!N32</f>
        <v>0</v>
      </c>
      <c r="G17" s="16">
        <f>'2'!O32</f>
        <v>0</v>
      </c>
      <c r="H17" s="16">
        <f>'2'!L32</f>
        <v>0</v>
      </c>
    </row>
    <row r="18" spans="1:10" ht="18.75" customHeight="1">
      <c r="A18" s="14">
        <v>3</v>
      </c>
      <c r="B18" s="14">
        <v>3</v>
      </c>
      <c r="C18" s="5" t="s">
        <v>146</v>
      </c>
      <c r="D18" s="16">
        <f t="shared" ref="D18:D20" si="0">SUM(E18:G18)</f>
        <v>0</v>
      </c>
      <c r="E18" s="16">
        <f>'3'!M300</f>
        <v>0</v>
      </c>
      <c r="F18" s="16">
        <f>'3'!N300</f>
        <v>0</v>
      </c>
      <c r="G18" s="16">
        <f>'3'!O300</f>
        <v>0</v>
      </c>
      <c r="H18" s="16">
        <f>'3'!L300</f>
        <v>0</v>
      </c>
    </row>
    <row r="19" spans="1:10" ht="18.75" customHeight="1">
      <c r="A19" s="14">
        <v>4</v>
      </c>
      <c r="B19" s="14">
        <v>4</v>
      </c>
      <c r="C19" s="5" t="s">
        <v>147</v>
      </c>
      <c r="D19" s="16">
        <f t="shared" ref="D19" si="1">SUM(E19:G19)</f>
        <v>0</v>
      </c>
      <c r="E19" s="16">
        <f>'4'!M207</f>
        <v>0</v>
      </c>
      <c r="F19" s="16">
        <f>'4'!N207</f>
        <v>0</v>
      </c>
      <c r="G19" s="16">
        <f>'4'!O207</f>
        <v>0</v>
      </c>
      <c r="H19" s="16">
        <f>'4'!L207</f>
        <v>0</v>
      </c>
      <c r="I19" s="22"/>
    </row>
    <row r="20" spans="1:10" ht="18.75" customHeight="1">
      <c r="A20" s="14">
        <v>5</v>
      </c>
      <c r="B20" s="14">
        <v>5</v>
      </c>
      <c r="C20" s="5" t="s">
        <v>37</v>
      </c>
      <c r="D20" s="16">
        <f t="shared" si="0"/>
        <v>0</v>
      </c>
      <c r="E20" s="16">
        <f>'5'!M32</f>
        <v>0</v>
      </c>
      <c r="F20" s="16">
        <f>'5'!N32</f>
        <v>0</v>
      </c>
      <c r="G20" s="16">
        <f>'5'!O32</f>
        <v>0</v>
      </c>
      <c r="H20" s="16">
        <f>'5'!L32</f>
        <v>0</v>
      </c>
      <c r="I20" s="22"/>
    </row>
    <row r="21" spans="1:10" ht="20.25" customHeight="1">
      <c r="A21" s="14"/>
      <c r="B21" s="14"/>
      <c r="C21" s="15" t="s">
        <v>42</v>
      </c>
      <c r="D21" s="20"/>
      <c r="E21" s="88"/>
      <c r="F21" s="87"/>
      <c r="G21" s="16"/>
      <c r="H21" s="16"/>
    </row>
    <row r="22" spans="1:10" ht="17.25" customHeight="1">
      <c r="A22" s="14">
        <v>6</v>
      </c>
      <c r="B22" s="14">
        <v>6</v>
      </c>
      <c r="C22" s="5" t="s">
        <v>410</v>
      </c>
      <c r="D22" s="16">
        <f t="shared" ref="D22:D23" si="2">SUM(E22:G22)</f>
        <v>0</v>
      </c>
      <c r="E22" s="16">
        <f>'6'!M33</f>
        <v>0</v>
      </c>
      <c r="F22" s="16">
        <f>'6'!N33</f>
        <v>0</v>
      </c>
      <c r="G22" s="16">
        <f>'6'!O33</f>
        <v>0</v>
      </c>
      <c r="H22" s="16">
        <f>'6'!L33</f>
        <v>0</v>
      </c>
      <c r="J22" s="22"/>
    </row>
    <row r="23" spans="1:10" ht="17.25" customHeight="1">
      <c r="A23" s="14">
        <v>7</v>
      </c>
      <c r="B23" s="14">
        <v>7</v>
      </c>
      <c r="C23" s="5" t="s">
        <v>411</v>
      </c>
      <c r="D23" s="16">
        <f t="shared" si="2"/>
        <v>0</v>
      </c>
      <c r="E23" s="16">
        <f>'7'!M33</f>
        <v>0</v>
      </c>
      <c r="F23" s="16">
        <f>'7'!N33</f>
        <v>0</v>
      </c>
      <c r="G23" s="16">
        <f>'7'!O33</f>
        <v>0</v>
      </c>
      <c r="H23" s="16">
        <f>'7'!L33</f>
        <v>0</v>
      </c>
      <c r="J23" s="22"/>
    </row>
    <row r="24" spans="1:10" ht="18.75" customHeight="1">
      <c r="A24" s="14"/>
      <c r="B24" s="14"/>
      <c r="C24" s="15" t="s">
        <v>43</v>
      </c>
      <c r="D24" s="20"/>
      <c r="E24" s="88"/>
      <c r="F24" s="87"/>
      <c r="G24" s="16"/>
      <c r="H24" s="16"/>
    </row>
    <row r="25" spans="1:10" ht="18.75" customHeight="1">
      <c r="A25" s="14">
        <v>8</v>
      </c>
      <c r="B25" s="14">
        <v>8</v>
      </c>
      <c r="C25" s="5" t="s">
        <v>38</v>
      </c>
      <c r="D25" s="16">
        <f t="shared" ref="D25:D27" si="3">SUM(E25:G25)</f>
        <v>0</v>
      </c>
      <c r="E25" s="16">
        <f>'8'!M30</f>
        <v>0</v>
      </c>
      <c r="F25" s="16">
        <f>'8'!N30</f>
        <v>0</v>
      </c>
      <c r="G25" s="16">
        <f>'8'!O30</f>
        <v>0</v>
      </c>
      <c r="H25" s="16">
        <f>'8'!L30</f>
        <v>0</v>
      </c>
    </row>
    <row r="26" spans="1:10" ht="18.75" customHeight="1">
      <c r="A26" s="14">
        <v>9</v>
      </c>
      <c r="B26" s="14">
        <v>9</v>
      </c>
      <c r="C26" s="5" t="s">
        <v>39</v>
      </c>
      <c r="D26" s="16">
        <f t="shared" si="3"/>
        <v>0</v>
      </c>
      <c r="E26" s="16">
        <f>'9'!M28</f>
        <v>0</v>
      </c>
      <c r="F26" s="16">
        <f>'9'!N28</f>
        <v>0</v>
      </c>
      <c r="G26" s="16">
        <f>'9'!O28</f>
        <v>0</v>
      </c>
      <c r="H26" s="16">
        <f>'9'!L28</f>
        <v>0</v>
      </c>
    </row>
    <row r="27" spans="1:10" ht="18.75" customHeight="1">
      <c r="A27" s="14">
        <v>10</v>
      </c>
      <c r="B27" s="14">
        <v>10</v>
      </c>
      <c r="C27" s="5" t="s">
        <v>434</v>
      </c>
      <c r="D27" s="16">
        <f t="shared" si="3"/>
        <v>0</v>
      </c>
      <c r="E27" s="16">
        <f>'10'!M22</f>
        <v>0</v>
      </c>
      <c r="F27" s="16">
        <f>'10'!N22</f>
        <v>0</v>
      </c>
      <c r="G27" s="16">
        <f>'10'!O22</f>
        <v>0</v>
      </c>
      <c r="H27" s="16">
        <f>'10'!L22</f>
        <v>0</v>
      </c>
    </row>
    <row r="28" spans="1:10" ht="18.75" customHeight="1">
      <c r="A28" s="14">
        <v>11</v>
      </c>
      <c r="B28" s="14">
        <v>11</v>
      </c>
      <c r="C28" s="5" t="s">
        <v>40</v>
      </c>
      <c r="D28" s="16">
        <f t="shared" ref="D28" si="4">SUM(E28:G28)</f>
        <v>0</v>
      </c>
      <c r="E28" s="16">
        <f>'11'!M35</f>
        <v>0</v>
      </c>
      <c r="F28" s="16">
        <f>'11'!N35</f>
        <v>0</v>
      </c>
      <c r="G28" s="16">
        <f>'11'!O35</f>
        <v>0</v>
      </c>
      <c r="H28" s="16">
        <f>'11'!L35</f>
        <v>0</v>
      </c>
    </row>
    <row r="29" spans="1:10" ht="18.75" customHeight="1">
      <c r="A29" s="72"/>
      <c r="B29" s="72"/>
      <c r="C29" s="73" t="s">
        <v>7</v>
      </c>
      <c r="D29" s="20">
        <f>SUM(D16:D28)</f>
        <v>0</v>
      </c>
      <c r="E29" s="20">
        <f>SUM(E16:E28)</f>
        <v>0</v>
      </c>
      <c r="F29" s="20">
        <f>SUM(F16:F28)</f>
        <v>0</v>
      </c>
      <c r="G29" s="20">
        <f>SUM(G16:G28)</f>
        <v>0</v>
      </c>
      <c r="H29" s="20">
        <f>SUM(H16:H28)</f>
        <v>0</v>
      </c>
    </row>
    <row r="30" spans="1:10" ht="18.75" customHeight="1">
      <c r="A30" s="8"/>
      <c r="B30" s="11"/>
      <c r="C30" s="12" t="s">
        <v>445</v>
      </c>
      <c r="D30" s="16">
        <f>ROUND(D29*0.06,2)</f>
        <v>0</v>
      </c>
      <c r="E30" s="7"/>
      <c r="F30" s="7"/>
      <c r="G30" s="7"/>
      <c r="H30" s="7"/>
    </row>
    <row r="31" spans="1:10" ht="18.75" customHeight="1">
      <c r="A31" s="8"/>
      <c r="B31" s="11"/>
      <c r="C31" s="13" t="s">
        <v>34</v>
      </c>
      <c r="D31" s="17">
        <f>D30*0.01</f>
        <v>0</v>
      </c>
      <c r="E31" s="7"/>
      <c r="F31" s="7"/>
      <c r="G31" s="7"/>
      <c r="H31" s="7"/>
    </row>
    <row r="32" spans="1:10" ht="18.75" customHeight="1">
      <c r="A32" s="8"/>
      <c r="B32" s="11"/>
      <c r="C32" s="12" t="s">
        <v>444</v>
      </c>
      <c r="D32" s="5">
        <f>ROUND(D29*0.04,2)</f>
        <v>0</v>
      </c>
      <c r="E32" s="7"/>
      <c r="F32" s="7"/>
      <c r="G32" s="7"/>
      <c r="H32" s="7"/>
    </row>
    <row r="33" spans="1:8" ht="18.75" customHeight="1">
      <c r="A33" s="8"/>
      <c r="B33" s="11"/>
      <c r="C33" s="9" t="s">
        <v>25</v>
      </c>
      <c r="D33" s="20">
        <f>D32+D30+D29</f>
        <v>0</v>
      </c>
      <c r="E33" s="7"/>
      <c r="F33" s="7"/>
      <c r="G33" s="7"/>
      <c r="H33" s="7"/>
    </row>
    <row r="34" spans="1:8">
      <c r="E34" s="7"/>
      <c r="F34" s="7"/>
      <c r="G34" s="7"/>
      <c r="H34" s="7"/>
    </row>
    <row r="35" spans="1:8">
      <c r="E35" s="7"/>
      <c r="F35" s="7"/>
      <c r="G35" s="7"/>
      <c r="H35" s="7"/>
    </row>
    <row r="36" spans="1:8" ht="18" customHeight="1">
      <c r="A36" s="134" t="s">
        <v>8</v>
      </c>
      <c r="B36" s="134"/>
      <c r="C36" s="38">
        <f>'Būvn. koptāme'!B24</f>
        <v>0</v>
      </c>
      <c r="D36" s="38"/>
      <c r="E36" s="7"/>
      <c r="F36" s="7"/>
      <c r="G36" s="7"/>
      <c r="H36" s="7"/>
    </row>
    <row r="37" spans="1:8" ht="18" customHeight="1">
      <c r="C37" s="74" t="s">
        <v>9</v>
      </c>
      <c r="D37" s="21"/>
      <c r="E37" s="7"/>
      <c r="F37" s="7"/>
      <c r="G37" s="7"/>
      <c r="H37" s="7"/>
    </row>
    <row r="38" spans="1:8" ht="18" customHeight="1"/>
    <row r="39" spans="1:8" ht="18" customHeight="1"/>
    <row r="41" spans="1:8" ht="15" customHeight="1">
      <c r="B41" s="133" t="s">
        <v>90</v>
      </c>
      <c r="C41" s="133"/>
      <c r="D41" s="133"/>
      <c r="E41" s="133"/>
      <c r="F41" s="133"/>
      <c r="G41" s="133"/>
      <c r="H41" s="133"/>
    </row>
  </sheetData>
  <mergeCells count="12">
    <mergeCell ref="B41:H41"/>
    <mergeCell ref="A1:H1"/>
    <mergeCell ref="A2:H2"/>
    <mergeCell ref="A3:H3"/>
    <mergeCell ref="E12:G12"/>
    <mergeCell ref="A12:A13"/>
    <mergeCell ref="D12:D13"/>
    <mergeCell ref="C12:C13"/>
    <mergeCell ref="B12:B13"/>
    <mergeCell ref="H12:H13"/>
    <mergeCell ref="A5:H5"/>
    <mergeCell ref="A36:B36"/>
  </mergeCells>
  <printOptions horizontalCentered="1"/>
  <pageMargins left="0.90551181102362199" right="0.31496062992126" top="0.55118110236220497" bottom="0.47244094488188998" header="0.31496062992126" footer="0.31496062992126"/>
  <pageSetup paperSize="8" scale="10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P35"/>
  <sheetViews>
    <sheetView view="pageBreakPreview" zoomScale="85" zoomScaleNormal="85" zoomScaleSheetLayoutView="85" workbookViewId="0">
      <selection activeCell="F18" sqref="F18:F27"/>
    </sheetView>
  </sheetViews>
  <sheetFormatPr defaultRowHeight="12.75"/>
  <cols>
    <col min="1" max="1" width="6.7109375" style="2" customWidth="1"/>
    <col min="2" max="2" width="10.85546875" style="2" customWidth="1"/>
    <col min="3" max="3" width="42.140625" style="2" customWidth="1"/>
    <col min="4" max="4" width="11" style="2" bestFit="1" customWidth="1"/>
    <col min="5" max="5" width="10.140625" style="2" bestFit="1" customWidth="1"/>
    <col min="6" max="6" width="9.140625" style="2"/>
    <col min="7" max="7" width="10" style="2" customWidth="1"/>
    <col min="8" max="8" width="9.140625" style="2" customWidth="1"/>
    <col min="9" max="9" width="14.5703125" style="2" customWidth="1"/>
    <col min="10" max="10" width="11.42578125" style="2" customWidth="1"/>
    <col min="11" max="11" width="10.28515625" style="2" customWidth="1"/>
    <col min="12" max="12" width="12.140625" style="2" customWidth="1"/>
    <col min="13" max="13" width="10.42578125" style="2" customWidth="1"/>
    <col min="14" max="14" width="15" style="2" customWidth="1"/>
    <col min="15" max="15" width="11.140625" style="2" customWidth="1"/>
    <col min="16" max="16" width="10.28515625" style="2" customWidth="1"/>
    <col min="17" max="16384" width="9.140625" style="2"/>
  </cols>
  <sheetData>
    <row r="1" spans="1:16" ht="18">
      <c r="A1" s="153" t="s">
        <v>93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3" spans="1:16">
      <c r="A3" s="154" t="s">
        <v>35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6">
      <c r="A4" s="155" t="s">
        <v>18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6" spans="1:16" ht="16.5" customHeight="1">
      <c r="A6" s="7" t="str">
        <f>'Kopsavilkums 1'!A5:H5</f>
        <v>Objekta nosaukums: "Atpūtas kompleksa jaunbūve adresē "Konkas" Košrags,Kolkas pagastā, Talsu novadā"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6.5" customHeight="1">
      <c r="A7" s="7" t="str">
        <f>'Kopsavilkums 1'!A6</f>
        <v>Būves nosaukums: "Atpūtas kompleksa jaunbūve adresē "Konkas" Košrags,Kolkas pagastā, Talsu novadā"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6.5" customHeight="1">
      <c r="A8" s="7" t="str">
        <f>'Kopsavilkums 1'!A7</f>
        <v>Objekta adrese:  "Konkas" Košrags,Kolkas pagastā, Talsu novadā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16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16.5" customHeight="1">
      <c r="A10" s="156" t="s">
        <v>92</v>
      </c>
      <c r="B10" s="156"/>
      <c r="C10" s="156"/>
      <c r="D10" s="156"/>
      <c r="E10" s="156"/>
      <c r="F10" s="156"/>
      <c r="G10" s="24">
        <f>P29</f>
        <v>0</v>
      </c>
      <c r="H10" s="25" t="s">
        <v>77</v>
      </c>
      <c r="I10" s="7"/>
      <c r="J10" s="7"/>
      <c r="K10" s="7"/>
      <c r="L10" s="7"/>
      <c r="M10" s="7"/>
      <c r="N10" s="7"/>
      <c r="O10" s="7"/>
      <c r="P10" s="7"/>
    </row>
    <row r="11" spans="1:16" ht="21.75" customHeight="1">
      <c r="A11" s="3"/>
      <c r="B11" s="3"/>
      <c r="C11" s="3"/>
      <c r="D11" s="3"/>
      <c r="E11" s="3"/>
      <c r="F11" s="26">
        <v>10.1</v>
      </c>
      <c r="G11" s="27">
        <v>12.5</v>
      </c>
      <c r="H11" s="28"/>
      <c r="L11" s="156">
        <f>'Kopsavilkums 1'!B38</f>
        <v>0</v>
      </c>
      <c r="M11" s="156"/>
      <c r="N11" s="156"/>
      <c r="O11" s="156"/>
      <c r="P11" s="156"/>
    </row>
    <row r="12" spans="1:16" ht="24" customHeight="1">
      <c r="A12" s="157" t="s">
        <v>1</v>
      </c>
      <c r="B12" s="157" t="s">
        <v>78</v>
      </c>
      <c r="C12" s="157" t="s">
        <v>11</v>
      </c>
      <c r="D12" s="157" t="s">
        <v>12</v>
      </c>
      <c r="E12" s="157" t="s">
        <v>13</v>
      </c>
      <c r="F12" s="157" t="s">
        <v>79</v>
      </c>
      <c r="G12" s="157"/>
      <c r="H12" s="157"/>
      <c r="I12" s="157"/>
      <c r="J12" s="157"/>
      <c r="K12" s="157"/>
      <c r="L12" s="157" t="s">
        <v>80</v>
      </c>
      <c r="M12" s="157"/>
      <c r="N12" s="157"/>
      <c r="O12" s="157"/>
      <c r="P12" s="157"/>
    </row>
    <row r="13" spans="1:16" ht="51">
      <c r="A13" s="157"/>
      <c r="B13" s="157"/>
      <c r="C13" s="157"/>
      <c r="D13" s="157"/>
      <c r="E13" s="157"/>
      <c r="F13" s="29" t="s">
        <v>81</v>
      </c>
      <c r="G13" s="29" t="s">
        <v>82</v>
      </c>
      <c r="H13" s="29" t="s">
        <v>14</v>
      </c>
      <c r="I13" s="29" t="s">
        <v>15</v>
      </c>
      <c r="J13" s="29" t="s">
        <v>16</v>
      </c>
      <c r="K13" s="29" t="s">
        <v>83</v>
      </c>
      <c r="L13" s="29" t="s">
        <v>84</v>
      </c>
      <c r="M13" s="29" t="s">
        <v>14</v>
      </c>
      <c r="N13" s="29" t="s">
        <v>15</v>
      </c>
      <c r="O13" s="29" t="s">
        <v>16</v>
      </c>
      <c r="P13" s="29" t="s">
        <v>85</v>
      </c>
    </row>
    <row r="14" spans="1:16">
      <c r="A14" s="30">
        <v>1</v>
      </c>
      <c r="B14" s="30">
        <v>2</v>
      </c>
      <c r="C14" s="30">
        <v>3</v>
      </c>
      <c r="D14" s="30">
        <v>4</v>
      </c>
      <c r="E14" s="30">
        <v>5</v>
      </c>
      <c r="F14" s="30">
        <v>6</v>
      </c>
      <c r="G14" s="30">
        <v>7</v>
      </c>
      <c r="H14" s="30">
        <v>8</v>
      </c>
      <c r="I14" s="30">
        <v>9</v>
      </c>
      <c r="J14" s="30">
        <v>10</v>
      </c>
      <c r="K14" s="30">
        <v>11</v>
      </c>
      <c r="L14" s="30">
        <v>12</v>
      </c>
      <c r="M14" s="30">
        <v>13</v>
      </c>
      <c r="N14" s="30">
        <v>14</v>
      </c>
      <c r="O14" s="30">
        <v>15</v>
      </c>
      <c r="P14" s="30">
        <v>16</v>
      </c>
    </row>
    <row r="15" spans="1:16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>
      <c r="A16" s="40"/>
      <c r="B16" s="40"/>
      <c r="C16" s="40"/>
      <c r="D16" s="40"/>
      <c r="E16" s="4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1:16" ht="25.5">
      <c r="A17" s="44">
        <v>1</v>
      </c>
      <c r="B17" s="41" t="s">
        <v>88</v>
      </c>
      <c r="C17" s="41" t="s">
        <v>44</v>
      </c>
      <c r="D17" s="33"/>
      <c r="E17" s="42"/>
      <c r="F17" s="39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>
      <c r="A18" s="45">
        <v>1</v>
      </c>
      <c r="B18" s="29" t="s">
        <v>86</v>
      </c>
      <c r="C18" s="43" t="s">
        <v>45</v>
      </c>
      <c r="D18" s="33" t="s">
        <v>26</v>
      </c>
      <c r="E18" s="42">
        <v>1</v>
      </c>
      <c r="F18" s="39"/>
      <c r="G18" s="32"/>
      <c r="H18" s="32"/>
      <c r="I18" s="32"/>
      <c r="J18" s="32"/>
      <c r="K18" s="32">
        <f t="shared" ref="K18:K19" si="0">SUM(H18:J18)</f>
        <v>0</v>
      </c>
      <c r="L18" s="32">
        <f t="shared" ref="L18:L19" si="1">F18*E18</f>
        <v>0</v>
      </c>
      <c r="M18" s="32">
        <f t="shared" ref="M18:M19" si="2">ROUND(H18*E18,2)</f>
        <v>0</v>
      </c>
      <c r="N18" s="32">
        <f t="shared" ref="N18:N19" si="3">ROUND(I18*E18,2)</f>
        <v>0</v>
      </c>
      <c r="O18" s="32">
        <f t="shared" ref="O18:O19" si="4">ROUND(J18*E18,2)</f>
        <v>0</v>
      </c>
      <c r="P18" s="32">
        <f t="shared" ref="P18:P19" si="5">SUM(M18:O18)</f>
        <v>0</v>
      </c>
    </row>
    <row r="19" spans="1:16" ht="25.5">
      <c r="A19" s="45">
        <v>2</v>
      </c>
      <c r="B19" s="29" t="s">
        <v>86</v>
      </c>
      <c r="C19" s="43" t="s">
        <v>94</v>
      </c>
      <c r="D19" s="33" t="s">
        <v>26</v>
      </c>
      <c r="E19" s="42">
        <v>1</v>
      </c>
      <c r="F19" s="39"/>
      <c r="G19" s="32"/>
      <c r="H19" s="32"/>
      <c r="I19" s="32"/>
      <c r="J19" s="32"/>
      <c r="K19" s="32">
        <f t="shared" si="0"/>
        <v>0</v>
      </c>
      <c r="L19" s="32">
        <f t="shared" si="1"/>
        <v>0</v>
      </c>
      <c r="M19" s="32">
        <f t="shared" si="2"/>
        <v>0</v>
      </c>
      <c r="N19" s="32">
        <f t="shared" si="3"/>
        <v>0</v>
      </c>
      <c r="O19" s="32">
        <f t="shared" si="4"/>
        <v>0</v>
      </c>
      <c r="P19" s="32">
        <f t="shared" si="5"/>
        <v>0</v>
      </c>
    </row>
    <row r="20" spans="1:16" ht="38.25">
      <c r="A20" s="45">
        <v>3</v>
      </c>
      <c r="B20" s="29" t="s">
        <v>86</v>
      </c>
      <c r="C20" s="43" t="s">
        <v>409</v>
      </c>
      <c r="D20" s="33" t="s">
        <v>46</v>
      </c>
      <c r="E20" s="42">
        <v>0</v>
      </c>
      <c r="F20" s="39"/>
      <c r="G20" s="32"/>
      <c r="H20" s="32"/>
      <c r="I20" s="32"/>
      <c r="J20" s="32"/>
      <c r="K20" s="32">
        <f t="shared" ref="K20:K27" si="6">SUM(H20:J20)</f>
        <v>0</v>
      </c>
      <c r="L20" s="32">
        <f t="shared" ref="L20:L27" si="7">F20*E20</f>
        <v>0</v>
      </c>
      <c r="M20" s="32">
        <f t="shared" ref="M20:M27" si="8">ROUND(H20*E20,2)</f>
        <v>0</v>
      </c>
      <c r="N20" s="32">
        <f t="shared" ref="N20:N27" si="9">ROUND(I20*E20,2)</f>
        <v>0</v>
      </c>
      <c r="O20" s="32">
        <f t="shared" ref="O20:O27" si="10">ROUND(J20*E20,2)</f>
        <v>0</v>
      </c>
      <c r="P20" s="32">
        <f t="shared" ref="P20:P27" si="11">SUM(M20:O20)</f>
        <v>0</v>
      </c>
    </row>
    <row r="21" spans="1:16" ht="38.25">
      <c r="A21" s="45">
        <v>4</v>
      </c>
      <c r="B21" s="29" t="s">
        <v>86</v>
      </c>
      <c r="C21" s="43" t="s">
        <v>407</v>
      </c>
      <c r="D21" s="33" t="s">
        <v>46</v>
      </c>
      <c r="E21" s="42">
        <v>1</v>
      </c>
      <c r="F21" s="39"/>
      <c r="G21" s="32"/>
      <c r="H21" s="32"/>
      <c r="I21" s="32"/>
      <c r="J21" s="32"/>
      <c r="K21" s="32">
        <f t="shared" si="6"/>
        <v>0</v>
      </c>
      <c r="L21" s="32">
        <f t="shared" si="7"/>
        <v>0</v>
      </c>
      <c r="M21" s="32">
        <f t="shared" si="8"/>
        <v>0</v>
      </c>
      <c r="N21" s="32">
        <f t="shared" si="9"/>
        <v>0</v>
      </c>
      <c r="O21" s="32">
        <f t="shared" si="10"/>
        <v>0</v>
      </c>
      <c r="P21" s="32">
        <f t="shared" si="11"/>
        <v>0</v>
      </c>
    </row>
    <row r="22" spans="1:16" ht="38.25">
      <c r="A22" s="45">
        <v>5</v>
      </c>
      <c r="B22" s="29" t="s">
        <v>86</v>
      </c>
      <c r="C22" s="43" t="s">
        <v>408</v>
      </c>
      <c r="D22" s="33" t="s">
        <v>46</v>
      </c>
      <c r="E22" s="42">
        <v>2</v>
      </c>
      <c r="F22" s="39"/>
      <c r="G22" s="32"/>
      <c r="H22" s="32"/>
      <c r="I22" s="32"/>
      <c r="J22" s="32"/>
      <c r="K22" s="32">
        <f t="shared" si="6"/>
        <v>0</v>
      </c>
      <c r="L22" s="32">
        <f t="shared" si="7"/>
        <v>0</v>
      </c>
      <c r="M22" s="32">
        <f t="shared" si="8"/>
        <v>0</v>
      </c>
      <c r="N22" s="32">
        <f t="shared" si="9"/>
        <v>0</v>
      </c>
      <c r="O22" s="32">
        <f t="shared" si="10"/>
        <v>0</v>
      </c>
      <c r="P22" s="32">
        <f t="shared" si="11"/>
        <v>0</v>
      </c>
    </row>
    <row r="23" spans="1:16">
      <c r="A23" s="45">
        <v>6</v>
      </c>
      <c r="B23" s="29" t="s">
        <v>86</v>
      </c>
      <c r="C23" s="43" t="s">
        <v>47</v>
      </c>
      <c r="D23" s="33" t="s">
        <v>27</v>
      </c>
      <c r="E23" s="42">
        <v>1</v>
      </c>
      <c r="F23" s="39"/>
      <c r="G23" s="32"/>
      <c r="H23" s="32"/>
      <c r="I23" s="32"/>
      <c r="J23" s="32"/>
      <c r="K23" s="32">
        <f t="shared" si="6"/>
        <v>0</v>
      </c>
      <c r="L23" s="32">
        <f t="shared" si="7"/>
        <v>0</v>
      </c>
      <c r="M23" s="32">
        <f t="shared" si="8"/>
        <v>0</v>
      </c>
      <c r="N23" s="32">
        <f t="shared" si="9"/>
        <v>0</v>
      </c>
      <c r="O23" s="32">
        <f t="shared" si="10"/>
        <v>0</v>
      </c>
      <c r="P23" s="32">
        <f t="shared" si="11"/>
        <v>0</v>
      </c>
    </row>
    <row r="24" spans="1:16" ht="51">
      <c r="A24" s="45">
        <v>7</v>
      </c>
      <c r="B24" s="29" t="s">
        <v>86</v>
      </c>
      <c r="C24" s="43" t="s">
        <v>50</v>
      </c>
      <c r="D24" s="33" t="s">
        <v>28</v>
      </c>
      <c r="E24" s="42">
        <v>170</v>
      </c>
      <c r="F24" s="39"/>
      <c r="G24" s="32"/>
      <c r="H24" s="32"/>
      <c r="I24" s="32"/>
      <c r="J24" s="32"/>
      <c r="K24" s="32">
        <f t="shared" si="6"/>
        <v>0</v>
      </c>
      <c r="L24" s="32">
        <f t="shared" si="7"/>
        <v>0</v>
      </c>
      <c r="M24" s="32">
        <f t="shared" si="8"/>
        <v>0</v>
      </c>
      <c r="N24" s="32">
        <f t="shared" si="9"/>
        <v>0</v>
      </c>
      <c r="O24" s="32">
        <f t="shared" si="10"/>
        <v>0</v>
      </c>
      <c r="P24" s="32">
        <f t="shared" si="11"/>
        <v>0</v>
      </c>
    </row>
    <row r="25" spans="1:16">
      <c r="A25" s="45">
        <v>8</v>
      </c>
      <c r="B25" s="29" t="s">
        <v>86</v>
      </c>
      <c r="C25" s="43" t="s">
        <v>48</v>
      </c>
      <c r="D25" s="33" t="s">
        <v>26</v>
      </c>
      <c r="E25" s="42">
        <v>1</v>
      </c>
      <c r="F25" s="39"/>
      <c r="G25" s="32"/>
      <c r="H25" s="32"/>
      <c r="I25" s="32"/>
      <c r="J25" s="32"/>
      <c r="K25" s="32">
        <f t="shared" si="6"/>
        <v>0</v>
      </c>
      <c r="L25" s="32">
        <f t="shared" si="7"/>
        <v>0</v>
      </c>
      <c r="M25" s="32">
        <f t="shared" si="8"/>
        <v>0</v>
      </c>
      <c r="N25" s="32">
        <f t="shared" si="9"/>
        <v>0</v>
      </c>
      <c r="O25" s="32">
        <f t="shared" si="10"/>
        <v>0</v>
      </c>
      <c r="P25" s="32">
        <f t="shared" si="11"/>
        <v>0</v>
      </c>
    </row>
    <row r="26" spans="1:16" ht="14.25">
      <c r="A26" s="45">
        <v>9</v>
      </c>
      <c r="B26" s="29" t="s">
        <v>86</v>
      </c>
      <c r="C26" s="43" t="s">
        <v>95</v>
      </c>
      <c r="D26" s="33" t="s">
        <v>56</v>
      </c>
      <c r="E26" s="42">
        <v>250</v>
      </c>
      <c r="F26" s="39"/>
      <c r="G26" s="32"/>
      <c r="H26" s="32"/>
      <c r="I26" s="32"/>
      <c r="J26" s="32"/>
      <c r="K26" s="32">
        <f t="shared" si="6"/>
        <v>0</v>
      </c>
      <c r="L26" s="32">
        <f t="shared" si="7"/>
        <v>0</v>
      </c>
      <c r="M26" s="32">
        <f t="shared" si="8"/>
        <v>0</v>
      </c>
      <c r="N26" s="32">
        <f t="shared" si="9"/>
        <v>0</v>
      </c>
      <c r="O26" s="32">
        <f t="shared" si="10"/>
        <v>0</v>
      </c>
      <c r="P26" s="32">
        <f t="shared" si="11"/>
        <v>0</v>
      </c>
    </row>
    <row r="27" spans="1:16" ht="38.25">
      <c r="A27" s="45">
        <v>10</v>
      </c>
      <c r="B27" s="29" t="s">
        <v>86</v>
      </c>
      <c r="C27" s="43" t="s">
        <v>49</v>
      </c>
      <c r="D27" s="33" t="s">
        <v>26</v>
      </c>
      <c r="E27" s="42">
        <v>4</v>
      </c>
      <c r="F27" s="39"/>
      <c r="G27" s="32"/>
      <c r="H27" s="32"/>
      <c r="I27" s="32"/>
      <c r="J27" s="32"/>
      <c r="K27" s="32">
        <f t="shared" si="6"/>
        <v>0</v>
      </c>
      <c r="L27" s="32">
        <f t="shared" si="7"/>
        <v>0</v>
      </c>
      <c r="M27" s="32">
        <f t="shared" si="8"/>
        <v>0</v>
      </c>
      <c r="N27" s="32">
        <f t="shared" si="9"/>
        <v>0</v>
      </c>
      <c r="O27" s="32">
        <f t="shared" si="10"/>
        <v>0</v>
      </c>
      <c r="P27" s="32">
        <f t="shared" si="11"/>
        <v>0</v>
      </c>
    </row>
    <row r="28" spans="1:16">
      <c r="A28" s="33"/>
      <c r="B28" s="29"/>
      <c r="C28" s="34"/>
      <c r="D28" s="33"/>
      <c r="E28" s="35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1:16">
      <c r="A29" s="31"/>
      <c r="B29" s="158" t="s">
        <v>87</v>
      </c>
      <c r="C29" s="158"/>
      <c r="D29" s="158"/>
      <c r="E29" s="158"/>
      <c r="F29" s="158"/>
      <c r="G29" s="158"/>
      <c r="H29" s="158"/>
      <c r="I29" s="158"/>
      <c r="J29" s="158"/>
      <c r="K29" s="158"/>
      <c r="L29" s="36">
        <f>ROUND(SUM($L$18:L27),2)</f>
        <v>0</v>
      </c>
      <c r="M29" s="37">
        <f>SUM(M18:M27)</f>
        <v>0</v>
      </c>
      <c r="N29" s="37">
        <f>SUM(N18:N27)</f>
        <v>0</v>
      </c>
      <c r="O29" s="37">
        <f>SUM(O18:O27)</f>
        <v>0</v>
      </c>
      <c r="P29" s="37">
        <f>SUM(M29:O29)</f>
        <v>0</v>
      </c>
    </row>
    <row r="32" spans="1:16">
      <c r="A32" s="134" t="s">
        <v>8</v>
      </c>
      <c r="B32" s="134"/>
      <c r="C32" s="38">
        <f>'Kopsavilkums 1'!C36:E36</f>
        <v>0</v>
      </c>
      <c r="D32" s="38"/>
      <c r="E32" s="38"/>
      <c r="F32" s="38"/>
    </row>
    <row r="33" spans="2:6">
      <c r="C33" s="155" t="s">
        <v>9</v>
      </c>
      <c r="D33" s="155"/>
      <c r="E33" s="155"/>
      <c r="F33" s="155"/>
    </row>
    <row r="35" spans="2:6">
      <c r="B35" s="2">
        <f>'Kopsavilkums 1'!B38</f>
        <v>0</v>
      </c>
    </row>
  </sheetData>
  <mergeCells count="15">
    <mergeCell ref="C33:F33"/>
    <mergeCell ref="E12:E13"/>
    <mergeCell ref="F12:K12"/>
    <mergeCell ref="L12:P12"/>
    <mergeCell ref="B29:K29"/>
    <mergeCell ref="A32:B32"/>
    <mergeCell ref="A12:A13"/>
    <mergeCell ref="B12:B13"/>
    <mergeCell ref="C12:C13"/>
    <mergeCell ref="D12:D13"/>
    <mergeCell ref="A1:P1"/>
    <mergeCell ref="A3:P3"/>
    <mergeCell ref="A4:P4"/>
    <mergeCell ref="A10:F10"/>
    <mergeCell ref="L11:P11"/>
  </mergeCells>
  <printOptions horizontalCentered="1"/>
  <pageMargins left="0.31" right="0.31" top="0.74803149606299202" bottom="0.47244094488188998" header="0.196850393700787" footer="0.31"/>
  <pageSetup paperSize="9" scale="58" orientation="landscape" r:id="rId1"/>
  <headerFooter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</sheetPr>
  <dimension ref="A1:Z38"/>
  <sheetViews>
    <sheetView view="pageBreakPreview" topLeftCell="A10" zoomScale="85" zoomScaleNormal="85" zoomScaleSheetLayoutView="85" workbookViewId="0">
      <selection activeCell="F18" sqref="F18:J30"/>
    </sheetView>
  </sheetViews>
  <sheetFormatPr defaultRowHeight="12.75"/>
  <cols>
    <col min="1" max="1" width="6.7109375" style="2" customWidth="1"/>
    <col min="2" max="2" width="10.85546875" style="2" customWidth="1"/>
    <col min="3" max="3" width="42.140625" style="2" customWidth="1"/>
    <col min="4" max="4" width="11" style="2" bestFit="1" customWidth="1"/>
    <col min="5" max="5" width="10.140625" style="2" bestFit="1" customWidth="1"/>
    <col min="6" max="6" width="9.140625" style="2"/>
    <col min="7" max="7" width="10" style="2" customWidth="1"/>
    <col min="8" max="8" width="9.140625" style="2" customWidth="1"/>
    <col min="9" max="9" width="14.5703125" style="2" customWidth="1"/>
    <col min="10" max="10" width="11.42578125" style="2" customWidth="1"/>
    <col min="11" max="11" width="9.140625" style="2"/>
    <col min="12" max="12" width="12.140625" style="2" customWidth="1"/>
    <col min="13" max="13" width="10.42578125" style="2" customWidth="1"/>
    <col min="14" max="14" width="15" style="2" customWidth="1"/>
    <col min="15" max="15" width="11.140625" style="2" customWidth="1"/>
    <col min="16" max="16" width="10.28515625" style="2" customWidth="1"/>
    <col min="17" max="17" width="9.140625" style="2"/>
    <col min="18" max="18" width="9.85546875" style="2" customWidth="1"/>
    <col min="19" max="16384" width="9.140625" style="2"/>
  </cols>
  <sheetData>
    <row r="1" spans="1:17" ht="18">
      <c r="A1" s="153" t="s">
        <v>97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3" spans="1:17">
      <c r="A3" s="154" t="s">
        <v>96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7">
      <c r="A4" s="155" t="s">
        <v>18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6" spans="1:17" ht="16.5" customHeight="1">
      <c r="A6" s="7" t="str">
        <f>'Kopsavilkums 1'!A5:H5</f>
        <v>Objekta nosaukums: "Atpūtas kompleksa jaunbūve adresē "Konkas" Košrags,Kolkas pagastā, Talsu novadā"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7" ht="16.5" customHeight="1">
      <c r="A7" s="7" t="str">
        <f>'Kopsavilkums 1'!A6</f>
        <v>Būves nosaukums: "Atpūtas kompleksa jaunbūve adresē "Konkas" Košrags,Kolkas pagastā, Talsu novadā"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ht="16.5" customHeight="1">
      <c r="A8" s="7" t="str">
        <f>'Kopsavilkums 1'!A7</f>
        <v>Objekta adrese:  "Konkas" Košrags,Kolkas pagastā, Talsu novadā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ht="16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7" ht="16.5" customHeight="1">
      <c r="A10" s="156" t="s">
        <v>99</v>
      </c>
      <c r="B10" s="156"/>
      <c r="C10" s="156"/>
      <c r="D10" s="156"/>
      <c r="E10" s="156"/>
      <c r="F10" s="156"/>
      <c r="G10" s="24">
        <f>P32</f>
        <v>0</v>
      </c>
      <c r="H10" s="25" t="s">
        <v>77</v>
      </c>
      <c r="I10" s="7"/>
      <c r="J10" s="7"/>
      <c r="K10" s="7"/>
      <c r="L10" s="7"/>
      <c r="M10" s="7"/>
      <c r="N10" s="7"/>
      <c r="O10" s="7"/>
      <c r="P10" s="7"/>
    </row>
    <row r="11" spans="1:17" ht="21.75" customHeight="1">
      <c r="A11" s="3"/>
      <c r="B11" s="3"/>
      <c r="C11" s="3"/>
      <c r="D11" s="3"/>
      <c r="E11" s="3"/>
      <c r="F11" s="26">
        <v>10.1</v>
      </c>
      <c r="G11" s="27">
        <v>12.5</v>
      </c>
      <c r="H11" s="28"/>
      <c r="L11" s="156">
        <f>'Kopsavilkums 1'!B38</f>
        <v>0</v>
      </c>
      <c r="M11" s="156"/>
      <c r="N11" s="156"/>
      <c r="O11" s="156"/>
      <c r="P11" s="156"/>
    </row>
    <row r="12" spans="1:17" ht="24" customHeight="1">
      <c r="A12" s="157" t="s">
        <v>1</v>
      </c>
      <c r="B12" s="157" t="s">
        <v>78</v>
      </c>
      <c r="C12" s="157" t="s">
        <v>11</v>
      </c>
      <c r="D12" s="157" t="s">
        <v>12</v>
      </c>
      <c r="E12" s="157" t="s">
        <v>13</v>
      </c>
      <c r="F12" s="157" t="s">
        <v>79</v>
      </c>
      <c r="G12" s="157"/>
      <c r="H12" s="157"/>
      <c r="I12" s="157"/>
      <c r="J12" s="157"/>
      <c r="K12" s="157"/>
      <c r="L12" s="157" t="s">
        <v>80</v>
      </c>
      <c r="M12" s="157"/>
      <c r="N12" s="157"/>
      <c r="O12" s="157"/>
      <c r="P12" s="157"/>
    </row>
    <row r="13" spans="1:17" ht="51">
      <c r="A13" s="157"/>
      <c r="B13" s="157"/>
      <c r="C13" s="157"/>
      <c r="D13" s="157"/>
      <c r="E13" s="157"/>
      <c r="F13" s="29" t="s">
        <v>81</v>
      </c>
      <c r="G13" s="29" t="s">
        <v>82</v>
      </c>
      <c r="H13" s="29" t="s">
        <v>14</v>
      </c>
      <c r="I13" s="29" t="s">
        <v>15</v>
      </c>
      <c r="J13" s="29" t="s">
        <v>16</v>
      </c>
      <c r="K13" s="29" t="s">
        <v>83</v>
      </c>
      <c r="L13" s="29" t="s">
        <v>84</v>
      </c>
      <c r="M13" s="29" t="s">
        <v>14</v>
      </c>
      <c r="N13" s="29" t="s">
        <v>15</v>
      </c>
      <c r="O13" s="29" t="s">
        <v>16</v>
      </c>
      <c r="P13" s="29" t="s">
        <v>85</v>
      </c>
    </row>
    <row r="14" spans="1:17">
      <c r="A14" s="30">
        <v>1</v>
      </c>
      <c r="B14" s="30">
        <v>2</v>
      </c>
      <c r="C14" s="30">
        <v>3</v>
      </c>
      <c r="D14" s="30">
        <v>4</v>
      </c>
      <c r="E14" s="30">
        <v>5</v>
      </c>
      <c r="F14" s="30">
        <v>6</v>
      </c>
      <c r="G14" s="30">
        <v>7</v>
      </c>
      <c r="H14" s="30">
        <v>8</v>
      </c>
      <c r="I14" s="30">
        <v>9</v>
      </c>
      <c r="J14" s="30">
        <v>10</v>
      </c>
      <c r="K14" s="30">
        <v>11</v>
      </c>
      <c r="L14" s="30">
        <v>12</v>
      </c>
      <c r="M14" s="30">
        <v>13</v>
      </c>
      <c r="N14" s="30">
        <v>14</v>
      </c>
      <c r="O14" s="30">
        <v>15</v>
      </c>
      <c r="P14" s="30">
        <v>16</v>
      </c>
    </row>
    <row r="15" spans="1:17" ht="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75"/>
    </row>
    <row r="16" spans="1:17">
      <c r="A16" s="40"/>
      <c r="B16" s="40"/>
      <c r="C16" s="40"/>
      <c r="D16" s="40"/>
      <c r="E16" s="4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1:26">
      <c r="A17" s="44">
        <v>1</v>
      </c>
      <c r="B17" s="46" t="s">
        <v>88</v>
      </c>
      <c r="C17" s="41" t="s">
        <v>51</v>
      </c>
      <c r="D17" s="33"/>
      <c r="E17" s="42"/>
      <c r="F17" s="39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159"/>
      <c r="R17" s="160"/>
      <c r="S17" s="160"/>
      <c r="T17" s="160"/>
      <c r="U17" s="160"/>
      <c r="V17" s="160"/>
      <c r="W17" s="160"/>
      <c r="X17" s="160"/>
      <c r="Y17" s="160"/>
      <c r="Z17" s="160"/>
    </row>
    <row r="18" spans="1:26" ht="38.25">
      <c r="A18" s="45">
        <v>1</v>
      </c>
      <c r="B18" s="47" t="s">
        <v>86</v>
      </c>
      <c r="C18" s="43" t="s">
        <v>57</v>
      </c>
      <c r="D18" s="33" t="s">
        <v>58</v>
      </c>
      <c r="E18" s="42">
        <v>3.1</v>
      </c>
      <c r="F18" s="39"/>
      <c r="G18" s="32"/>
      <c r="H18" s="32"/>
      <c r="I18" s="32"/>
      <c r="J18" s="32"/>
      <c r="K18" s="32">
        <f t="shared" ref="K18:K24" si="0">SUM(H18:J18)</f>
        <v>0</v>
      </c>
      <c r="L18" s="32">
        <f t="shared" ref="L18:L24" si="1">F18*E18</f>
        <v>0</v>
      </c>
      <c r="M18" s="32">
        <f t="shared" ref="M18:M24" si="2">ROUND(H18*E18,2)</f>
        <v>0</v>
      </c>
      <c r="N18" s="32">
        <f t="shared" ref="N18:N24" si="3">ROUND(I18*E18,2)</f>
        <v>0</v>
      </c>
      <c r="O18" s="32">
        <f t="shared" ref="O18:O24" si="4">ROUND(J18*E18,2)</f>
        <v>0</v>
      </c>
      <c r="P18" s="32">
        <f t="shared" ref="P18:P24" si="5">SUM(M18:O18)</f>
        <v>0</v>
      </c>
    </row>
    <row r="19" spans="1:26">
      <c r="A19" s="45"/>
      <c r="B19" s="47"/>
      <c r="C19" s="82" t="s">
        <v>148</v>
      </c>
      <c r="D19" s="33"/>
      <c r="E19" s="42"/>
      <c r="F19" s="39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26" ht="38.25">
      <c r="A20" s="45">
        <v>2</v>
      </c>
      <c r="B20" s="47" t="s">
        <v>86</v>
      </c>
      <c r="C20" s="43" t="s">
        <v>54</v>
      </c>
      <c r="D20" s="33" t="s">
        <v>55</v>
      </c>
      <c r="E20" s="42">
        <v>363.6</v>
      </c>
      <c r="F20" s="39"/>
      <c r="G20" s="32"/>
      <c r="H20" s="32"/>
      <c r="I20" s="32"/>
      <c r="J20" s="32"/>
      <c r="K20" s="32">
        <f t="shared" si="0"/>
        <v>0</v>
      </c>
      <c r="L20" s="32">
        <f t="shared" si="1"/>
        <v>0</v>
      </c>
      <c r="M20" s="32">
        <f t="shared" si="2"/>
        <v>0</v>
      </c>
      <c r="N20" s="32">
        <f t="shared" si="3"/>
        <v>0</v>
      </c>
      <c r="O20" s="32">
        <f t="shared" si="4"/>
        <v>0</v>
      </c>
      <c r="P20" s="32">
        <f t="shared" si="5"/>
        <v>0</v>
      </c>
    </row>
    <row r="21" spans="1:26" ht="25.5">
      <c r="A21" s="45">
        <v>3</v>
      </c>
      <c r="B21" s="47" t="s">
        <v>86</v>
      </c>
      <c r="C21" s="43" t="s">
        <v>154</v>
      </c>
      <c r="D21" s="33" t="s">
        <v>56</v>
      </c>
      <c r="E21" s="42">
        <v>111.4</v>
      </c>
      <c r="F21" s="39"/>
      <c r="G21" s="32"/>
      <c r="H21" s="32"/>
      <c r="I21" s="32"/>
      <c r="J21" s="32"/>
      <c r="K21" s="32">
        <f t="shared" si="0"/>
        <v>0</v>
      </c>
      <c r="L21" s="32">
        <f t="shared" si="1"/>
        <v>0</v>
      </c>
      <c r="M21" s="32">
        <f t="shared" si="2"/>
        <v>0</v>
      </c>
      <c r="N21" s="32">
        <f t="shared" si="3"/>
        <v>0</v>
      </c>
      <c r="O21" s="32">
        <f t="shared" si="4"/>
        <v>0</v>
      </c>
      <c r="P21" s="32">
        <f t="shared" si="5"/>
        <v>0</v>
      </c>
    </row>
    <row r="22" spans="1:26" ht="38.25">
      <c r="A22" s="45">
        <v>4</v>
      </c>
      <c r="B22" s="47" t="s">
        <v>86</v>
      </c>
      <c r="C22" s="43" t="s">
        <v>153</v>
      </c>
      <c r="D22" s="33" t="s">
        <v>55</v>
      </c>
      <c r="E22" s="42">
        <v>309.60000000000002</v>
      </c>
      <c r="F22" s="39"/>
      <c r="G22" s="32"/>
      <c r="H22" s="32"/>
      <c r="I22" s="32"/>
      <c r="J22" s="32"/>
      <c r="K22" s="32">
        <f t="shared" si="0"/>
        <v>0</v>
      </c>
      <c r="L22" s="32">
        <f t="shared" si="1"/>
        <v>0</v>
      </c>
      <c r="M22" s="32">
        <f t="shared" si="2"/>
        <v>0</v>
      </c>
      <c r="N22" s="32">
        <f t="shared" si="3"/>
        <v>0</v>
      </c>
      <c r="O22" s="32">
        <f t="shared" si="4"/>
        <v>0</v>
      </c>
      <c r="P22" s="32">
        <f t="shared" si="5"/>
        <v>0</v>
      </c>
    </row>
    <row r="23" spans="1:26" ht="38.25">
      <c r="A23" s="45">
        <v>5</v>
      </c>
      <c r="B23" s="47" t="s">
        <v>86</v>
      </c>
      <c r="C23" s="43" t="s">
        <v>53</v>
      </c>
      <c r="D23" s="33" t="s">
        <v>46</v>
      </c>
      <c r="E23" s="42">
        <v>1</v>
      </c>
      <c r="F23" s="39"/>
      <c r="G23" s="32"/>
      <c r="H23" s="32"/>
      <c r="I23" s="32"/>
      <c r="J23" s="32"/>
      <c r="K23" s="32">
        <f t="shared" si="0"/>
        <v>0</v>
      </c>
      <c r="L23" s="32">
        <f t="shared" si="1"/>
        <v>0</v>
      </c>
      <c r="M23" s="32">
        <f t="shared" si="2"/>
        <v>0</v>
      </c>
      <c r="N23" s="32">
        <f t="shared" si="3"/>
        <v>0</v>
      </c>
      <c r="O23" s="32">
        <f t="shared" si="4"/>
        <v>0</v>
      </c>
      <c r="P23" s="32">
        <f t="shared" si="5"/>
        <v>0</v>
      </c>
    </row>
    <row r="24" spans="1:26">
      <c r="A24" s="45">
        <v>6</v>
      </c>
      <c r="B24" s="47" t="s">
        <v>86</v>
      </c>
      <c r="C24" s="43" t="s">
        <v>52</v>
      </c>
      <c r="D24" s="33" t="s">
        <v>46</v>
      </c>
      <c r="E24" s="42">
        <v>1</v>
      </c>
      <c r="F24" s="39"/>
      <c r="G24" s="32"/>
      <c r="H24" s="32"/>
      <c r="I24" s="32"/>
      <c r="J24" s="32"/>
      <c r="K24" s="32">
        <f t="shared" si="0"/>
        <v>0</v>
      </c>
      <c r="L24" s="32">
        <f t="shared" si="1"/>
        <v>0</v>
      </c>
      <c r="M24" s="32">
        <f t="shared" si="2"/>
        <v>0</v>
      </c>
      <c r="N24" s="32">
        <f t="shared" si="3"/>
        <v>0</v>
      </c>
      <c r="O24" s="32">
        <f t="shared" si="4"/>
        <v>0</v>
      </c>
      <c r="P24" s="32">
        <f t="shared" si="5"/>
        <v>0</v>
      </c>
    </row>
    <row r="25" spans="1:26">
      <c r="A25" s="45"/>
      <c r="B25" s="47"/>
      <c r="C25" s="82" t="s">
        <v>147</v>
      </c>
      <c r="D25" s="33"/>
      <c r="E25" s="42"/>
      <c r="F25" s="39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6" ht="38.25">
      <c r="A26" s="45">
        <v>7</v>
      </c>
      <c r="B26" s="47" t="s">
        <v>86</v>
      </c>
      <c r="C26" s="43" t="s">
        <v>54</v>
      </c>
      <c r="D26" s="33" t="s">
        <v>55</v>
      </c>
      <c r="E26" s="42">
        <v>135.6</v>
      </c>
      <c r="F26" s="39"/>
      <c r="G26" s="32"/>
      <c r="H26" s="32"/>
      <c r="I26" s="32"/>
      <c r="J26" s="32"/>
      <c r="K26" s="32">
        <f t="shared" ref="K26:K30" si="6">SUM(H26:J26)</f>
        <v>0</v>
      </c>
      <c r="L26" s="32">
        <f t="shared" ref="L26:L30" si="7">F26*E26</f>
        <v>0</v>
      </c>
      <c r="M26" s="32">
        <f t="shared" ref="M26:M30" si="8">ROUND(H26*E26,2)</f>
        <v>0</v>
      </c>
      <c r="N26" s="32">
        <f t="shared" ref="N26:N30" si="9">ROUND(I26*E26,2)</f>
        <v>0</v>
      </c>
      <c r="O26" s="32">
        <f t="shared" ref="O26:O30" si="10">ROUND(J26*E26,2)</f>
        <v>0</v>
      </c>
      <c r="P26" s="32">
        <f t="shared" ref="P26:P30" si="11">SUM(M26:O26)</f>
        <v>0</v>
      </c>
    </row>
    <row r="27" spans="1:26" ht="25.5">
      <c r="A27" s="45">
        <v>8</v>
      </c>
      <c r="B27" s="47" t="s">
        <v>86</v>
      </c>
      <c r="C27" s="43" t="s">
        <v>154</v>
      </c>
      <c r="D27" s="33" t="s">
        <v>56</v>
      </c>
      <c r="E27" s="42">
        <v>49.4</v>
      </c>
      <c r="F27" s="39"/>
      <c r="G27" s="32"/>
      <c r="H27" s="32"/>
      <c r="I27" s="32"/>
      <c r="J27" s="32"/>
      <c r="K27" s="32">
        <f t="shared" si="6"/>
        <v>0</v>
      </c>
      <c r="L27" s="32">
        <f t="shared" si="7"/>
        <v>0</v>
      </c>
      <c r="M27" s="32">
        <f t="shared" si="8"/>
        <v>0</v>
      </c>
      <c r="N27" s="32">
        <f t="shared" si="9"/>
        <v>0</v>
      </c>
      <c r="O27" s="32">
        <f t="shared" si="10"/>
        <v>0</v>
      </c>
      <c r="P27" s="32">
        <f t="shared" si="11"/>
        <v>0</v>
      </c>
    </row>
    <row r="28" spans="1:26" ht="38.25">
      <c r="A28" s="45">
        <v>9</v>
      </c>
      <c r="B28" s="47" t="s">
        <v>86</v>
      </c>
      <c r="C28" s="43" t="s">
        <v>153</v>
      </c>
      <c r="D28" s="33" t="s">
        <v>55</v>
      </c>
      <c r="E28" s="42">
        <f>E26-24.7</f>
        <v>110.89999999999999</v>
      </c>
      <c r="F28" s="39"/>
      <c r="G28" s="32"/>
      <c r="H28" s="32"/>
      <c r="I28" s="32"/>
      <c r="J28" s="32"/>
      <c r="K28" s="32">
        <f t="shared" si="6"/>
        <v>0</v>
      </c>
      <c r="L28" s="32">
        <f t="shared" si="7"/>
        <v>0</v>
      </c>
      <c r="M28" s="32">
        <f t="shared" si="8"/>
        <v>0</v>
      </c>
      <c r="N28" s="32">
        <f t="shared" si="9"/>
        <v>0</v>
      </c>
      <c r="O28" s="32">
        <f t="shared" si="10"/>
        <v>0</v>
      </c>
      <c r="P28" s="32">
        <f t="shared" si="11"/>
        <v>0</v>
      </c>
    </row>
    <row r="29" spans="1:26" ht="38.25">
      <c r="A29" s="45">
        <v>10</v>
      </c>
      <c r="B29" s="47" t="s">
        <v>86</v>
      </c>
      <c r="C29" s="43" t="s">
        <v>53</v>
      </c>
      <c r="D29" s="33" t="s">
        <v>46</v>
      </c>
      <c r="E29" s="42">
        <v>1</v>
      </c>
      <c r="F29" s="39"/>
      <c r="G29" s="32"/>
      <c r="H29" s="32"/>
      <c r="I29" s="32"/>
      <c r="J29" s="32"/>
      <c r="K29" s="32">
        <f t="shared" si="6"/>
        <v>0</v>
      </c>
      <c r="L29" s="32">
        <f t="shared" si="7"/>
        <v>0</v>
      </c>
      <c r="M29" s="32">
        <f t="shared" si="8"/>
        <v>0</v>
      </c>
      <c r="N29" s="32">
        <f t="shared" si="9"/>
        <v>0</v>
      </c>
      <c r="O29" s="32">
        <f t="shared" si="10"/>
        <v>0</v>
      </c>
      <c r="P29" s="32">
        <f t="shared" si="11"/>
        <v>0</v>
      </c>
    </row>
    <row r="30" spans="1:26">
      <c r="A30" s="45">
        <v>11</v>
      </c>
      <c r="B30" s="47" t="s">
        <v>86</v>
      </c>
      <c r="C30" s="43" t="s">
        <v>52</v>
      </c>
      <c r="D30" s="33" t="s">
        <v>46</v>
      </c>
      <c r="E30" s="42">
        <v>1</v>
      </c>
      <c r="F30" s="39"/>
      <c r="G30" s="32"/>
      <c r="H30" s="32"/>
      <c r="I30" s="32"/>
      <c r="J30" s="32"/>
      <c r="K30" s="32">
        <f t="shared" si="6"/>
        <v>0</v>
      </c>
      <c r="L30" s="32">
        <f t="shared" si="7"/>
        <v>0</v>
      </c>
      <c r="M30" s="32">
        <f t="shared" si="8"/>
        <v>0</v>
      </c>
      <c r="N30" s="32">
        <f t="shared" si="9"/>
        <v>0</v>
      </c>
      <c r="O30" s="32">
        <f t="shared" si="10"/>
        <v>0</v>
      </c>
      <c r="P30" s="32">
        <f t="shared" si="11"/>
        <v>0</v>
      </c>
    </row>
    <row r="31" spans="1:26">
      <c r="A31" s="33"/>
      <c r="B31" s="29"/>
      <c r="C31" s="48"/>
      <c r="D31" s="49"/>
      <c r="E31" s="50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spans="1:26">
      <c r="A32" s="31"/>
      <c r="B32" s="158" t="s">
        <v>87</v>
      </c>
      <c r="C32" s="158"/>
      <c r="D32" s="158"/>
      <c r="E32" s="158"/>
      <c r="F32" s="158"/>
      <c r="G32" s="158"/>
      <c r="H32" s="158"/>
      <c r="I32" s="158"/>
      <c r="J32" s="158"/>
      <c r="K32" s="158"/>
      <c r="L32" s="36">
        <f>ROUND(SUM($L$18:L30),2)</f>
        <v>0</v>
      </c>
      <c r="M32" s="37">
        <f>SUM(M18:M30)</f>
        <v>0</v>
      </c>
      <c r="N32" s="37">
        <f>SUM(N18:N30)</f>
        <v>0</v>
      </c>
      <c r="O32" s="37">
        <f>SUM(O18:O30)</f>
        <v>0</v>
      </c>
      <c r="P32" s="37">
        <f>SUM(M32:O32)</f>
        <v>0</v>
      </c>
      <c r="R32" s="76"/>
      <c r="T32" s="76"/>
      <c r="V32" s="76"/>
      <c r="X32" s="76"/>
      <c r="Z32" s="76"/>
    </row>
    <row r="35" spans="1:6">
      <c r="A35" s="134" t="s">
        <v>8</v>
      </c>
      <c r="B35" s="134"/>
      <c r="C35" s="38">
        <f>'Kopsavilkums 1'!C36:E36</f>
        <v>0</v>
      </c>
      <c r="D35" s="38"/>
      <c r="E35" s="38"/>
      <c r="F35" s="38"/>
    </row>
    <row r="36" spans="1:6">
      <c r="C36" s="155" t="s">
        <v>9</v>
      </c>
      <c r="D36" s="155"/>
      <c r="E36" s="155"/>
      <c r="F36" s="155"/>
    </row>
    <row r="38" spans="1:6">
      <c r="B38" s="2">
        <f>'Kopsavilkums 1'!B38</f>
        <v>0</v>
      </c>
    </row>
  </sheetData>
  <mergeCells count="20">
    <mergeCell ref="A1:P1"/>
    <mergeCell ref="A3:P3"/>
    <mergeCell ref="A4:P4"/>
    <mergeCell ref="A10:F10"/>
    <mergeCell ref="L11:P11"/>
    <mergeCell ref="F12:K12"/>
    <mergeCell ref="L12:P12"/>
    <mergeCell ref="B32:K32"/>
    <mergeCell ref="A35:B35"/>
    <mergeCell ref="C36:F36"/>
    <mergeCell ref="A12:A13"/>
    <mergeCell ref="B12:B13"/>
    <mergeCell ref="C12:C13"/>
    <mergeCell ref="D12:D13"/>
    <mergeCell ref="E12:E13"/>
    <mergeCell ref="Q17:R17"/>
    <mergeCell ref="S17:T17"/>
    <mergeCell ref="U17:V17"/>
    <mergeCell ref="W17:X17"/>
    <mergeCell ref="Y17:Z17"/>
  </mergeCells>
  <printOptions horizontalCentered="1"/>
  <pageMargins left="0.31" right="0.31" top="0.74803149606299202" bottom="0.47244094488188998" header="0.196850393700787" footer="0.31"/>
  <pageSetup paperSize="9" scale="58" orientation="landscape" r:id="rId1"/>
  <headerFooter>
    <oddHeader xml:space="preserve">&amp;C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R305"/>
  <sheetViews>
    <sheetView view="pageBreakPreview" zoomScale="85" zoomScaleNormal="85" zoomScaleSheetLayoutView="85" workbookViewId="0">
      <selection activeCell="F17" sqref="F17:K298"/>
    </sheetView>
  </sheetViews>
  <sheetFormatPr defaultRowHeight="12.75"/>
  <cols>
    <col min="1" max="1" width="6.7109375" style="2" customWidth="1"/>
    <col min="2" max="2" width="10.85546875" style="2" customWidth="1"/>
    <col min="3" max="3" width="42.140625" style="2" customWidth="1"/>
    <col min="4" max="4" width="11" style="2" bestFit="1" customWidth="1"/>
    <col min="5" max="5" width="10.140625" style="2" bestFit="1" customWidth="1"/>
    <col min="6" max="6" width="9.140625" style="2"/>
    <col min="7" max="7" width="10" style="2" customWidth="1"/>
    <col min="8" max="8" width="9.140625" style="2" customWidth="1"/>
    <col min="9" max="9" width="14.5703125" style="2" customWidth="1"/>
    <col min="10" max="10" width="11.42578125" style="2" customWidth="1"/>
    <col min="11" max="11" width="9.140625" style="2"/>
    <col min="12" max="12" width="12.140625" style="2" customWidth="1"/>
    <col min="13" max="13" width="10.42578125" style="2" customWidth="1"/>
    <col min="14" max="14" width="15" style="2" customWidth="1"/>
    <col min="15" max="15" width="11.140625" style="2" customWidth="1"/>
    <col min="16" max="16" width="11.28515625" style="2" customWidth="1"/>
    <col min="17" max="16384" width="9.140625" style="2"/>
  </cols>
  <sheetData>
    <row r="1" spans="1:16" ht="18">
      <c r="A1" s="153" t="s">
        <v>98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3" spans="1:16">
      <c r="A3" s="154" t="s">
        <v>146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6">
      <c r="A4" s="155" t="s">
        <v>18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6" spans="1:16" ht="16.5" customHeight="1">
      <c r="A6" s="7" t="str">
        <f>'Kopsavilkums 1'!A5:H5</f>
        <v>Objekta nosaukums: "Atpūtas kompleksa jaunbūve adresē "Konkas" Košrags,Kolkas pagastā, Talsu novadā"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6.5" customHeight="1">
      <c r="A7" s="7" t="str">
        <f>'Kopsavilkums 1'!A6</f>
        <v>Būves nosaukums: "Atpūtas kompleksa jaunbūve adresē "Konkas" Košrags,Kolkas pagastā, Talsu novadā"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6.5" customHeight="1">
      <c r="A8" s="7" t="str">
        <f>'Kopsavilkums 1'!A7</f>
        <v>Objekta adrese:  "Konkas" Košrags,Kolkas pagastā, Talsu novadā</v>
      </c>
      <c r="B8" s="7"/>
      <c r="C8" s="7"/>
      <c r="D8" s="7"/>
      <c r="E8" s="7"/>
      <c r="F8" s="7"/>
      <c r="G8" s="7"/>
      <c r="H8" s="7"/>
      <c r="I8" s="7"/>
      <c r="J8" s="7"/>
      <c r="K8" s="7" t="s">
        <v>89</v>
      </c>
      <c r="L8" s="7"/>
      <c r="M8" s="7"/>
      <c r="N8" s="7"/>
      <c r="O8" s="7"/>
      <c r="P8" s="7"/>
    </row>
    <row r="9" spans="1:16" ht="16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16.5" customHeight="1">
      <c r="A10" s="156" t="s">
        <v>347</v>
      </c>
      <c r="B10" s="156"/>
      <c r="C10" s="156"/>
      <c r="D10" s="156"/>
      <c r="E10" s="156"/>
      <c r="F10" s="156"/>
      <c r="G10" s="24">
        <f>P300</f>
        <v>0</v>
      </c>
      <c r="H10" s="25" t="s">
        <v>77</v>
      </c>
      <c r="I10" s="7"/>
      <c r="J10" s="7"/>
      <c r="K10" s="7"/>
      <c r="L10" s="7"/>
      <c r="M10" s="7"/>
      <c r="N10" s="7"/>
      <c r="O10" s="7"/>
      <c r="P10" s="7"/>
    </row>
    <row r="11" spans="1:16" ht="21.75" customHeight="1">
      <c r="A11" s="3"/>
      <c r="B11" s="3"/>
      <c r="C11" s="3"/>
      <c r="D11" s="3"/>
      <c r="E11" s="3"/>
      <c r="F11" s="26">
        <v>10.1</v>
      </c>
      <c r="G11" s="27">
        <v>12.5</v>
      </c>
      <c r="H11" s="28"/>
      <c r="L11" s="156">
        <f>'Kopsavilkums 1'!B38</f>
        <v>0</v>
      </c>
      <c r="M11" s="156"/>
      <c r="N11" s="156"/>
      <c r="O11" s="156"/>
      <c r="P11" s="156"/>
    </row>
    <row r="12" spans="1:16" ht="24" customHeight="1">
      <c r="A12" s="157" t="s">
        <v>1</v>
      </c>
      <c r="B12" s="157" t="s">
        <v>78</v>
      </c>
      <c r="C12" s="157" t="s">
        <v>11</v>
      </c>
      <c r="D12" s="157" t="s">
        <v>12</v>
      </c>
      <c r="E12" s="157" t="s">
        <v>13</v>
      </c>
      <c r="F12" s="157" t="s">
        <v>79</v>
      </c>
      <c r="G12" s="157"/>
      <c r="H12" s="157"/>
      <c r="I12" s="157"/>
      <c r="J12" s="157"/>
      <c r="K12" s="157"/>
      <c r="L12" s="157" t="s">
        <v>80</v>
      </c>
      <c r="M12" s="157"/>
      <c r="N12" s="157"/>
      <c r="O12" s="157"/>
      <c r="P12" s="157"/>
    </row>
    <row r="13" spans="1:16" ht="51">
      <c r="A13" s="157"/>
      <c r="B13" s="157"/>
      <c r="C13" s="157"/>
      <c r="D13" s="157"/>
      <c r="E13" s="157"/>
      <c r="F13" s="29" t="s">
        <v>81</v>
      </c>
      <c r="G13" s="29" t="s">
        <v>82</v>
      </c>
      <c r="H13" s="29" t="s">
        <v>14</v>
      </c>
      <c r="I13" s="29" t="s">
        <v>15</v>
      </c>
      <c r="J13" s="29" t="s">
        <v>16</v>
      </c>
      <c r="K13" s="29" t="s">
        <v>83</v>
      </c>
      <c r="L13" s="29" t="s">
        <v>84</v>
      </c>
      <c r="M13" s="29" t="s">
        <v>14</v>
      </c>
      <c r="N13" s="29" t="s">
        <v>15</v>
      </c>
      <c r="O13" s="29" t="s">
        <v>16</v>
      </c>
      <c r="P13" s="29" t="s">
        <v>85</v>
      </c>
    </row>
    <row r="14" spans="1:16">
      <c r="A14" s="30">
        <v>1</v>
      </c>
      <c r="B14" s="30">
        <v>2</v>
      </c>
      <c r="C14" s="30">
        <v>3</v>
      </c>
      <c r="D14" s="30">
        <v>4</v>
      </c>
      <c r="E14" s="30">
        <v>5</v>
      </c>
      <c r="F14" s="30">
        <v>6</v>
      </c>
      <c r="G14" s="30">
        <v>7</v>
      </c>
      <c r="H14" s="30">
        <v>8</v>
      </c>
      <c r="I14" s="30">
        <v>9</v>
      </c>
      <c r="J14" s="30">
        <v>10</v>
      </c>
      <c r="K14" s="30">
        <v>11</v>
      </c>
      <c r="L14" s="30">
        <v>12</v>
      </c>
      <c r="M14" s="30">
        <v>13</v>
      </c>
      <c r="N14" s="30">
        <v>14</v>
      </c>
      <c r="O14" s="30">
        <v>15</v>
      </c>
      <c r="P14" s="30">
        <v>16</v>
      </c>
    </row>
    <row r="15" spans="1:16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>
      <c r="A16" s="44">
        <v>1</v>
      </c>
      <c r="B16" s="46" t="s">
        <v>101</v>
      </c>
      <c r="C16" s="64" t="s">
        <v>191</v>
      </c>
      <c r="D16" s="52"/>
      <c r="E16" s="53"/>
      <c r="F16" s="122"/>
      <c r="G16" s="112"/>
      <c r="H16" s="112"/>
      <c r="I16" s="112"/>
      <c r="J16" s="112"/>
      <c r="K16" s="112"/>
      <c r="L16" s="112"/>
      <c r="M16" s="112"/>
      <c r="N16" s="112"/>
      <c r="O16" s="112"/>
      <c r="P16" s="123">
        <f>SUM(P17:P24)</f>
        <v>0</v>
      </c>
    </row>
    <row r="17" spans="1:16" ht="63.75">
      <c r="A17" s="45">
        <v>1</v>
      </c>
      <c r="B17" s="47" t="s">
        <v>86</v>
      </c>
      <c r="C17" s="55" t="s">
        <v>149</v>
      </c>
      <c r="D17" s="52" t="s">
        <v>76</v>
      </c>
      <c r="E17" s="53">
        <v>0.56999999999999995</v>
      </c>
      <c r="F17" s="122"/>
      <c r="G17" s="112"/>
      <c r="H17" s="112"/>
      <c r="I17" s="112"/>
      <c r="J17" s="112"/>
      <c r="K17" s="112"/>
      <c r="L17" s="112">
        <f t="shared" ref="L17:L21" si="0">F17*E17</f>
        <v>0</v>
      </c>
      <c r="M17" s="112">
        <f t="shared" ref="M17:M21" si="1">ROUND(H17*E17,2)</f>
        <v>0</v>
      </c>
      <c r="N17" s="112">
        <f t="shared" ref="N17:N21" si="2">ROUND(I17*E17,2)</f>
        <v>0</v>
      </c>
      <c r="O17" s="112">
        <f t="shared" ref="O17:O21" si="3">ROUND(J17*E17,2)</f>
        <v>0</v>
      </c>
      <c r="P17" s="112">
        <f t="shared" ref="P17:P21" si="4">SUM(M17:O17)</f>
        <v>0</v>
      </c>
    </row>
    <row r="18" spans="1:16" ht="63.75">
      <c r="A18" s="45">
        <v>2</v>
      </c>
      <c r="B18" s="47" t="s">
        <v>86</v>
      </c>
      <c r="C18" s="55" t="s">
        <v>151</v>
      </c>
      <c r="D18" s="52" t="s">
        <v>76</v>
      </c>
      <c r="E18" s="53">
        <v>20.2</v>
      </c>
      <c r="F18" s="122"/>
      <c r="G18" s="112"/>
      <c r="H18" s="112"/>
      <c r="I18" s="112"/>
      <c r="J18" s="112"/>
      <c r="K18" s="112"/>
      <c r="L18" s="112">
        <f t="shared" si="0"/>
        <v>0</v>
      </c>
      <c r="M18" s="112">
        <f t="shared" si="1"/>
        <v>0</v>
      </c>
      <c r="N18" s="112">
        <f t="shared" si="2"/>
        <v>0</v>
      </c>
      <c r="O18" s="112">
        <f t="shared" si="3"/>
        <v>0</v>
      </c>
      <c r="P18" s="112">
        <f t="shared" si="4"/>
        <v>0</v>
      </c>
    </row>
    <row r="19" spans="1:16" ht="51">
      <c r="A19" s="45">
        <v>3</v>
      </c>
      <c r="B19" s="47" t="s">
        <v>86</v>
      </c>
      <c r="C19" s="55" t="s">
        <v>150</v>
      </c>
      <c r="D19" s="52" t="s">
        <v>76</v>
      </c>
      <c r="E19" s="53">
        <v>27.61</v>
      </c>
      <c r="F19" s="122"/>
      <c r="G19" s="112"/>
      <c r="H19" s="112"/>
      <c r="I19" s="112"/>
      <c r="J19" s="112"/>
      <c r="K19" s="112"/>
      <c r="L19" s="112">
        <f t="shared" ref="L19" si="5">F19*E19</f>
        <v>0</v>
      </c>
      <c r="M19" s="112">
        <f t="shared" ref="M19" si="6">ROUND(H19*E19,2)</f>
        <v>0</v>
      </c>
      <c r="N19" s="112">
        <f t="shared" ref="N19" si="7">ROUND(I19*E19,2)</f>
        <v>0</v>
      </c>
      <c r="O19" s="112">
        <f t="shared" ref="O19" si="8">ROUND(J19*E19,2)</f>
        <v>0</v>
      </c>
      <c r="P19" s="112">
        <f t="shared" ref="P19" si="9">SUM(M19:O19)</f>
        <v>0</v>
      </c>
    </row>
    <row r="20" spans="1:16" ht="51">
      <c r="A20" s="45">
        <v>4</v>
      </c>
      <c r="B20" s="47" t="s">
        <v>86</v>
      </c>
      <c r="C20" s="55" t="s">
        <v>100</v>
      </c>
      <c r="D20" s="52" t="s">
        <v>59</v>
      </c>
      <c r="E20" s="53">
        <v>1.6</v>
      </c>
      <c r="F20" s="122"/>
      <c r="G20" s="112"/>
      <c r="H20" s="112"/>
      <c r="I20" s="112"/>
      <c r="J20" s="112"/>
      <c r="K20" s="112"/>
      <c r="L20" s="112">
        <f t="shared" si="0"/>
        <v>0</v>
      </c>
      <c r="M20" s="112">
        <f t="shared" si="1"/>
        <v>0</v>
      </c>
      <c r="N20" s="112">
        <f t="shared" si="2"/>
        <v>0</v>
      </c>
      <c r="O20" s="112">
        <f t="shared" si="3"/>
        <v>0</v>
      </c>
      <c r="P20" s="112">
        <f t="shared" si="4"/>
        <v>0</v>
      </c>
    </row>
    <row r="21" spans="1:16" ht="38.25">
      <c r="A21" s="45">
        <v>5</v>
      </c>
      <c r="B21" s="47" t="s">
        <v>86</v>
      </c>
      <c r="C21" s="55" t="s">
        <v>152</v>
      </c>
      <c r="D21" s="52" t="s">
        <v>76</v>
      </c>
      <c r="E21" s="53">
        <v>11.14</v>
      </c>
      <c r="F21" s="122"/>
      <c r="G21" s="112"/>
      <c r="H21" s="112"/>
      <c r="I21" s="112"/>
      <c r="J21" s="112"/>
      <c r="K21" s="112"/>
      <c r="L21" s="112">
        <f t="shared" si="0"/>
        <v>0</v>
      </c>
      <c r="M21" s="112">
        <f t="shared" si="1"/>
        <v>0</v>
      </c>
      <c r="N21" s="112">
        <f t="shared" si="2"/>
        <v>0</v>
      </c>
      <c r="O21" s="112">
        <f t="shared" si="3"/>
        <v>0</v>
      </c>
      <c r="P21" s="112">
        <f t="shared" si="4"/>
        <v>0</v>
      </c>
    </row>
    <row r="22" spans="1:16">
      <c r="A22" s="45">
        <v>6</v>
      </c>
      <c r="B22" s="47" t="s">
        <v>86</v>
      </c>
      <c r="C22" s="55" t="s">
        <v>155</v>
      </c>
      <c r="D22" s="52" t="s">
        <v>66</v>
      </c>
      <c r="E22" s="53">
        <v>309.39999999999998</v>
      </c>
      <c r="F22" s="122"/>
      <c r="G22" s="112"/>
      <c r="H22" s="112"/>
      <c r="I22" s="112"/>
      <c r="J22" s="112"/>
      <c r="K22" s="112"/>
      <c r="L22" s="112">
        <f t="shared" ref="L22" si="10">F22*E22</f>
        <v>0</v>
      </c>
      <c r="M22" s="112">
        <f t="shared" ref="M22" si="11">ROUND(H22*E22,2)</f>
        <v>0</v>
      </c>
      <c r="N22" s="112">
        <f t="shared" ref="N22" si="12">ROUND(I22*E22,2)</f>
        <v>0</v>
      </c>
      <c r="O22" s="112">
        <f t="shared" ref="O22" si="13">ROUND(J22*E22,2)</f>
        <v>0</v>
      </c>
      <c r="P22" s="112">
        <f t="shared" ref="P22" si="14">SUM(M22:O22)</f>
        <v>0</v>
      </c>
    </row>
    <row r="23" spans="1:16">
      <c r="A23" s="45">
        <v>7</v>
      </c>
      <c r="B23" s="47" t="s">
        <v>86</v>
      </c>
      <c r="C23" s="55" t="s">
        <v>156</v>
      </c>
      <c r="D23" s="52" t="s">
        <v>66</v>
      </c>
      <c r="E23" s="53">
        <v>26.7</v>
      </c>
      <c r="F23" s="122"/>
      <c r="G23" s="112"/>
      <c r="H23" s="112"/>
      <c r="I23" s="112"/>
      <c r="J23" s="112"/>
      <c r="K23" s="112"/>
      <c r="L23" s="112">
        <f t="shared" ref="L23" si="15">F23*E23</f>
        <v>0</v>
      </c>
      <c r="M23" s="112">
        <f t="shared" ref="M23" si="16">ROUND(H23*E23,2)</f>
        <v>0</v>
      </c>
      <c r="N23" s="112">
        <f t="shared" ref="N23" si="17">ROUND(I23*E23,2)</f>
        <v>0</v>
      </c>
      <c r="O23" s="112">
        <f t="shared" ref="O23" si="18">ROUND(J23*E23,2)</f>
        <v>0</v>
      </c>
      <c r="P23" s="112">
        <f t="shared" ref="P23" si="19">SUM(M23:O23)</f>
        <v>0</v>
      </c>
    </row>
    <row r="24" spans="1:16" ht="38.25">
      <c r="A24" s="45">
        <v>8</v>
      </c>
      <c r="B24" s="47" t="s">
        <v>86</v>
      </c>
      <c r="C24" s="55" t="s">
        <v>157</v>
      </c>
      <c r="D24" s="52" t="s">
        <v>66</v>
      </c>
      <c r="E24" s="53">
        <v>106.7</v>
      </c>
      <c r="F24" s="122"/>
      <c r="G24" s="112"/>
      <c r="H24" s="112"/>
      <c r="I24" s="112"/>
      <c r="J24" s="112"/>
      <c r="K24" s="112"/>
      <c r="L24" s="112">
        <f t="shared" ref="L24" si="20">F24*E24</f>
        <v>0</v>
      </c>
      <c r="M24" s="112">
        <f t="shared" ref="M24" si="21">ROUND(H24*E24,2)</f>
        <v>0</v>
      </c>
      <c r="N24" s="112">
        <f t="shared" ref="N24" si="22">ROUND(I24*E24,2)</f>
        <v>0</v>
      </c>
      <c r="O24" s="112">
        <f t="shared" ref="O24" si="23">ROUND(J24*E24,2)</f>
        <v>0</v>
      </c>
      <c r="P24" s="112">
        <f t="shared" ref="P24" si="24">SUM(M24:O24)</f>
        <v>0</v>
      </c>
    </row>
    <row r="25" spans="1:16">
      <c r="A25" s="45"/>
      <c r="B25" s="47"/>
      <c r="C25" s="55"/>
      <c r="D25" s="52"/>
      <c r="E25" s="53"/>
      <c r="F25" s="122"/>
      <c r="G25" s="112"/>
      <c r="H25" s="112"/>
      <c r="I25" s="112"/>
      <c r="J25" s="112"/>
      <c r="K25" s="112"/>
      <c r="L25" s="112"/>
      <c r="M25" s="112"/>
      <c r="N25" s="112"/>
      <c r="O25" s="112"/>
      <c r="P25" s="112"/>
    </row>
    <row r="26" spans="1:16">
      <c r="A26" s="44">
        <v>2</v>
      </c>
      <c r="B26" s="46" t="s">
        <v>335</v>
      </c>
      <c r="C26" s="51" t="s">
        <v>166</v>
      </c>
      <c r="D26" s="52"/>
      <c r="E26" s="53"/>
      <c r="F26" s="122"/>
      <c r="G26" s="112"/>
      <c r="H26" s="112"/>
      <c r="I26" s="112"/>
      <c r="J26" s="112"/>
      <c r="K26" s="112"/>
      <c r="L26" s="112"/>
      <c r="M26" s="112"/>
      <c r="N26" s="112"/>
      <c r="O26" s="112"/>
      <c r="P26" s="123">
        <f>SUM(P27:P37)</f>
        <v>0</v>
      </c>
    </row>
    <row r="27" spans="1:16" ht="25.5">
      <c r="A27" s="45">
        <v>1</v>
      </c>
      <c r="B27" s="47" t="s">
        <v>86</v>
      </c>
      <c r="C27" s="55" t="s">
        <v>169</v>
      </c>
      <c r="D27" s="52" t="s">
        <v>55</v>
      </c>
      <c r="E27" s="53">
        <v>0.1</v>
      </c>
      <c r="F27" s="122"/>
      <c r="G27" s="112"/>
      <c r="H27" s="112"/>
      <c r="I27" s="112"/>
      <c r="J27" s="112"/>
      <c r="K27" s="112"/>
      <c r="L27" s="112">
        <f>F27*E27</f>
        <v>0</v>
      </c>
      <c r="M27" s="112">
        <f>ROUND(H27*E27,2)</f>
        <v>0</v>
      </c>
      <c r="N27" s="112">
        <f>ROUND(I27*E27,2)</f>
        <v>0</v>
      </c>
      <c r="O27" s="112">
        <f>ROUND(J27*E27,2)</f>
        <v>0</v>
      </c>
      <c r="P27" s="112">
        <f>SUM(M27:O27)</f>
        <v>0</v>
      </c>
    </row>
    <row r="28" spans="1:16" ht="25.5">
      <c r="A28" s="45">
        <v>2</v>
      </c>
      <c r="B28" s="47" t="s">
        <v>86</v>
      </c>
      <c r="C28" s="55" t="s">
        <v>168</v>
      </c>
      <c r="D28" s="52" t="s">
        <v>55</v>
      </c>
      <c r="E28" s="53">
        <v>0.61</v>
      </c>
      <c r="F28" s="122"/>
      <c r="G28" s="112"/>
      <c r="H28" s="112"/>
      <c r="I28" s="112"/>
      <c r="J28" s="112"/>
      <c r="K28" s="112"/>
      <c r="L28" s="112">
        <f>F28*E28</f>
        <v>0</v>
      </c>
      <c r="M28" s="112">
        <f>ROUND(H28*E28,2)</f>
        <v>0</v>
      </c>
      <c r="N28" s="112">
        <f>ROUND(I28*E28,2)</f>
        <v>0</v>
      </c>
      <c r="O28" s="112">
        <f>ROUND(J28*E28,2)</f>
        <v>0</v>
      </c>
      <c r="P28" s="112">
        <f>SUM(M28:O28)</f>
        <v>0</v>
      </c>
    </row>
    <row r="29" spans="1:16" ht="38.25">
      <c r="A29" s="45">
        <v>3</v>
      </c>
      <c r="B29" s="47" t="s">
        <v>86</v>
      </c>
      <c r="C29" s="55" t="s">
        <v>167</v>
      </c>
      <c r="D29" s="52" t="s">
        <v>60</v>
      </c>
      <c r="E29" s="53">
        <v>0.11</v>
      </c>
      <c r="F29" s="122"/>
      <c r="G29" s="112"/>
      <c r="H29" s="112"/>
      <c r="I29" s="112"/>
      <c r="J29" s="112"/>
      <c r="K29" s="112"/>
      <c r="L29" s="112">
        <f>F29*E29</f>
        <v>0</v>
      </c>
      <c r="M29" s="112">
        <f>ROUND(H29*E29,2)</f>
        <v>0</v>
      </c>
      <c r="N29" s="112">
        <f>ROUND(I29*E29,2)</f>
        <v>0</v>
      </c>
      <c r="O29" s="112">
        <f>ROUND(J29*E29,2)</f>
        <v>0</v>
      </c>
      <c r="P29" s="112">
        <f>SUM(M29:O29)</f>
        <v>0</v>
      </c>
    </row>
    <row r="30" spans="1:16" ht="38.25">
      <c r="A30" s="45">
        <v>4</v>
      </c>
      <c r="B30" s="47" t="s">
        <v>86</v>
      </c>
      <c r="C30" s="55" t="s">
        <v>170</v>
      </c>
      <c r="D30" s="52" t="s">
        <v>26</v>
      </c>
      <c r="E30" s="53">
        <v>1</v>
      </c>
      <c r="F30" s="122"/>
      <c r="G30" s="112"/>
      <c r="H30" s="112"/>
      <c r="I30" s="112"/>
      <c r="J30" s="112"/>
      <c r="K30" s="112"/>
      <c r="L30" s="112">
        <f t="shared" ref="L30:L32" si="25">F30*E30</f>
        <v>0</v>
      </c>
      <c r="M30" s="112">
        <f t="shared" ref="M30:M32" si="26">ROUND(H30*E30,2)</f>
        <v>0</v>
      </c>
      <c r="N30" s="112">
        <f t="shared" ref="N30:N32" si="27">ROUND(I30*E30,2)</f>
        <v>0</v>
      </c>
      <c r="O30" s="112">
        <f t="shared" ref="O30:O32" si="28">ROUND(J30*E30,2)</f>
        <v>0</v>
      </c>
      <c r="P30" s="112">
        <f t="shared" ref="P30:P32" si="29">SUM(M30:O30)</f>
        <v>0</v>
      </c>
    </row>
    <row r="31" spans="1:16" ht="38.25">
      <c r="A31" s="45">
        <v>5</v>
      </c>
      <c r="B31" s="47" t="s">
        <v>86</v>
      </c>
      <c r="C31" s="55" t="s">
        <v>171</v>
      </c>
      <c r="D31" s="52" t="s">
        <v>26</v>
      </c>
      <c r="E31" s="53">
        <v>47</v>
      </c>
      <c r="F31" s="122"/>
      <c r="G31" s="112"/>
      <c r="H31" s="112"/>
      <c r="I31" s="112"/>
      <c r="J31" s="112"/>
      <c r="K31" s="112"/>
      <c r="L31" s="112">
        <f t="shared" si="25"/>
        <v>0</v>
      </c>
      <c r="M31" s="112">
        <f t="shared" si="26"/>
        <v>0</v>
      </c>
      <c r="N31" s="112">
        <f t="shared" si="27"/>
        <v>0</v>
      </c>
      <c r="O31" s="112">
        <f t="shared" si="28"/>
        <v>0</v>
      </c>
      <c r="P31" s="112">
        <f t="shared" si="29"/>
        <v>0</v>
      </c>
    </row>
    <row r="32" spans="1:16" ht="38.25">
      <c r="A32" s="45">
        <v>6</v>
      </c>
      <c r="B32" s="47" t="s">
        <v>86</v>
      </c>
      <c r="C32" s="55" t="s">
        <v>172</v>
      </c>
      <c r="D32" s="52" t="s">
        <v>26</v>
      </c>
      <c r="E32" s="53">
        <v>5</v>
      </c>
      <c r="F32" s="122"/>
      <c r="G32" s="112"/>
      <c r="H32" s="112"/>
      <c r="I32" s="112"/>
      <c r="J32" s="112"/>
      <c r="K32" s="112"/>
      <c r="L32" s="112">
        <f t="shared" si="25"/>
        <v>0</v>
      </c>
      <c r="M32" s="112">
        <f t="shared" si="26"/>
        <v>0</v>
      </c>
      <c r="N32" s="112">
        <f t="shared" si="27"/>
        <v>0</v>
      </c>
      <c r="O32" s="112">
        <f t="shared" si="28"/>
        <v>0</v>
      </c>
      <c r="P32" s="112">
        <f t="shared" si="29"/>
        <v>0</v>
      </c>
    </row>
    <row r="33" spans="1:16" ht="38.25">
      <c r="A33" s="45">
        <v>7</v>
      </c>
      <c r="B33" s="47" t="s">
        <v>86</v>
      </c>
      <c r="C33" s="55" t="s">
        <v>173</v>
      </c>
      <c r="D33" s="52" t="s">
        <v>26</v>
      </c>
      <c r="E33" s="53">
        <v>6</v>
      </c>
      <c r="F33" s="122"/>
      <c r="G33" s="112"/>
      <c r="H33" s="112"/>
      <c r="I33" s="112"/>
      <c r="J33" s="112"/>
      <c r="K33" s="112"/>
      <c r="L33" s="112">
        <f t="shared" ref="L33:L34" si="30">F33*E33</f>
        <v>0</v>
      </c>
      <c r="M33" s="112">
        <f t="shared" ref="M33:M34" si="31">ROUND(H33*E33,2)</f>
        <v>0</v>
      </c>
      <c r="N33" s="112">
        <f t="shared" ref="N33:N34" si="32">ROUND(I33*E33,2)</f>
        <v>0</v>
      </c>
      <c r="O33" s="112">
        <f t="shared" ref="O33:O34" si="33">ROUND(J33*E33,2)</f>
        <v>0</v>
      </c>
      <c r="P33" s="112">
        <f t="shared" ref="P33:P34" si="34">SUM(M33:O33)</f>
        <v>0</v>
      </c>
    </row>
    <row r="34" spans="1:16" ht="38.25">
      <c r="A34" s="45">
        <v>8</v>
      </c>
      <c r="B34" s="47" t="s">
        <v>86</v>
      </c>
      <c r="C34" s="55" t="s">
        <v>174</v>
      </c>
      <c r="D34" s="52" t="s">
        <v>26</v>
      </c>
      <c r="E34" s="53">
        <v>2</v>
      </c>
      <c r="F34" s="122"/>
      <c r="G34" s="112"/>
      <c r="H34" s="112"/>
      <c r="I34" s="112"/>
      <c r="J34" s="112"/>
      <c r="K34" s="112"/>
      <c r="L34" s="112">
        <f t="shared" si="30"/>
        <v>0</v>
      </c>
      <c r="M34" s="112">
        <f t="shared" si="31"/>
        <v>0</v>
      </c>
      <c r="N34" s="112">
        <f t="shared" si="32"/>
        <v>0</v>
      </c>
      <c r="O34" s="112">
        <f t="shared" si="33"/>
        <v>0</v>
      </c>
      <c r="P34" s="112">
        <f t="shared" si="34"/>
        <v>0</v>
      </c>
    </row>
    <row r="35" spans="1:16" ht="14.25">
      <c r="A35" s="45">
        <v>9</v>
      </c>
      <c r="B35" s="47" t="s">
        <v>86</v>
      </c>
      <c r="C35" s="55" t="s">
        <v>164</v>
      </c>
      <c r="D35" s="52" t="s">
        <v>56</v>
      </c>
      <c r="E35" s="53">
        <v>213.8</v>
      </c>
      <c r="F35" s="122"/>
      <c r="G35" s="112"/>
      <c r="H35" s="112"/>
      <c r="I35" s="112"/>
      <c r="J35" s="112"/>
      <c r="K35" s="112"/>
      <c r="L35" s="112">
        <f>F35*E35</f>
        <v>0</v>
      </c>
      <c r="M35" s="112">
        <f>ROUND(H35*E35,2)</f>
        <v>0</v>
      </c>
      <c r="N35" s="112">
        <f>ROUND(I35*E35,2)</f>
        <v>0</v>
      </c>
      <c r="O35" s="112">
        <f>ROUND(J35*E35,2)</f>
        <v>0</v>
      </c>
      <c r="P35" s="112">
        <f>SUM(M35:O35)</f>
        <v>0</v>
      </c>
    </row>
    <row r="36" spans="1:16" ht="14.25">
      <c r="A36" s="45">
        <v>10</v>
      </c>
      <c r="B36" s="47" t="s">
        <v>86</v>
      </c>
      <c r="C36" s="55" t="s">
        <v>165</v>
      </c>
      <c r="D36" s="52" t="s">
        <v>56</v>
      </c>
      <c r="E36" s="53">
        <v>109</v>
      </c>
      <c r="F36" s="122"/>
      <c r="G36" s="112"/>
      <c r="H36" s="112"/>
      <c r="I36" s="112"/>
      <c r="J36" s="112"/>
      <c r="K36" s="112"/>
      <c r="L36" s="112">
        <f>F36*E36</f>
        <v>0</v>
      </c>
      <c r="M36" s="112">
        <f>ROUND(H36*E36,2)</f>
        <v>0</v>
      </c>
      <c r="N36" s="112">
        <f>ROUND(I36*E36,2)</f>
        <v>0</v>
      </c>
      <c r="O36" s="112">
        <f>ROUND(J36*E36,2)</f>
        <v>0</v>
      </c>
      <c r="P36" s="112">
        <f>SUM(M36:O36)</f>
        <v>0</v>
      </c>
    </row>
    <row r="37" spans="1:16">
      <c r="A37" s="45">
        <v>11</v>
      </c>
      <c r="B37" s="47" t="s">
        <v>86</v>
      </c>
      <c r="C37" s="55" t="s">
        <v>158</v>
      </c>
      <c r="D37" s="52" t="s">
        <v>27</v>
      </c>
      <c r="E37" s="53">
        <v>1</v>
      </c>
      <c r="F37" s="122"/>
      <c r="G37" s="112"/>
      <c r="H37" s="112"/>
      <c r="I37" s="112"/>
      <c r="J37" s="112"/>
      <c r="K37" s="112"/>
      <c r="L37" s="112">
        <f>F37*E37</f>
        <v>0</v>
      </c>
      <c r="M37" s="112">
        <f>ROUND(H37*E37,2)</f>
        <v>0</v>
      </c>
      <c r="N37" s="112">
        <f>ROUND(I37*E37,2)</f>
        <v>0</v>
      </c>
      <c r="O37" s="112">
        <f>ROUND(J37*E37,2)</f>
        <v>0</v>
      </c>
      <c r="P37" s="112">
        <f>SUM(M37:O37)</f>
        <v>0</v>
      </c>
    </row>
    <row r="38" spans="1:16">
      <c r="A38" s="45"/>
      <c r="B38" s="47"/>
      <c r="C38" s="55"/>
      <c r="D38" s="52"/>
      <c r="E38" s="53"/>
      <c r="F38" s="122"/>
      <c r="G38" s="112"/>
      <c r="H38" s="112"/>
      <c r="I38" s="112"/>
      <c r="J38" s="112"/>
      <c r="K38" s="112"/>
      <c r="L38" s="112"/>
      <c r="M38" s="112"/>
      <c r="N38" s="112"/>
      <c r="O38" s="112"/>
      <c r="P38" s="112"/>
    </row>
    <row r="39" spans="1:16">
      <c r="A39" s="44">
        <v>3</v>
      </c>
      <c r="B39" s="46" t="s">
        <v>335</v>
      </c>
      <c r="C39" s="51" t="s">
        <v>159</v>
      </c>
      <c r="D39" s="52"/>
      <c r="E39" s="53"/>
      <c r="F39" s="122"/>
      <c r="G39" s="112"/>
      <c r="H39" s="112"/>
      <c r="I39" s="112"/>
      <c r="J39" s="112"/>
      <c r="K39" s="112"/>
      <c r="L39" s="112"/>
      <c r="M39" s="112"/>
      <c r="N39" s="112"/>
      <c r="O39" s="112"/>
      <c r="P39" s="123">
        <f>SUM(P40:P49)</f>
        <v>0</v>
      </c>
    </row>
    <row r="40" spans="1:16" ht="25.5">
      <c r="A40" s="45">
        <v>1</v>
      </c>
      <c r="B40" s="47" t="s">
        <v>86</v>
      </c>
      <c r="C40" s="55" t="s">
        <v>175</v>
      </c>
      <c r="D40" s="52" t="s">
        <v>55</v>
      </c>
      <c r="E40" s="53">
        <v>0.09</v>
      </c>
      <c r="F40" s="122"/>
      <c r="G40" s="112"/>
      <c r="H40" s="112"/>
      <c r="I40" s="112"/>
      <c r="J40" s="112"/>
      <c r="K40" s="112"/>
      <c r="L40" s="112">
        <f>F40*E40</f>
        <v>0</v>
      </c>
      <c r="M40" s="112">
        <f>ROUND(H40*E40,2)</f>
        <v>0</v>
      </c>
      <c r="N40" s="112">
        <f>ROUND(I40*E40,2)</f>
        <v>0</v>
      </c>
      <c r="O40" s="112">
        <f>ROUND(J40*E40,2)</f>
        <v>0</v>
      </c>
      <c r="P40" s="112">
        <f>SUM(M40:O40)</f>
        <v>0</v>
      </c>
    </row>
    <row r="41" spans="1:16" ht="38.25">
      <c r="A41" s="45">
        <v>2</v>
      </c>
      <c r="B41" s="47" t="s">
        <v>86</v>
      </c>
      <c r="C41" s="55" t="s">
        <v>183</v>
      </c>
      <c r="D41" s="52" t="s">
        <v>55</v>
      </c>
      <c r="E41" s="53">
        <v>3.15</v>
      </c>
      <c r="F41" s="122"/>
      <c r="G41" s="112"/>
      <c r="H41" s="112"/>
      <c r="I41" s="112"/>
      <c r="J41" s="112"/>
      <c r="K41" s="112"/>
      <c r="L41" s="112">
        <f>F41*E41</f>
        <v>0</v>
      </c>
      <c r="M41" s="112">
        <f>ROUND(H41*E41,2)</f>
        <v>0</v>
      </c>
      <c r="N41" s="112">
        <f>ROUND(I41*E41,2)</f>
        <v>0</v>
      </c>
      <c r="O41" s="112">
        <f>ROUND(J41*E41,2)</f>
        <v>0</v>
      </c>
      <c r="P41" s="112">
        <f>SUM(M41:O41)</f>
        <v>0</v>
      </c>
    </row>
    <row r="42" spans="1:16" ht="38.25">
      <c r="A42" s="45">
        <v>3</v>
      </c>
      <c r="B42" s="47" t="s">
        <v>86</v>
      </c>
      <c r="C42" s="55" t="s">
        <v>177</v>
      </c>
      <c r="D42" s="52" t="s">
        <v>26</v>
      </c>
      <c r="E42" s="53">
        <v>18</v>
      </c>
      <c r="F42" s="122"/>
      <c r="G42" s="112"/>
      <c r="H42" s="112"/>
      <c r="I42" s="112"/>
      <c r="J42" s="112"/>
      <c r="K42" s="112"/>
      <c r="L42" s="112">
        <f>F42*E42</f>
        <v>0</v>
      </c>
      <c r="M42" s="112">
        <f>ROUND(H42*E42,2)</f>
        <v>0</v>
      </c>
      <c r="N42" s="112">
        <f>ROUND(I42*E42,2)</f>
        <v>0</v>
      </c>
      <c r="O42" s="112">
        <f>ROUND(J42*E42,2)</f>
        <v>0</v>
      </c>
      <c r="P42" s="112">
        <f>SUM(M42:O42)</f>
        <v>0</v>
      </c>
    </row>
    <row r="43" spans="1:16" ht="38.25">
      <c r="A43" s="45">
        <v>4</v>
      </c>
      <c r="B43" s="47" t="s">
        <v>86</v>
      </c>
      <c r="C43" s="55" t="s">
        <v>178</v>
      </c>
      <c r="D43" s="52" t="s">
        <v>26</v>
      </c>
      <c r="E43" s="53">
        <v>1</v>
      </c>
      <c r="F43" s="122"/>
      <c r="G43" s="112"/>
      <c r="H43" s="112"/>
      <c r="I43" s="112"/>
      <c r="J43" s="112"/>
      <c r="K43" s="112"/>
      <c r="L43" s="112">
        <f>F43*E43</f>
        <v>0</v>
      </c>
      <c r="M43" s="112">
        <f>ROUND(H43*E43,2)</f>
        <v>0</v>
      </c>
      <c r="N43" s="112">
        <f>ROUND(I43*E43,2)</f>
        <v>0</v>
      </c>
      <c r="O43" s="112">
        <f>ROUND(J43*E43,2)</f>
        <v>0</v>
      </c>
      <c r="P43" s="112">
        <f>SUM(M43:O43)</f>
        <v>0</v>
      </c>
    </row>
    <row r="44" spans="1:16" ht="38.25">
      <c r="A44" s="45">
        <v>5</v>
      </c>
      <c r="B44" s="47" t="s">
        <v>86</v>
      </c>
      <c r="C44" s="55" t="s">
        <v>179</v>
      </c>
      <c r="D44" s="52" t="s">
        <v>26</v>
      </c>
      <c r="E44" s="53">
        <v>11</v>
      </c>
      <c r="F44" s="122"/>
      <c r="G44" s="112"/>
      <c r="H44" s="112"/>
      <c r="I44" s="112"/>
      <c r="J44" s="112"/>
      <c r="K44" s="112"/>
      <c r="L44" s="112">
        <f>F44*E44</f>
        <v>0</v>
      </c>
      <c r="M44" s="112">
        <f>ROUND(H44*E44,2)</f>
        <v>0</v>
      </c>
      <c r="N44" s="112">
        <f>ROUND(I44*E44,2)</f>
        <v>0</v>
      </c>
      <c r="O44" s="112">
        <f>ROUND(J44*E44,2)</f>
        <v>0</v>
      </c>
      <c r="P44" s="112">
        <f>SUM(M44:O44)</f>
        <v>0</v>
      </c>
    </row>
    <row r="45" spans="1:16" ht="38.25">
      <c r="A45" s="45">
        <v>6</v>
      </c>
      <c r="B45" s="47" t="s">
        <v>86</v>
      </c>
      <c r="C45" s="55" t="s">
        <v>174</v>
      </c>
      <c r="D45" s="52" t="s">
        <v>26</v>
      </c>
      <c r="E45" s="53">
        <v>54</v>
      </c>
      <c r="F45" s="122"/>
      <c r="G45" s="112"/>
      <c r="H45" s="112"/>
      <c r="I45" s="112"/>
      <c r="J45" s="112"/>
      <c r="K45" s="112"/>
      <c r="L45" s="112">
        <f t="shared" ref="L45" si="35">F45*E45</f>
        <v>0</v>
      </c>
      <c r="M45" s="112">
        <f t="shared" ref="M45" si="36">ROUND(H45*E45,2)</f>
        <v>0</v>
      </c>
      <c r="N45" s="112">
        <f t="shared" ref="N45" si="37">ROUND(I45*E45,2)</f>
        <v>0</v>
      </c>
      <c r="O45" s="112">
        <f t="shared" ref="O45" si="38">ROUND(J45*E45,2)</f>
        <v>0</v>
      </c>
      <c r="P45" s="112">
        <f t="shared" ref="P45" si="39">SUM(M45:O45)</f>
        <v>0</v>
      </c>
    </row>
    <row r="46" spans="1:16" ht="38.25">
      <c r="A46" s="45">
        <v>7</v>
      </c>
      <c r="B46" s="47" t="s">
        <v>86</v>
      </c>
      <c r="C46" s="55" t="s">
        <v>180</v>
      </c>
      <c r="D46" s="52" t="s">
        <v>26</v>
      </c>
      <c r="E46" s="53">
        <v>2</v>
      </c>
      <c r="F46" s="122"/>
      <c r="G46" s="112"/>
      <c r="H46" s="112"/>
      <c r="I46" s="112"/>
      <c r="J46" s="112"/>
      <c r="K46" s="112"/>
      <c r="L46" s="112">
        <f t="shared" ref="L46" si="40">F46*E46</f>
        <v>0</v>
      </c>
      <c r="M46" s="112">
        <f t="shared" ref="M46" si="41">ROUND(H46*E46,2)</f>
        <v>0</v>
      </c>
      <c r="N46" s="112">
        <f t="shared" ref="N46" si="42">ROUND(I46*E46,2)</f>
        <v>0</v>
      </c>
      <c r="O46" s="112">
        <f t="shared" ref="O46" si="43">ROUND(J46*E46,2)</f>
        <v>0</v>
      </c>
      <c r="P46" s="112">
        <f t="shared" ref="P46" si="44">SUM(M46:O46)</f>
        <v>0</v>
      </c>
    </row>
    <row r="47" spans="1:16" ht="25.5">
      <c r="A47" s="45">
        <v>8</v>
      </c>
      <c r="B47" s="47" t="s">
        <v>86</v>
      </c>
      <c r="C47" s="55" t="s">
        <v>181</v>
      </c>
      <c r="D47" s="52" t="s">
        <v>182</v>
      </c>
      <c r="E47" s="53">
        <v>6</v>
      </c>
      <c r="F47" s="122"/>
      <c r="G47" s="112"/>
      <c r="H47" s="112"/>
      <c r="I47" s="112"/>
      <c r="J47" s="112"/>
      <c r="K47" s="112"/>
      <c r="L47" s="112">
        <f t="shared" ref="L47" si="45">F47*E47</f>
        <v>0</v>
      </c>
      <c r="M47" s="112">
        <f t="shared" ref="M47" si="46">ROUND(H47*E47,2)</f>
        <v>0</v>
      </c>
      <c r="N47" s="112">
        <f t="shared" ref="N47" si="47">ROUND(I47*E47,2)</f>
        <v>0</v>
      </c>
      <c r="O47" s="112">
        <f t="shared" ref="O47" si="48">ROUND(J47*E47,2)</f>
        <v>0</v>
      </c>
      <c r="P47" s="112">
        <f t="shared" ref="P47" si="49">SUM(M47:O47)</f>
        <v>0</v>
      </c>
    </row>
    <row r="48" spans="1:16" ht="25.5">
      <c r="A48" s="45">
        <v>9</v>
      </c>
      <c r="B48" s="47" t="s">
        <v>86</v>
      </c>
      <c r="C48" s="55" t="s">
        <v>176</v>
      </c>
      <c r="D48" s="52" t="s">
        <v>56</v>
      </c>
      <c r="E48" s="53">
        <v>76.099999999999994</v>
      </c>
      <c r="F48" s="122"/>
      <c r="G48" s="112"/>
      <c r="H48" s="112"/>
      <c r="I48" s="112"/>
      <c r="J48" s="112"/>
      <c r="K48" s="112"/>
      <c r="L48" s="112">
        <f>F48*E48</f>
        <v>0</v>
      </c>
      <c r="M48" s="112">
        <f>ROUND(H48*E48,2)</f>
        <v>0</v>
      </c>
      <c r="N48" s="112">
        <f>ROUND(I48*E48,2)</f>
        <v>0</v>
      </c>
      <c r="O48" s="112">
        <f>ROUND(J48*E48,2)</f>
        <v>0</v>
      </c>
      <c r="P48" s="112">
        <f>SUM(M48:O48)</f>
        <v>0</v>
      </c>
    </row>
    <row r="49" spans="1:16">
      <c r="A49" s="45">
        <v>10</v>
      </c>
      <c r="B49" s="47" t="s">
        <v>86</v>
      </c>
      <c r="C49" s="55" t="s">
        <v>158</v>
      </c>
      <c r="D49" s="52" t="s">
        <v>27</v>
      </c>
      <c r="E49" s="53">
        <v>1</v>
      </c>
      <c r="F49" s="122"/>
      <c r="G49" s="112"/>
      <c r="H49" s="112"/>
      <c r="I49" s="112"/>
      <c r="J49" s="112"/>
      <c r="K49" s="112"/>
      <c r="L49" s="112">
        <f>F49*E49</f>
        <v>0</v>
      </c>
      <c r="M49" s="112">
        <f>ROUND(H49*E49,2)</f>
        <v>0</v>
      </c>
      <c r="N49" s="112">
        <f>ROUND(I49*E49,2)</f>
        <v>0</v>
      </c>
      <c r="O49" s="112">
        <f>ROUND(J49*E49,2)</f>
        <v>0</v>
      </c>
      <c r="P49" s="112">
        <f>SUM(M49:O49)</f>
        <v>0</v>
      </c>
    </row>
    <row r="50" spans="1:16">
      <c r="A50" s="45"/>
      <c r="B50" s="47"/>
      <c r="C50" s="55"/>
      <c r="D50" s="52"/>
      <c r="E50" s="53"/>
      <c r="F50" s="122"/>
      <c r="G50" s="112"/>
      <c r="H50" s="112"/>
      <c r="I50" s="112"/>
      <c r="J50" s="112"/>
      <c r="K50" s="112"/>
      <c r="L50" s="112"/>
      <c r="M50" s="112"/>
      <c r="N50" s="112"/>
      <c r="O50" s="112"/>
      <c r="P50" s="112"/>
    </row>
    <row r="51" spans="1:16">
      <c r="A51" s="44">
        <v>4</v>
      </c>
      <c r="B51" s="46" t="s">
        <v>335</v>
      </c>
      <c r="C51" s="51" t="s">
        <v>160</v>
      </c>
      <c r="D51" s="52"/>
      <c r="E51" s="53"/>
      <c r="F51" s="122"/>
      <c r="G51" s="112"/>
      <c r="H51" s="112"/>
      <c r="I51" s="112"/>
      <c r="J51" s="112"/>
      <c r="K51" s="112"/>
      <c r="L51" s="112"/>
      <c r="M51" s="112"/>
      <c r="N51" s="112"/>
      <c r="O51" s="112"/>
      <c r="P51" s="123">
        <f>SUM(P52:P61)</f>
        <v>0</v>
      </c>
    </row>
    <row r="52" spans="1:16" ht="47.25" customHeight="1">
      <c r="A52" s="45">
        <v>1</v>
      </c>
      <c r="B52" s="47" t="s">
        <v>86</v>
      </c>
      <c r="C52" s="55" t="s">
        <v>184</v>
      </c>
      <c r="D52" s="52" t="s">
        <v>60</v>
      </c>
      <c r="E52" s="53">
        <v>0.74</v>
      </c>
      <c r="F52" s="122"/>
      <c r="G52" s="112"/>
      <c r="H52" s="112"/>
      <c r="I52" s="112"/>
      <c r="J52" s="112"/>
      <c r="K52" s="112"/>
      <c r="L52" s="112">
        <f t="shared" ref="L52" si="50">F52*E52</f>
        <v>0</v>
      </c>
      <c r="M52" s="112">
        <f t="shared" ref="M52" si="51">ROUND(H52*E52,2)</f>
        <v>0</v>
      </c>
      <c r="N52" s="112">
        <f t="shared" ref="N52" si="52">ROUND(I52*E52,2)</f>
        <v>0</v>
      </c>
      <c r="O52" s="112">
        <f t="shared" ref="O52" si="53">ROUND(J52*E52,2)</f>
        <v>0</v>
      </c>
      <c r="P52" s="112">
        <f t="shared" ref="P52" si="54">SUM(M52:O52)</f>
        <v>0</v>
      </c>
    </row>
    <row r="53" spans="1:16" ht="25.5">
      <c r="A53" s="45">
        <v>2</v>
      </c>
      <c r="B53" s="47" t="s">
        <v>86</v>
      </c>
      <c r="C53" s="55" t="s">
        <v>185</v>
      </c>
      <c r="D53" s="52" t="s">
        <v>55</v>
      </c>
      <c r="E53" s="53">
        <v>0.28999999999999998</v>
      </c>
      <c r="F53" s="122"/>
      <c r="G53" s="112"/>
      <c r="H53" s="112"/>
      <c r="I53" s="112"/>
      <c r="J53" s="112"/>
      <c r="K53" s="112"/>
      <c r="L53" s="112">
        <f t="shared" ref="L53:L61" si="55">F53*E53</f>
        <v>0</v>
      </c>
      <c r="M53" s="112">
        <f t="shared" ref="M53:M61" si="56">ROUND(H53*E53,2)</f>
        <v>0</v>
      </c>
      <c r="N53" s="112">
        <f t="shared" ref="N53:N61" si="57">ROUND(I53*E53,2)</f>
        <v>0</v>
      </c>
      <c r="O53" s="112">
        <f t="shared" ref="O53:O61" si="58">ROUND(J53*E53,2)</f>
        <v>0</v>
      </c>
      <c r="P53" s="112">
        <f t="shared" ref="P53:P61" si="59">SUM(M53:O53)</f>
        <v>0</v>
      </c>
    </row>
    <row r="54" spans="1:16" ht="38.25">
      <c r="A54" s="45">
        <v>3</v>
      </c>
      <c r="B54" s="47" t="s">
        <v>86</v>
      </c>
      <c r="C54" s="55" t="s">
        <v>187</v>
      </c>
      <c r="D54" s="52" t="s">
        <v>55</v>
      </c>
      <c r="E54" s="53">
        <v>6.14</v>
      </c>
      <c r="F54" s="122"/>
      <c r="G54" s="112"/>
      <c r="H54" s="112"/>
      <c r="I54" s="112"/>
      <c r="J54" s="112"/>
      <c r="K54" s="112"/>
      <c r="L54" s="112">
        <f t="shared" si="55"/>
        <v>0</v>
      </c>
      <c r="M54" s="112">
        <f t="shared" si="56"/>
        <v>0</v>
      </c>
      <c r="N54" s="112">
        <f t="shared" si="57"/>
        <v>0</v>
      </c>
      <c r="O54" s="112">
        <f t="shared" si="58"/>
        <v>0</v>
      </c>
      <c r="P54" s="112">
        <f t="shared" si="59"/>
        <v>0</v>
      </c>
    </row>
    <row r="55" spans="1:16" ht="25.5">
      <c r="A55" s="45">
        <v>4</v>
      </c>
      <c r="B55" s="47" t="s">
        <v>86</v>
      </c>
      <c r="C55" s="55" t="s">
        <v>186</v>
      </c>
      <c r="D55" s="52" t="s">
        <v>55</v>
      </c>
      <c r="E55" s="53">
        <v>2.15</v>
      </c>
      <c r="F55" s="122"/>
      <c r="G55" s="112"/>
      <c r="H55" s="112"/>
      <c r="I55" s="112"/>
      <c r="J55" s="112"/>
      <c r="K55" s="112"/>
      <c r="L55" s="112">
        <f t="shared" si="55"/>
        <v>0</v>
      </c>
      <c r="M55" s="112">
        <f t="shared" si="56"/>
        <v>0</v>
      </c>
      <c r="N55" s="112">
        <f t="shared" si="57"/>
        <v>0</v>
      </c>
      <c r="O55" s="112">
        <f t="shared" si="58"/>
        <v>0</v>
      </c>
      <c r="P55" s="112">
        <f t="shared" si="59"/>
        <v>0</v>
      </c>
    </row>
    <row r="56" spans="1:16" ht="38.25">
      <c r="A56" s="45">
        <v>5</v>
      </c>
      <c r="B56" s="47" t="s">
        <v>86</v>
      </c>
      <c r="C56" s="55" t="s">
        <v>188</v>
      </c>
      <c r="D56" s="52" t="s">
        <v>26</v>
      </c>
      <c r="E56" s="53">
        <v>21</v>
      </c>
      <c r="F56" s="122"/>
      <c r="G56" s="112"/>
      <c r="H56" s="112"/>
      <c r="I56" s="112"/>
      <c r="J56" s="112"/>
      <c r="K56" s="112"/>
      <c r="L56" s="112">
        <f t="shared" si="55"/>
        <v>0</v>
      </c>
      <c r="M56" s="112">
        <f t="shared" si="56"/>
        <v>0</v>
      </c>
      <c r="N56" s="112">
        <f t="shared" si="57"/>
        <v>0</v>
      </c>
      <c r="O56" s="112">
        <f t="shared" si="58"/>
        <v>0</v>
      </c>
      <c r="P56" s="112">
        <f t="shared" si="59"/>
        <v>0</v>
      </c>
    </row>
    <row r="57" spans="1:16" ht="38.25">
      <c r="A57" s="45">
        <v>6</v>
      </c>
      <c r="B57" s="47" t="s">
        <v>86</v>
      </c>
      <c r="C57" s="55" t="s">
        <v>189</v>
      </c>
      <c r="D57" s="52" t="s">
        <v>26</v>
      </c>
      <c r="E57" s="53">
        <v>44</v>
      </c>
      <c r="F57" s="122"/>
      <c r="G57" s="112"/>
      <c r="H57" s="112"/>
      <c r="I57" s="112"/>
      <c r="J57" s="112"/>
      <c r="K57" s="112"/>
      <c r="L57" s="112">
        <f t="shared" si="55"/>
        <v>0</v>
      </c>
      <c r="M57" s="112">
        <f t="shared" si="56"/>
        <v>0</v>
      </c>
      <c r="N57" s="112">
        <f t="shared" si="57"/>
        <v>0</v>
      </c>
      <c r="O57" s="112">
        <f t="shared" si="58"/>
        <v>0</v>
      </c>
      <c r="P57" s="112">
        <f t="shared" si="59"/>
        <v>0</v>
      </c>
    </row>
    <row r="58" spans="1:16" ht="38.25">
      <c r="A58" s="45">
        <v>7</v>
      </c>
      <c r="B58" s="47" t="s">
        <v>86</v>
      </c>
      <c r="C58" s="55" t="s">
        <v>178</v>
      </c>
      <c r="D58" s="52" t="s">
        <v>26</v>
      </c>
      <c r="E58" s="53">
        <v>1</v>
      </c>
      <c r="F58" s="122"/>
      <c r="G58" s="112"/>
      <c r="H58" s="112"/>
      <c r="I58" s="112"/>
      <c r="J58" s="112"/>
      <c r="K58" s="112"/>
      <c r="L58" s="112">
        <f t="shared" si="55"/>
        <v>0</v>
      </c>
      <c r="M58" s="112">
        <f t="shared" si="56"/>
        <v>0</v>
      </c>
      <c r="N58" s="112">
        <f t="shared" si="57"/>
        <v>0</v>
      </c>
      <c r="O58" s="112">
        <f t="shared" si="58"/>
        <v>0</v>
      </c>
      <c r="P58" s="112">
        <f t="shared" si="59"/>
        <v>0</v>
      </c>
    </row>
    <row r="59" spans="1:16" ht="38.25">
      <c r="A59" s="45">
        <v>8</v>
      </c>
      <c r="B59" s="47" t="s">
        <v>86</v>
      </c>
      <c r="C59" s="55" t="s">
        <v>179</v>
      </c>
      <c r="D59" s="52" t="s">
        <v>26</v>
      </c>
      <c r="E59" s="53">
        <v>11</v>
      </c>
      <c r="F59" s="122"/>
      <c r="G59" s="112"/>
      <c r="H59" s="112"/>
      <c r="I59" s="112"/>
      <c r="J59" s="112"/>
      <c r="K59" s="112"/>
      <c r="L59" s="112">
        <f t="shared" si="55"/>
        <v>0</v>
      </c>
      <c r="M59" s="112">
        <f t="shared" si="56"/>
        <v>0</v>
      </c>
      <c r="N59" s="112">
        <f t="shared" si="57"/>
        <v>0</v>
      </c>
      <c r="O59" s="112">
        <f t="shared" si="58"/>
        <v>0</v>
      </c>
      <c r="P59" s="112">
        <f t="shared" si="59"/>
        <v>0</v>
      </c>
    </row>
    <row r="60" spans="1:16" ht="25.5">
      <c r="A60" s="45">
        <v>9</v>
      </c>
      <c r="B60" s="47" t="s">
        <v>86</v>
      </c>
      <c r="C60" s="55" t="s">
        <v>190</v>
      </c>
      <c r="D60" s="52" t="s">
        <v>56</v>
      </c>
      <c r="E60" s="53">
        <v>78.400000000000006</v>
      </c>
      <c r="F60" s="122"/>
      <c r="G60" s="112"/>
      <c r="H60" s="112"/>
      <c r="I60" s="112"/>
      <c r="J60" s="112"/>
      <c r="K60" s="112"/>
      <c r="L60" s="112">
        <f t="shared" si="55"/>
        <v>0</v>
      </c>
      <c r="M60" s="112">
        <f t="shared" si="56"/>
        <v>0</v>
      </c>
      <c r="N60" s="112">
        <f t="shared" si="57"/>
        <v>0</v>
      </c>
      <c r="O60" s="112">
        <f t="shared" si="58"/>
        <v>0</v>
      </c>
      <c r="P60" s="112">
        <f t="shared" si="59"/>
        <v>0</v>
      </c>
    </row>
    <row r="61" spans="1:16">
      <c r="A61" s="45">
        <v>10</v>
      </c>
      <c r="B61" s="47" t="s">
        <v>86</v>
      </c>
      <c r="C61" s="55" t="s">
        <v>158</v>
      </c>
      <c r="D61" s="52" t="s">
        <v>27</v>
      </c>
      <c r="E61" s="53">
        <v>1</v>
      </c>
      <c r="F61" s="122"/>
      <c r="G61" s="112"/>
      <c r="H61" s="112"/>
      <c r="I61" s="112"/>
      <c r="J61" s="112"/>
      <c r="K61" s="112"/>
      <c r="L61" s="112">
        <f t="shared" si="55"/>
        <v>0</v>
      </c>
      <c r="M61" s="112">
        <f t="shared" si="56"/>
        <v>0</v>
      </c>
      <c r="N61" s="112">
        <f t="shared" si="57"/>
        <v>0</v>
      </c>
      <c r="O61" s="112">
        <f t="shared" si="58"/>
        <v>0</v>
      </c>
      <c r="P61" s="112">
        <f t="shared" si="59"/>
        <v>0</v>
      </c>
    </row>
    <row r="62" spans="1:16">
      <c r="A62" s="45"/>
      <c r="B62" s="47"/>
      <c r="C62" s="57"/>
      <c r="D62" s="78"/>
      <c r="E62" s="53"/>
      <c r="F62" s="122"/>
      <c r="G62" s="112"/>
      <c r="H62" s="112"/>
      <c r="I62" s="112"/>
      <c r="J62" s="112"/>
      <c r="K62" s="112"/>
      <c r="L62" s="112"/>
      <c r="M62" s="112"/>
      <c r="N62" s="112"/>
      <c r="O62" s="112"/>
      <c r="P62" s="112"/>
    </row>
    <row r="63" spans="1:16">
      <c r="A63" s="44">
        <v>5</v>
      </c>
      <c r="B63" s="46" t="s">
        <v>336</v>
      </c>
      <c r="C63" s="64" t="s">
        <v>102</v>
      </c>
      <c r="D63" s="52"/>
      <c r="E63" s="53"/>
      <c r="F63" s="122"/>
      <c r="G63" s="112"/>
      <c r="H63" s="112"/>
      <c r="I63" s="112"/>
      <c r="J63" s="112"/>
      <c r="K63" s="112"/>
      <c r="L63" s="112"/>
      <c r="M63" s="112"/>
      <c r="N63" s="112"/>
      <c r="O63" s="112"/>
      <c r="P63" s="123">
        <f>SUM(P65:P116)</f>
        <v>0</v>
      </c>
    </row>
    <row r="64" spans="1:16">
      <c r="A64" s="44"/>
      <c r="B64" s="46"/>
      <c r="C64" s="79" t="s">
        <v>202</v>
      </c>
      <c r="D64" s="52"/>
      <c r="E64" s="53"/>
      <c r="F64" s="122"/>
      <c r="G64" s="112"/>
      <c r="H64" s="112"/>
      <c r="I64" s="112"/>
      <c r="J64" s="112"/>
      <c r="K64" s="112"/>
      <c r="L64" s="112"/>
      <c r="M64" s="112"/>
      <c r="N64" s="112"/>
      <c r="O64" s="112"/>
      <c r="P64" s="123"/>
    </row>
    <row r="65" spans="1:16" ht="47.25" customHeight="1">
      <c r="A65" s="45">
        <v>1</v>
      </c>
      <c r="B65" s="47" t="s">
        <v>86</v>
      </c>
      <c r="C65" s="57" t="s">
        <v>192</v>
      </c>
      <c r="D65" s="78" t="s">
        <v>55</v>
      </c>
      <c r="E65" s="53">
        <v>4.67</v>
      </c>
      <c r="F65" s="122"/>
      <c r="G65" s="112"/>
      <c r="H65" s="112"/>
      <c r="I65" s="112"/>
      <c r="J65" s="112"/>
      <c r="K65" s="112"/>
      <c r="L65" s="112">
        <f t="shared" ref="L65:L79" si="60">F65*E65</f>
        <v>0</v>
      </c>
      <c r="M65" s="112">
        <f t="shared" ref="M65:M79" si="61">ROUND(H65*E65,2)</f>
        <v>0</v>
      </c>
      <c r="N65" s="112">
        <f t="shared" ref="N65:N79" si="62">ROUND(I65*E65,2)</f>
        <v>0</v>
      </c>
      <c r="O65" s="112">
        <f t="shared" ref="O65:O79" si="63">ROUND(J65*E65,2)</f>
        <v>0</v>
      </c>
      <c r="P65" s="112">
        <f t="shared" ref="P65:P79" si="64">SUM(M65:O65)</f>
        <v>0</v>
      </c>
    </row>
    <row r="66" spans="1:16" ht="47.25" customHeight="1">
      <c r="A66" s="45">
        <v>2</v>
      </c>
      <c r="B66" s="47" t="s">
        <v>86</v>
      </c>
      <c r="C66" s="57" t="s">
        <v>193</v>
      </c>
      <c r="D66" s="78" t="s">
        <v>56</v>
      </c>
      <c r="E66" s="53">
        <v>97.6</v>
      </c>
      <c r="F66" s="122"/>
      <c r="G66" s="112"/>
      <c r="H66" s="112"/>
      <c r="I66" s="112"/>
      <c r="J66" s="112"/>
      <c r="K66" s="112"/>
      <c r="L66" s="112">
        <f t="shared" ref="L66" si="65">F66*E66</f>
        <v>0</v>
      </c>
      <c r="M66" s="112">
        <f t="shared" ref="M66" si="66">ROUND(H66*E66,2)</f>
        <v>0</v>
      </c>
      <c r="N66" s="112">
        <f t="shared" ref="N66" si="67">ROUND(I66*E66,2)</f>
        <v>0</v>
      </c>
      <c r="O66" s="112">
        <f t="shared" ref="O66" si="68">ROUND(J66*E66,2)</f>
        <v>0</v>
      </c>
      <c r="P66" s="112">
        <f t="shared" ref="P66" si="69">SUM(M66:O66)</f>
        <v>0</v>
      </c>
    </row>
    <row r="67" spans="1:16" ht="89.25">
      <c r="A67" s="45">
        <v>3</v>
      </c>
      <c r="B67" s="47" t="s">
        <v>86</v>
      </c>
      <c r="C67" s="57" t="s">
        <v>194</v>
      </c>
      <c r="D67" s="78" t="s">
        <v>56</v>
      </c>
      <c r="E67" s="53">
        <v>97.6</v>
      </c>
      <c r="F67" s="122"/>
      <c r="G67" s="112"/>
      <c r="H67" s="112"/>
      <c r="I67" s="112"/>
      <c r="J67" s="112"/>
      <c r="K67" s="112"/>
      <c r="L67" s="112">
        <f t="shared" ref="L67" si="70">F67*E67</f>
        <v>0</v>
      </c>
      <c r="M67" s="112">
        <f t="shared" ref="M67" si="71">ROUND(H67*E67,2)</f>
        <v>0</v>
      </c>
      <c r="N67" s="112">
        <f t="shared" ref="N67" si="72">ROUND(I67*E67,2)</f>
        <v>0</v>
      </c>
      <c r="O67" s="112">
        <f t="shared" ref="O67" si="73">ROUND(J67*E67,2)</f>
        <v>0</v>
      </c>
      <c r="P67" s="112">
        <f t="shared" ref="P67" si="74">SUM(M67:O67)</f>
        <v>0</v>
      </c>
    </row>
    <row r="68" spans="1:16" ht="29.25" customHeight="1">
      <c r="A68" s="45">
        <v>4</v>
      </c>
      <c r="B68" s="47" t="s">
        <v>86</v>
      </c>
      <c r="C68" s="57" t="s">
        <v>161</v>
      </c>
      <c r="D68" s="78" t="s">
        <v>56</v>
      </c>
      <c r="E68" s="53">
        <v>97.6</v>
      </c>
      <c r="F68" s="122"/>
      <c r="G68" s="112"/>
      <c r="H68" s="112"/>
      <c r="I68" s="112"/>
      <c r="J68" s="112"/>
      <c r="K68" s="112"/>
      <c r="L68" s="112">
        <f t="shared" si="60"/>
        <v>0</v>
      </c>
      <c r="M68" s="112">
        <f t="shared" si="61"/>
        <v>0</v>
      </c>
      <c r="N68" s="112">
        <f t="shared" si="62"/>
        <v>0</v>
      </c>
      <c r="O68" s="112">
        <f t="shared" si="63"/>
        <v>0</v>
      </c>
      <c r="P68" s="112">
        <f t="shared" si="64"/>
        <v>0</v>
      </c>
    </row>
    <row r="69" spans="1:16" ht="38.25">
      <c r="A69" s="45">
        <v>5</v>
      </c>
      <c r="B69" s="47" t="s">
        <v>86</v>
      </c>
      <c r="C69" s="57" t="s">
        <v>162</v>
      </c>
      <c r="D69" s="78" t="s">
        <v>66</v>
      </c>
      <c r="E69" s="53">
        <v>97.6</v>
      </c>
      <c r="F69" s="122"/>
      <c r="G69" s="112"/>
      <c r="H69" s="112"/>
      <c r="I69" s="112"/>
      <c r="J69" s="112"/>
      <c r="K69" s="112"/>
      <c r="L69" s="112">
        <f>ROUND(E69*F69,2)</f>
        <v>0</v>
      </c>
      <c r="M69" s="112">
        <f>ROUND(E69*H69,2)</f>
        <v>0</v>
      </c>
      <c r="N69" s="112">
        <f>ROUND(E69*I69,2)</f>
        <v>0</v>
      </c>
      <c r="O69" s="112">
        <f>ROUND(E69*J69,2)</f>
        <v>0</v>
      </c>
      <c r="P69" s="112">
        <f>SUM(M69:O69)</f>
        <v>0</v>
      </c>
    </row>
    <row r="70" spans="1:16" ht="51">
      <c r="A70" s="45">
        <v>6</v>
      </c>
      <c r="B70" s="47" t="s">
        <v>86</v>
      </c>
      <c r="C70" s="57" t="s">
        <v>195</v>
      </c>
      <c r="D70" s="78" t="s">
        <v>66</v>
      </c>
      <c r="E70" s="53">
        <f>E69</f>
        <v>97.6</v>
      </c>
      <c r="F70" s="122"/>
      <c r="G70" s="112"/>
      <c r="H70" s="112"/>
      <c r="I70" s="112"/>
      <c r="J70" s="112"/>
      <c r="K70" s="112"/>
      <c r="L70" s="112">
        <f>ROUND(E70*F70,2)</f>
        <v>0</v>
      </c>
      <c r="M70" s="112">
        <f>ROUND(E70*H70,2)</f>
        <v>0</v>
      </c>
      <c r="N70" s="112">
        <f>ROUND(E70*I70,2)</f>
        <v>0</v>
      </c>
      <c r="O70" s="112">
        <f>ROUND(E70*J70,2)</f>
        <v>0</v>
      </c>
      <c r="P70" s="112">
        <f>SUM(M70:O70)</f>
        <v>0</v>
      </c>
    </row>
    <row r="71" spans="1:16" ht="51">
      <c r="A71" s="45">
        <v>7</v>
      </c>
      <c r="B71" s="47" t="s">
        <v>86</v>
      </c>
      <c r="C71" s="57" t="s">
        <v>196</v>
      </c>
      <c r="D71" s="78" t="s">
        <v>28</v>
      </c>
      <c r="E71" s="53">
        <v>10.4</v>
      </c>
      <c r="F71" s="122"/>
      <c r="G71" s="112"/>
      <c r="H71" s="112"/>
      <c r="I71" s="112"/>
      <c r="J71" s="112"/>
      <c r="K71" s="112"/>
      <c r="L71" s="112">
        <f>ROUND(E71*F71,2)</f>
        <v>0</v>
      </c>
      <c r="M71" s="112">
        <f>ROUND(E71*H71,2)</f>
        <v>0</v>
      </c>
      <c r="N71" s="112">
        <f>ROUND(E71*I71,2)</f>
        <v>0</v>
      </c>
      <c r="O71" s="112">
        <f>ROUND(E71*J71,2)</f>
        <v>0</v>
      </c>
      <c r="P71" s="112">
        <f>SUM(M71:O71)</f>
        <v>0</v>
      </c>
    </row>
    <row r="72" spans="1:16" ht="38.25">
      <c r="A72" s="45">
        <v>8</v>
      </c>
      <c r="B72" s="47" t="s">
        <v>86</v>
      </c>
      <c r="C72" s="57" t="s">
        <v>199</v>
      </c>
      <c r="D72" s="78" t="s">
        <v>28</v>
      </c>
      <c r="E72" s="53">
        <v>35.200000000000003</v>
      </c>
      <c r="F72" s="122"/>
      <c r="G72" s="112"/>
      <c r="H72" s="112"/>
      <c r="I72" s="112"/>
      <c r="J72" s="112"/>
      <c r="K72" s="112"/>
      <c r="L72" s="112">
        <f t="shared" si="60"/>
        <v>0</v>
      </c>
      <c r="M72" s="112">
        <f t="shared" si="61"/>
        <v>0</v>
      </c>
      <c r="N72" s="112">
        <f t="shared" si="62"/>
        <v>0</v>
      </c>
      <c r="O72" s="112">
        <f t="shared" si="63"/>
        <v>0</v>
      </c>
      <c r="P72" s="112">
        <f t="shared" si="64"/>
        <v>0</v>
      </c>
    </row>
    <row r="73" spans="1:16" ht="38.25">
      <c r="A73" s="45">
        <v>9</v>
      </c>
      <c r="B73" s="47" t="s">
        <v>86</v>
      </c>
      <c r="C73" s="57" t="s">
        <v>198</v>
      </c>
      <c r="D73" s="78" t="s">
        <v>28</v>
      </c>
      <c r="E73" s="53">
        <v>42.4</v>
      </c>
      <c r="F73" s="122"/>
      <c r="G73" s="112"/>
      <c r="H73" s="112"/>
      <c r="I73" s="112"/>
      <c r="J73" s="112"/>
      <c r="K73" s="112"/>
      <c r="L73" s="112">
        <f>F73*E73</f>
        <v>0</v>
      </c>
      <c r="M73" s="112">
        <f>ROUND(H73*E73,2)</f>
        <v>0</v>
      </c>
      <c r="N73" s="112">
        <f>ROUND(I73*E73,2)</f>
        <v>0</v>
      </c>
      <c r="O73" s="112">
        <f>ROUND(J73*E73,2)</f>
        <v>0</v>
      </c>
      <c r="P73" s="112">
        <f>SUM(M73:O73)</f>
        <v>0</v>
      </c>
    </row>
    <row r="74" spans="1:16" ht="38.25">
      <c r="A74" s="45">
        <v>10</v>
      </c>
      <c r="B74" s="47" t="s">
        <v>86</v>
      </c>
      <c r="C74" s="57" t="s">
        <v>197</v>
      </c>
      <c r="D74" s="78" t="s">
        <v>28</v>
      </c>
      <c r="E74" s="53">
        <v>20.8</v>
      </c>
      <c r="F74" s="122"/>
      <c r="G74" s="112"/>
      <c r="H74" s="112"/>
      <c r="I74" s="112"/>
      <c r="J74" s="112"/>
      <c r="K74" s="112"/>
      <c r="L74" s="112">
        <f>F74*E74</f>
        <v>0</v>
      </c>
      <c r="M74" s="112">
        <f>ROUND(H74*E74,2)</f>
        <v>0</v>
      </c>
      <c r="N74" s="112">
        <f>ROUND(I74*E74,2)</f>
        <v>0</v>
      </c>
      <c r="O74" s="112">
        <f>ROUND(J74*E74,2)</f>
        <v>0</v>
      </c>
      <c r="P74" s="112">
        <f>SUM(M74:O74)</f>
        <v>0</v>
      </c>
    </row>
    <row r="75" spans="1:16" ht="38.25">
      <c r="A75" s="45">
        <v>11</v>
      </c>
      <c r="B75" s="47" t="s">
        <v>86</v>
      </c>
      <c r="C75" s="57" t="s">
        <v>278</v>
      </c>
      <c r="D75" s="78" t="s">
        <v>28</v>
      </c>
      <c r="E75" s="53">
        <v>20.8</v>
      </c>
      <c r="F75" s="122"/>
      <c r="G75" s="112"/>
      <c r="H75" s="112"/>
      <c r="I75" s="112"/>
      <c r="J75" s="112"/>
      <c r="K75" s="112"/>
      <c r="L75" s="112">
        <f t="shared" ref="L75" si="75">F75*E75</f>
        <v>0</v>
      </c>
      <c r="M75" s="112">
        <f t="shared" ref="M75" si="76">ROUND(H75*E75,2)</f>
        <v>0</v>
      </c>
      <c r="N75" s="112">
        <f t="shared" ref="N75" si="77">ROUND(I75*E75,2)</f>
        <v>0</v>
      </c>
      <c r="O75" s="112">
        <f t="shared" ref="O75" si="78">ROUND(J75*E75,2)</f>
        <v>0</v>
      </c>
      <c r="P75" s="112">
        <f t="shared" ref="P75" si="79">SUM(M75:O75)</f>
        <v>0</v>
      </c>
    </row>
    <row r="76" spans="1:16" ht="38.25">
      <c r="A76" s="45">
        <v>12</v>
      </c>
      <c r="B76" s="47" t="s">
        <v>86</v>
      </c>
      <c r="C76" s="57" t="s">
        <v>279</v>
      </c>
      <c r="D76" s="78" t="s">
        <v>28</v>
      </c>
      <c r="E76" s="53">
        <v>20.8</v>
      </c>
      <c r="F76" s="122"/>
      <c r="G76" s="112"/>
      <c r="H76" s="112"/>
      <c r="I76" s="112"/>
      <c r="J76" s="112"/>
      <c r="K76" s="112"/>
      <c r="L76" s="112">
        <f t="shared" ref="L76" si="80">F76*E76</f>
        <v>0</v>
      </c>
      <c r="M76" s="112">
        <f t="shared" ref="M76" si="81">ROUND(H76*E76,2)</f>
        <v>0</v>
      </c>
      <c r="N76" s="112">
        <f t="shared" ref="N76" si="82">ROUND(I76*E76,2)</f>
        <v>0</v>
      </c>
      <c r="O76" s="112">
        <f t="shared" ref="O76" si="83">ROUND(J76*E76,2)</f>
        <v>0</v>
      </c>
      <c r="P76" s="112">
        <f t="shared" ref="P76" si="84">SUM(M76:O76)</f>
        <v>0</v>
      </c>
    </row>
    <row r="77" spans="1:16" ht="38.25">
      <c r="A77" s="45">
        <v>13</v>
      </c>
      <c r="B77" s="47" t="s">
        <v>86</v>
      </c>
      <c r="C77" s="57" t="s">
        <v>200</v>
      </c>
      <c r="D77" s="78" t="s">
        <v>28</v>
      </c>
      <c r="E77" s="53">
        <v>20.8</v>
      </c>
      <c r="F77" s="122"/>
      <c r="G77" s="112"/>
      <c r="H77" s="112"/>
      <c r="I77" s="112"/>
      <c r="J77" s="112"/>
      <c r="K77" s="112"/>
      <c r="L77" s="112">
        <f t="shared" si="60"/>
        <v>0</v>
      </c>
      <c r="M77" s="112">
        <f t="shared" si="61"/>
        <v>0</v>
      </c>
      <c r="N77" s="112">
        <f t="shared" si="62"/>
        <v>0</v>
      </c>
      <c r="O77" s="112">
        <f t="shared" si="63"/>
        <v>0</v>
      </c>
      <c r="P77" s="112">
        <f t="shared" si="64"/>
        <v>0</v>
      </c>
    </row>
    <row r="78" spans="1:16" ht="38.25">
      <c r="A78" s="45">
        <v>14</v>
      </c>
      <c r="B78" s="47" t="s">
        <v>86</v>
      </c>
      <c r="C78" s="57" t="s">
        <v>201</v>
      </c>
      <c r="D78" s="78" t="s">
        <v>28</v>
      </c>
      <c r="E78" s="53">
        <v>15.6</v>
      </c>
      <c r="F78" s="122"/>
      <c r="G78" s="112"/>
      <c r="H78" s="112"/>
      <c r="I78" s="112"/>
      <c r="J78" s="112"/>
      <c r="K78" s="112"/>
      <c r="L78" s="112">
        <f t="shared" si="60"/>
        <v>0</v>
      </c>
      <c r="M78" s="112">
        <f t="shared" si="61"/>
        <v>0</v>
      </c>
      <c r="N78" s="112">
        <f t="shared" si="62"/>
        <v>0</v>
      </c>
      <c r="O78" s="112">
        <f t="shared" si="63"/>
        <v>0</v>
      </c>
      <c r="P78" s="112">
        <f t="shared" si="64"/>
        <v>0</v>
      </c>
    </row>
    <row r="79" spans="1:16" ht="38.25">
      <c r="A79" s="45">
        <v>15</v>
      </c>
      <c r="B79" s="47" t="s">
        <v>86</v>
      </c>
      <c r="C79" s="57" t="s">
        <v>163</v>
      </c>
      <c r="D79" s="78" t="s">
        <v>28</v>
      </c>
      <c r="E79" s="53">
        <v>20.8</v>
      </c>
      <c r="F79" s="122"/>
      <c r="G79" s="112"/>
      <c r="H79" s="112"/>
      <c r="I79" s="112"/>
      <c r="J79" s="112"/>
      <c r="K79" s="112"/>
      <c r="L79" s="112">
        <f t="shared" si="60"/>
        <v>0</v>
      </c>
      <c r="M79" s="112">
        <f t="shared" si="61"/>
        <v>0</v>
      </c>
      <c r="N79" s="112">
        <f t="shared" si="62"/>
        <v>0</v>
      </c>
      <c r="O79" s="112">
        <f t="shared" si="63"/>
        <v>0</v>
      </c>
      <c r="P79" s="112">
        <f t="shared" si="64"/>
        <v>0</v>
      </c>
    </row>
    <row r="80" spans="1:16">
      <c r="A80" s="44"/>
      <c r="B80" s="46"/>
      <c r="C80" s="79" t="s">
        <v>203</v>
      </c>
      <c r="D80" s="52"/>
      <c r="E80" s="53"/>
      <c r="F80" s="122"/>
      <c r="G80" s="112"/>
      <c r="H80" s="112"/>
      <c r="I80" s="112"/>
      <c r="J80" s="112"/>
      <c r="K80" s="112"/>
      <c r="L80" s="112"/>
      <c r="M80" s="112"/>
      <c r="N80" s="112"/>
      <c r="O80" s="112"/>
      <c r="P80" s="123"/>
    </row>
    <row r="81" spans="1:16" ht="47.25" customHeight="1">
      <c r="A81" s="45">
        <v>16</v>
      </c>
      <c r="B81" s="47" t="s">
        <v>86</v>
      </c>
      <c r="C81" s="57" t="s">
        <v>204</v>
      </c>
      <c r="D81" s="78" t="s">
        <v>56</v>
      </c>
      <c r="E81" s="53">
        <v>120.3</v>
      </c>
      <c r="F81" s="122"/>
      <c r="G81" s="112"/>
      <c r="H81" s="112"/>
      <c r="I81" s="112"/>
      <c r="J81" s="112"/>
      <c r="K81" s="112"/>
      <c r="L81" s="112">
        <f t="shared" ref="L81" si="85">F81*E81</f>
        <v>0</v>
      </c>
      <c r="M81" s="112">
        <f t="shared" ref="M81" si="86">ROUND(H81*E81,2)</f>
        <v>0</v>
      </c>
      <c r="N81" s="112">
        <f t="shared" ref="N81" si="87">ROUND(I81*E81,2)</f>
        <v>0</v>
      </c>
      <c r="O81" s="112">
        <f t="shared" ref="O81" si="88">ROUND(J81*E81,2)</f>
        <v>0</v>
      </c>
      <c r="P81" s="112">
        <f t="shared" ref="P81" si="89">SUM(M81:O81)</f>
        <v>0</v>
      </c>
    </row>
    <row r="82" spans="1:16" ht="47.25" customHeight="1">
      <c r="A82" s="45">
        <v>17</v>
      </c>
      <c r="B82" s="47" t="s">
        <v>86</v>
      </c>
      <c r="C82" s="57" t="s">
        <v>205</v>
      </c>
      <c r="D82" s="78" t="s">
        <v>56</v>
      </c>
      <c r="E82" s="53">
        <v>120.3</v>
      </c>
      <c r="F82" s="122"/>
      <c r="G82" s="112"/>
      <c r="H82" s="112"/>
      <c r="I82" s="112"/>
      <c r="J82" s="112"/>
      <c r="K82" s="112"/>
      <c r="L82" s="112">
        <f t="shared" ref="L82:L86" si="90">F82*E82</f>
        <v>0</v>
      </c>
      <c r="M82" s="112">
        <f t="shared" ref="M82:M86" si="91">ROUND(H82*E82,2)</f>
        <v>0</v>
      </c>
      <c r="N82" s="112">
        <f t="shared" ref="N82:N86" si="92">ROUND(I82*E82,2)</f>
        <v>0</v>
      </c>
      <c r="O82" s="112">
        <f t="shared" ref="O82:O86" si="93">ROUND(J82*E82,2)</f>
        <v>0</v>
      </c>
      <c r="P82" s="112">
        <f t="shared" ref="P82:P86" si="94">SUM(M82:O82)</f>
        <v>0</v>
      </c>
    </row>
    <row r="83" spans="1:16" ht="89.25">
      <c r="A83" s="45">
        <v>18</v>
      </c>
      <c r="B83" s="47" t="s">
        <v>86</v>
      </c>
      <c r="C83" s="57" t="s">
        <v>194</v>
      </c>
      <c r="D83" s="78" t="s">
        <v>56</v>
      </c>
      <c r="E83" s="53">
        <v>120.3</v>
      </c>
      <c r="F83" s="122"/>
      <c r="G83" s="112"/>
      <c r="H83" s="112"/>
      <c r="I83" s="112"/>
      <c r="J83" s="112"/>
      <c r="K83" s="112"/>
      <c r="L83" s="112">
        <f t="shared" si="90"/>
        <v>0</v>
      </c>
      <c r="M83" s="112">
        <f t="shared" si="91"/>
        <v>0</v>
      </c>
      <c r="N83" s="112">
        <f t="shared" si="92"/>
        <v>0</v>
      </c>
      <c r="O83" s="112">
        <f t="shared" si="93"/>
        <v>0</v>
      </c>
      <c r="P83" s="112">
        <f t="shared" si="94"/>
        <v>0</v>
      </c>
    </row>
    <row r="84" spans="1:16" ht="25.5">
      <c r="A84" s="45">
        <v>19</v>
      </c>
      <c r="B84" s="47" t="s">
        <v>86</v>
      </c>
      <c r="C84" s="57" t="s">
        <v>295</v>
      </c>
      <c r="D84" s="78" t="s">
        <v>56</v>
      </c>
      <c r="E84" s="53">
        <v>120.3</v>
      </c>
      <c r="F84" s="122"/>
      <c r="G84" s="112"/>
      <c r="H84" s="112"/>
      <c r="I84" s="112"/>
      <c r="J84" s="112"/>
      <c r="K84" s="112"/>
      <c r="L84" s="112">
        <f t="shared" ref="L84" si="95">F84*E84</f>
        <v>0</v>
      </c>
      <c r="M84" s="112">
        <f t="shared" ref="M84:M85" si="96">ROUND(H84*E84,2)</f>
        <v>0</v>
      </c>
      <c r="N84" s="112">
        <f t="shared" ref="N84:N85" si="97">ROUND(I84*E84,2)</f>
        <v>0</v>
      </c>
      <c r="O84" s="112">
        <f t="shared" ref="O84:O85" si="98">ROUND(J84*E84,2)</f>
        <v>0</v>
      </c>
      <c r="P84" s="112">
        <f t="shared" ref="P84:P85" si="99">SUM(M84:O84)</f>
        <v>0</v>
      </c>
    </row>
    <row r="85" spans="1:16" ht="51">
      <c r="A85" s="45">
        <v>20</v>
      </c>
      <c r="B85" s="47" t="s">
        <v>86</v>
      </c>
      <c r="C85" s="57" t="s">
        <v>296</v>
      </c>
      <c r="D85" s="78" t="s">
        <v>56</v>
      </c>
      <c r="E85" s="53">
        <v>120.3</v>
      </c>
      <c r="F85" s="122"/>
      <c r="G85" s="112"/>
      <c r="H85" s="112"/>
      <c r="I85" s="112"/>
      <c r="J85" s="112"/>
      <c r="K85" s="112"/>
      <c r="L85" s="112">
        <f>F85*E85</f>
        <v>0</v>
      </c>
      <c r="M85" s="112">
        <f t="shared" si="96"/>
        <v>0</v>
      </c>
      <c r="N85" s="112">
        <f t="shared" si="97"/>
        <v>0</v>
      </c>
      <c r="O85" s="112">
        <f t="shared" si="98"/>
        <v>0</v>
      </c>
      <c r="P85" s="112">
        <f t="shared" si="99"/>
        <v>0</v>
      </c>
    </row>
    <row r="86" spans="1:16" ht="29.25" customHeight="1">
      <c r="A86" s="45">
        <v>21</v>
      </c>
      <c r="B86" s="47" t="s">
        <v>86</v>
      </c>
      <c r="C86" s="57" t="s">
        <v>161</v>
      </c>
      <c r="D86" s="78" t="s">
        <v>56</v>
      </c>
      <c r="E86" s="53">
        <v>120.3</v>
      </c>
      <c r="F86" s="122"/>
      <c r="G86" s="112"/>
      <c r="H86" s="112"/>
      <c r="I86" s="112"/>
      <c r="J86" s="112"/>
      <c r="K86" s="112"/>
      <c r="L86" s="112">
        <f t="shared" si="90"/>
        <v>0</v>
      </c>
      <c r="M86" s="112">
        <f t="shared" si="91"/>
        <v>0</v>
      </c>
      <c r="N86" s="112">
        <f t="shared" si="92"/>
        <v>0</v>
      </c>
      <c r="O86" s="112">
        <f t="shared" si="93"/>
        <v>0</v>
      </c>
      <c r="P86" s="112">
        <f t="shared" si="94"/>
        <v>0</v>
      </c>
    </row>
    <row r="87" spans="1:16" ht="38.25">
      <c r="A87" s="45">
        <v>22</v>
      </c>
      <c r="B87" s="47" t="s">
        <v>86</v>
      </c>
      <c r="C87" s="57" t="s">
        <v>162</v>
      </c>
      <c r="D87" s="78" t="s">
        <v>66</v>
      </c>
      <c r="E87" s="53">
        <v>120.3</v>
      </c>
      <c r="F87" s="122"/>
      <c r="G87" s="112"/>
      <c r="H87" s="112"/>
      <c r="I87" s="112"/>
      <c r="J87" s="112"/>
      <c r="K87" s="112"/>
      <c r="L87" s="112">
        <f>ROUND(E87*F87,2)</f>
        <v>0</v>
      </c>
      <c r="M87" s="112">
        <f>ROUND(E87*H87,2)</f>
        <v>0</v>
      </c>
      <c r="N87" s="112">
        <f>ROUND(E87*I87,2)</f>
        <v>0</v>
      </c>
      <c r="O87" s="112">
        <f>ROUND(E87*J87,2)</f>
        <v>0</v>
      </c>
      <c r="P87" s="112">
        <f>SUM(M87:O87)</f>
        <v>0</v>
      </c>
    </row>
    <row r="88" spans="1:16" ht="51">
      <c r="A88" s="45">
        <v>23</v>
      </c>
      <c r="B88" s="47" t="s">
        <v>86</v>
      </c>
      <c r="C88" s="57" t="s">
        <v>195</v>
      </c>
      <c r="D88" s="78" t="s">
        <v>66</v>
      </c>
      <c r="E88" s="53">
        <v>120.3</v>
      </c>
      <c r="F88" s="122"/>
      <c r="G88" s="112"/>
      <c r="H88" s="112"/>
      <c r="I88" s="112"/>
      <c r="J88" s="112"/>
      <c r="K88" s="112"/>
      <c r="L88" s="112">
        <f>ROUND(E88*F88,2)</f>
        <v>0</v>
      </c>
      <c r="M88" s="112">
        <f>ROUND(E88*H88,2)</f>
        <v>0</v>
      </c>
      <c r="N88" s="112">
        <f>ROUND(E88*I88,2)</f>
        <v>0</v>
      </c>
      <c r="O88" s="112">
        <f>ROUND(E88*J88,2)</f>
        <v>0</v>
      </c>
      <c r="P88" s="112">
        <f>SUM(M88:O88)</f>
        <v>0</v>
      </c>
    </row>
    <row r="89" spans="1:16" ht="51">
      <c r="A89" s="45">
        <v>24</v>
      </c>
      <c r="B89" s="47" t="s">
        <v>86</v>
      </c>
      <c r="C89" s="57" t="s">
        <v>196</v>
      </c>
      <c r="D89" s="78" t="s">
        <v>28</v>
      </c>
      <c r="E89" s="53">
        <v>11.8</v>
      </c>
      <c r="F89" s="122"/>
      <c r="G89" s="112"/>
      <c r="H89" s="112"/>
      <c r="I89" s="112"/>
      <c r="J89" s="112"/>
      <c r="K89" s="112"/>
      <c r="L89" s="112">
        <f>ROUND(E89*F89,2)</f>
        <v>0</v>
      </c>
      <c r="M89" s="112">
        <f>ROUND(E89*H89,2)</f>
        <v>0</v>
      </c>
      <c r="N89" s="112">
        <f>ROUND(E89*I89,2)</f>
        <v>0</v>
      </c>
      <c r="O89" s="112">
        <f>ROUND(E89*J89,2)</f>
        <v>0</v>
      </c>
      <c r="P89" s="112">
        <f>SUM(M89:O89)</f>
        <v>0</v>
      </c>
    </row>
    <row r="90" spans="1:16" ht="38.25">
      <c r="A90" s="45">
        <v>25</v>
      </c>
      <c r="B90" s="47" t="s">
        <v>86</v>
      </c>
      <c r="C90" s="57" t="s">
        <v>199</v>
      </c>
      <c r="D90" s="78" t="s">
        <v>28</v>
      </c>
      <c r="E90" s="53">
        <v>17.600000000000001</v>
      </c>
      <c r="F90" s="122"/>
      <c r="G90" s="112"/>
      <c r="H90" s="112"/>
      <c r="I90" s="112"/>
      <c r="J90" s="112"/>
      <c r="K90" s="112"/>
      <c r="L90" s="112">
        <f t="shared" ref="L90:L97" si="100">F90*E90</f>
        <v>0</v>
      </c>
      <c r="M90" s="112">
        <f t="shared" ref="M90:M97" si="101">ROUND(H90*E90,2)</f>
        <v>0</v>
      </c>
      <c r="N90" s="112">
        <f t="shared" ref="N90:N97" si="102">ROUND(I90*E90,2)</f>
        <v>0</v>
      </c>
      <c r="O90" s="112">
        <f t="shared" ref="O90:O97" si="103">ROUND(J90*E90,2)</f>
        <v>0</v>
      </c>
      <c r="P90" s="112">
        <f t="shared" ref="P90:P97" si="104">SUM(M90:O90)</f>
        <v>0</v>
      </c>
    </row>
    <row r="91" spans="1:16" ht="38.25">
      <c r="A91" s="45">
        <v>26</v>
      </c>
      <c r="B91" s="47" t="s">
        <v>86</v>
      </c>
      <c r="C91" s="57" t="s">
        <v>198</v>
      </c>
      <c r="D91" s="78" t="s">
        <v>28</v>
      </c>
      <c r="E91" s="53">
        <v>21.2</v>
      </c>
      <c r="F91" s="122"/>
      <c r="G91" s="112"/>
      <c r="H91" s="112"/>
      <c r="I91" s="112"/>
      <c r="J91" s="112"/>
      <c r="K91" s="112"/>
      <c r="L91" s="112">
        <f>F91*E91</f>
        <v>0</v>
      </c>
      <c r="M91" s="112">
        <f>ROUND(H91*E91,2)</f>
        <v>0</v>
      </c>
      <c r="N91" s="112">
        <f>ROUND(I91*E91,2)</f>
        <v>0</v>
      </c>
      <c r="O91" s="112">
        <f>ROUND(J91*E91,2)</f>
        <v>0</v>
      </c>
      <c r="P91" s="112">
        <f>SUM(M91:O91)</f>
        <v>0</v>
      </c>
    </row>
    <row r="92" spans="1:16" ht="38.25">
      <c r="A92" s="45">
        <v>27</v>
      </c>
      <c r="B92" s="47" t="s">
        <v>86</v>
      </c>
      <c r="C92" s="57" t="s">
        <v>197</v>
      </c>
      <c r="D92" s="78" t="s">
        <v>28</v>
      </c>
      <c r="E92" s="53">
        <v>23.4</v>
      </c>
      <c r="F92" s="122"/>
      <c r="G92" s="112"/>
      <c r="H92" s="112"/>
      <c r="I92" s="112"/>
      <c r="J92" s="112"/>
      <c r="K92" s="112"/>
      <c r="L92" s="112">
        <f>F92*E92</f>
        <v>0</v>
      </c>
      <c r="M92" s="112">
        <f>ROUND(H92*E92,2)</f>
        <v>0</v>
      </c>
      <c r="N92" s="112">
        <f>ROUND(I92*E92,2)</f>
        <v>0</v>
      </c>
      <c r="O92" s="112">
        <f>ROUND(J92*E92,2)</f>
        <v>0</v>
      </c>
      <c r="P92" s="112">
        <f>SUM(M92:O92)</f>
        <v>0</v>
      </c>
    </row>
    <row r="93" spans="1:16" ht="38.25">
      <c r="A93" s="45">
        <v>28</v>
      </c>
      <c r="B93" s="47" t="s">
        <v>86</v>
      </c>
      <c r="C93" s="57" t="s">
        <v>278</v>
      </c>
      <c r="D93" s="78" t="s">
        <v>28</v>
      </c>
      <c r="E93" s="53">
        <v>23.4</v>
      </c>
      <c r="F93" s="122"/>
      <c r="G93" s="112"/>
      <c r="H93" s="112"/>
      <c r="I93" s="112"/>
      <c r="J93" s="112"/>
      <c r="K93" s="112"/>
      <c r="L93" s="112">
        <f t="shared" ref="L93:L94" si="105">F93*E93</f>
        <v>0</v>
      </c>
      <c r="M93" s="112">
        <f t="shared" ref="M93:M94" si="106">ROUND(H93*E93,2)</f>
        <v>0</v>
      </c>
      <c r="N93" s="112">
        <f t="shared" ref="N93:N94" si="107">ROUND(I93*E93,2)</f>
        <v>0</v>
      </c>
      <c r="O93" s="112">
        <f t="shared" ref="O93:O94" si="108">ROUND(J93*E93,2)</f>
        <v>0</v>
      </c>
      <c r="P93" s="112">
        <f t="shared" ref="P93:P94" si="109">SUM(M93:O93)</f>
        <v>0</v>
      </c>
    </row>
    <row r="94" spans="1:16" ht="38.25">
      <c r="A94" s="45">
        <v>29</v>
      </c>
      <c r="B94" s="47" t="s">
        <v>86</v>
      </c>
      <c r="C94" s="57" t="s">
        <v>279</v>
      </c>
      <c r="D94" s="78" t="s">
        <v>28</v>
      </c>
      <c r="E94" s="53">
        <v>23.4</v>
      </c>
      <c r="F94" s="122"/>
      <c r="G94" s="112"/>
      <c r="H94" s="112"/>
      <c r="I94" s="112"/>
      <c r="J94" s="112"/>
      <c r="K94" s="112"/>
      <c r="L94" s="112">
        <f t="shared" si="105"/>
        <v>0</v>
      </c>
      <c r="M94" s="112">
        <f t="shared" si="106"/>
        <v>0</v>
      </c>
      <c r="N94" s="112">
        <f t="shared" si="107"/>
        <v>0</v>
      </c>
      <c r="O94" s="112">
        <f t="shared" si="108"/>
        <v>0</v>
      </c>
      <c r="P94" s="112">
        <f t="shared" si="109"/>
        <v>0</v>
      </c>
    </row>
    <row r="95" spans="1:16" ht="38.25">
      <c r="A95" s="45">
        <v>30</v>
      </c>
      <c r="B95" s="47" t="s">
        <v>86</v>
      </c>
      <c r="C95" s="57" t="s">
        <v>200</v>
      </c>
      <c r="D95" s="78" t="s">
        <v>28</v>
      </c>
      <c r="E95" s="53">
        <v>23.4</v>
      </c>
      <c r="F95" s="122"/>
      <c r="G95" s="112"/>
      <c r="H95" s="112"/>
      <c r="I95" s="112"/>
      <c r="J95" s="112"/>
      <c r="K95" s="112"/>
      <c r="L95" s="112">
        <f>F95*E95</f>
        <v>0</v>
      </c>
      <c r="M95" s="112">
        <f>ROUND(H95*E95,2)</f>
        <v>0</v>
      </c>
      <c r="N95" s="112">
        <f>ROUND(I95*E95,2)</f>
        <v>0</v>
      </c>
      <c r="O95" s="112">
        <f>ROUND(J95*E95,2)</f>
        <v>0</v>
      </c>
      <c r="P95" s="112">
        <f>SUM(M95:O95)</f>
        <v>0</v>
      </c>
    </row>
    <row r="96" spans="1:16" ht="38.25">
      <c r="A96" s="45">
        <v>31</v>
      </c>
      <c r="B96" s="47" t="s">
        <v>86</v>
      </c>
      <c r="C96" s="57" t="s">
        <v>201</v>
      </c>
      <c r="D96" s="78" t="s">
        <v>28</v>
      </c>
      <c r="E96" s="53">
        <v>15.6</v>
      </c>
      <c r="F96" s="122"/>
      <c r="G96" s="112"/>
      <c r="H96" s="112"/>
      <c r="I96" s="112"/>
      <c r="J96" s="112"/>
      <c r="K96" s="112"/>
      <c r="L96" s="112">
        <f t="shared" si="100"/>
        <v>0</v>
      </c>
      <c r="M96" s="112">
        <f t="shared" si="101"/>
        <v>0</v>
      </c>
      <c r="N96" s="112">
        <f t="shared" si="102"/>
        <v>0</v>
      </c>
      <c r="O96" s="112">
        <f t="shared" si="103"/>
        <v>0</v>
      </c>
      <c r="P96" s="112">
        <f t="shared" si="104"/>
        <v>0</v>
      </c>
    </row>
    <row r="97" spans="1:16" ht="38.25">
      <c r="A97" s="45">
        <v>32</v>
      </c>
      <c r="B97" s="47" t="s">
        <v>86</v>
      </c>
      <c r="C97" s="57" t="s">
        <v>163</v>
      </c>
      <c r="D97" s="78" t="s">
        <v>28</v>
      </c>
      <c r="E97" s="53">
        <v>23.4</v>
      </c>
      <c r="F97" s="122"/>
      <c r="G97" s="112"/>
      <c r="H97" s="112"/>
      <c r="I97" s="112"/>
      <c r="J97" s="112"/>
      <c r="K97" s="112"/>
      <c r="L97" s="112">
        <f t="shared" si="100"/>
        <v>0</v>
      </c>
      <c r="M97" s="112">
        <f t="shared" si="101"/>
        <v>0</v>
      </c>
      <c r="N97" s="112">
        <f t="shared" si="102"/>
        <v>0</v>
      </c>
      <c r="O97" s="112">
        <f t="shared" si="103"/>
        <v>0</v>
      </c>
      <c r="P97" s="112">
        <f t="shared" si="104"/>
        <v>0</v>
      </c>
    </row>
    <row r="98" spans="1:16">
      <c r="A98" s="45"/>
      <c r="B98" s="46"/>
      <c r="C98" s="79" t="s">
        <v>206</v>
      </c>
      <c r="D98" s="52"/>
      <c r="E98" s="53"/>
      <c r="F98" s="122"/>
      <c r="G98" s="112"/>
      <c r="H98" s="112"/>
      <c r="I98" s="112"/>
      <c r="J98" s="112"/>
      <c r="K98" s="112"/>
      <c r="L98" s="112"/>
      <c r="M98" s="112"/>
      <c r="N98" s="112"/>
      <c r="O98" s="112"/>
      <c r="P98" s="123"/>
    </row>
    <row r="99" spans="1:16" ht="38.25">
      <c r="A99" s="45">
        <v>33</v>
      </c>
      <c r="B99" s="47" t="s">
        <v>86</v>
      </c>
      <c r="C99" s="57" t="s">
        <v>207</v>
      </c>
      <c r="D99" s="78" t="s">
        <v>66</v>
      </c>
      <c r="E99" s="53">
        <v>18.899999999999999</v>
      </c>
      <c r="F99" s="122"/>
      <c r="G99" s="112"/>
      <c r="H99" s="112"/>
      <c r="I99" s="112"/>
      <c r="J99" s="112"/>
      <c r="K99" s="112"/>
      <c r="L99" s="112">
        <f t="shared" ref="L99:L101" si="110">F99*E99</f>
        <v>0</v>
      </c>
      <c r="M99" s="112">
        <f t="shared" ref="M99:M101" si="111">ROUND(H99*E99,2)</f>
        <v>0</v>
      </c>
      <c r="N99" s="112">
        <f t="shared" ref="N99:N101" si="112">ROUND(I99*E99,2)</f>
        <v>0</v>
      </c>
      <c r="O99" s="112">
        <f t="shared" ref="O99:O101" si="113">ROUND(J99*E99,2)</f>
        <v>0</v>
      </c>
      <c r="P99" s="112">
        <f t="shared" ref="P99:P101" si="114">SUM(M99:O99)</f>
        <v>0</v>
      </c>
    </row>
    <row r="100" spans="1:16" ht="89.25">
      <c r="A100" s="45">
        <v>34</v>
      </c>
      <c r="B100" s="47" t="s">
        <v>86</v>
      </c>
      <c r="C100" s="57" t="s">
        <v>194</v>
      </c>
      <c r="D100" s="78" t="s">
        <v>56</v>
      </c>
      <c r="E100" s="53">
        <v>18.899999999999999</v>
      </c>
      <c r="F100" s="122"/>
      <c r="G100" s="112"/>
      <c r="H100" s="112"/>
      <c r="I100" s="112"/>
      <c r="J100" s="112"/>
      <c r="K100" s="112"/>
      <c r="L100" s="112">
        <f t="shared" si="110"/>
        <v>0</v>
      </c>
      <c r="M100" s="112">
        <f t="shared" si="111"/>
        <v>0</v>
      </c>
      <c r="N100" s="112">
        <f t="shared" si="112"/>
        <v>0</v>
      </c>
      <c r="O100" s="112">
        <f t="shared" si="113"/>
        <v>0</v>
      </c>
      <c r="P100" s="112">
        <f t="shared" si="114"/>
        <v>0</v>
      </c>
    </row>
    <row r="101" spans="1:16" ht="29.25" customHeight="1">
      <c r="A101" s="45">
        <v>35</v>
      </c>
      <c r="B101" s="47" t="s">
        <v>86</v>
      </c>
      <c r="C101" s="57" t="s">
        <v>208</v>
      </c>
      <c r="D101" s="78" t="s">
        <v>56</v>
      </c>
      <c r="E101" s="53">
        <v>18.899999999999999</v>
      </c>
      <c r="F101" s="122"/>
      <c r="G101" s="112"/>
      <c r="H101" s="112"/>
      <c r="I101" s="112"/>
      <c r="J101" s="112"/>
      <c r="K101" s="112"/>
      <c r="L101" s="112">
        <f t="shared" si="110"/>
        <v>0</v>
      </c>
      <c r="M101" s="112">
        <f t="shared" si="111"/>
        <v>0</v>
      </c>
      <c r="N101" s="112">
        <f t="shared" si="112"/>
        <v>0</v>
      </c>
      <c r="O101" s="112">
        <f t="shared" si="113"/>
        <v>0</v>
      </c>
      <c r="P101" s="112">
        <f t="shared" si="114"/>
        <v>0</v>
      </c>
    </row>
    <row r="102" spans="1:16" ht="29.25" customHeight="1">
      <c r="A102" s="45">
        <v>36</v>
      </c>
      <c r="B102" s="47" t="s">
        <v>86</v>
      </c>
      <c r="C102" s="57" t="s">
        <v>209</v>
      </c>
      <c r="D102" s="78" t="s">
        <v>56</v>
      </c>
      <c r="E102" s="53">
        <v>18.899999999999999</v>
      </c>
      <c r="F102" s="122"/>
      <c r="G102" s="112"/>
      <c r="H102" s="112"/>
      <c r="I102" s="112"/>
      <c r="J102" s="112"/>
      <c r="K102" s="112"/>
      <c r="L102" s="112">
        <f t="shared" ref="L102" si="115">F102*E102</f>
        <v>0</v>
      </c>
      <c r="M102" s="112">
        <f t="shared" ref="M102" si="116">ROUND(H102*E102,2)</f>
        <v>0</v>
      </c>
      <c r="N102" s="112">
        <f t="shared" ref="N102" si="117">ROUND(I102*E102,2)</f>
        <v>0</v>
      </c>
      <c r="O102" s="112">
        <f t="shared" ref="O102" si="118">ROUND(J102*E102,2)</f>
        <v>0</v>
      </c>
      <c r="P102" s="112">
        <f t="shared" ref="P102" si="119">SUM(M102:O102)</f>
        <v>0</v>
      </c>
    </row>
    <row r="103" spans="1:16" ht="29.25" customHeight="1">
      <c r="A103" s="45">
        <v>37</v>
      </c>
      <c r="B103" s="47" t="s">
        <v>86</v>
      </c>
      <c r="C103" s="57" t="s">
        <v>210</v>
      </c>
      <c r="D103" s="78" t="s">
        <v>56</v>
      </c>
      <c r="E103" s="53">
        <v>18.899999999999999</v>
      </c>
      <c r="F103" s="122"/>
      <c r="G103" s="112"/>
      <c r="H103" s="112"/>
      <c r="I103" s="112"/>
      <c r="J103" s="112"/>
      <c r="K103" s="112"/>
      <c r="L103" s="112">
        <f t="shared" ref="L103" si="120">F103*E103</f>
        <v>0</v>
      </c>
      <c r="M103" s="112">
        <f t="shared" ref="M103" si="121">ROUND(H103*E103,2)</f>
        <v>0</v>
      </c>
      <c r="N103" s="112">
        <f t="shared" ref="N103" si="122">ROUND(I103*E103,2)</f>
        <v>0</v>
      </c>
      <c r="O103" s="112">
        <f t="shared" ref="O103" si="123">ROUND(J103*E103,2)</f>
        <v>0</v>
      </c>
      <c r="P103" s="112">
        <f t="shared" ref="P103" si="124">SUM(M103:O103)</f>
        <v>0</v>
      </c>
    </row>
    <row r="104" spans="1:16">
      <c r="A104" s="44"/>
      <c r="B104" s="46"/>
      <c r="C104" s="79" t="s">
        <v>211</v>
      </c>
      <c r="D104" s="52"/>
      <c r="E104" s="53"/>
      <c r="F104" s="122"/>
      <c r="G104" s="112"/>
      <c r="H104" s="112"/>
      <c r="I104" s="112"/>
      <c r="J104" s="112"/>
      <c r="K104" s="112"/>
      <c r="L104" s="112"/>
      <c r="M104" s="112"/>
      <c r="N104" s="112"/>
      <c r="O104" s="112"/>
      <c r="P104" s="123"/>
    </row>
    <row r="105" spans="1:16" ht="89.25">
      <c r="A105" s="45">
        <v>38</v>
      </c>
      <c r="B105" s="47" t="s">
        <v>86</v>
      </c>
      <c r="C105" s="57" t="s">
        <v>194</v>
      </c>
      <c r="D105" s="78" t="s">
        <v>56</v>
      </c>
      <c r="E105" s="53">
        <v>29.3</v>
      </c>
      <c r="F105" s="122"/>
      <c r="G105" s="112"/>
      <c r="H105" s="112"/>
      <c r="I105" s="112"/>
      <c r="J105" s="112"/>
      <c r="K105" s="112"/>
      <c r="L105" s="112">
        <f t="shared" ref="L105:L108" si="125">F105*E105</f>
        <v>0</v>
      </c>
      <c r="M105" s="112">
        <f t="shared" ref="M105:M108" si="126">ROUND(H105*E105,2)</f>
        <v>0</v>
      </c>
      <c r="N105" s="112">
        <f t="shared" ref="N105:N108" si="127">ROUND(I105*E105,2)</f>
        <v>0</v>
      </c>
      <c r="O105" s="112">
        <f t="shared" ref="O105:O108" si="128">ROUND(J105*E105,2)</f>
        <v>0</v>
      </c>
      <c r="P105" s="112">
        <f t="shared" ref="P105:P108" si="129">SUM(M105:O105)</f>
        <v>0</v>
      </c>
    </row>
    <row r="106" spans="1:16" ht="29.25" customHeight="1">
      <c r="A106" s="45">
        <v>39</v>
      </c>
      <c r="B106" s="47" t="s">
        <v>86</v>
      </c>
      <c r="C106" s="57" t="s">
        <v>208</v>
      </c>
      <c r="D106" s="78" t="s">
        <v>56</v>
      </c>
      <c r="E106" s="53">
        <v>29.3</v>
      </c>
      <c r="F106" s="122"/>
      <c r="G106" s="112"/>
      <c r="H106" s="112"/>
      <c r="I106" s="112"/>
      <c r="J106" s="112"/>
      <c r="K106" s="112"/>
      <c r="L106" s="112">
        <f t="shared" si="125"/>
        <v>0</v>
      </c>
      <c r="M106" s="112">
        <f t="shared" si="126"/>
        <v>0</v>
      </c>
      <c r="N106" s="112">
        <f t="shared" si="127"/>
        <v>0</v>
      </c>
      <c r="O106" s="112">
        <f t="shared" si="128"/>
        <v>0</v>
      </c>
      <c r="P106" s="112">
        <f t="shared" si="129"/>
        <v>0</v>
      </c>
    </row>
    <row r="107" spans="1:16" ht="29.25" customHeight="1">
      <c r="A107" s="45">
        <v>40</v>
      </c>
      <c r="B107" s="47" t="s">
        <v>86</v>
      </c>
      <c r="C107" s="57" t="s">
        <v>209</v>
      </c>
      <c r="D107" s="78" t="s">
        <v>56</v>
      </c>
      <c r="E107" s="53">
        <v>29.3</v>
      </c>
      <c r="F107" s="122"/>
      <c r="G107" s="112"/>
      <c r="H107" s="112"/>
      <c r="I107" s="112"/>
      <c r="J107" s="112"/>
      <c r="K107" s="112"/>
      <c r="L107" s="112">
        <f t="shared" si="125"/>
        <v>0</v>
      </c>
      <c r="M107" s="112">
        <f t="shared" si="126"/>
        <v>0</v>
      </c>
      <c r="N107" s="112">
        <f t="shared" si="127"/>
        <v>0</v>
      </c>
      <c r="O107" s="112">
        <f t="shared" si="128"/>
        <v>0</v>
      </c>
      <c r="P107" s="112">
        <f t="shared" si="129"/>
        <v>0</v>
      </c>
    </row>
    <row r="108" spans="1:16" ht="29.25" customHeight="1">
      <c r="A108" s="45">
        <v>41</v>
      </c>
      <c r="B108" s="47" t="s">
        <v>86</v>
      </c>
      <c r="C108" s="57" t="s">
        <v>210</v>
      </c>
      <c r="D108" s="78" t="s">
        <v>56</v>
      </c>
      <c r="E108" s="53">
        <v>29.3</v>
      </c>
      <c r="F108" s="122"/>
      <c r="G108" s="112"/>
      <c r="H108" s="112"/>
      <c r="I108" s="112"/>
      <c r="J108" s="112"/>
      <c r="K108" s="112"/>
      <c r="L108" s="112">
        <f t="shared" si="125"/>
        <v>0</v>
      </c>
      <c r="M108" s="112">
        <f t="shared" si="126"/>
        <v>0</v>
      </c>
      <c r="N108" s="112">
        <f t="shared" si="127"/>
        <v>0</v>
      </c>
      <c r="O108" s="112">
        <f t="shared" si="128"/>
        <v>0</v>
      </c>
      <c r="P108" s="112">
        <f t="shared" si="129"/>
        <v>0</v>
      </c>
    </row>
    <row r="109" spans="1:16">
      <c r="A109" s="45"/>
      <c r="B109" s="46"/>
      <c r="C109" s="79" t="s">
        <v>212</v>
      </c>
      <c r="D109" s="52"/>
      <c r="E109" s="53"/>
      <c r="F109" s="122"/>
      <c r="G109" s="112"/>
      <c r="H109" s="112"/>
      <c r="I109" s="112"/>
      <c r="J109" s="112"/>
      <c r="K109" s="112"/>
      <c r="L109" s="112"/>
      <c r="M109" s="112"/>
      <c r="N109" s="112"/>
      <c r="O109" s="112"/>
      <c r="P109" s="123"/>
    </row>
    <row r="110" spans="1:16" ht="29.25" customHeight="1">
      <c r="A110" s="45">
        <v>42</v>
      </c>
      <c r="B110" s="47" t="s">
        <v>86</v>
      </c>
      <c r="C110" s="57" t="s">
        <v>208</v>
      </c>
      <c r="D110" s="78" t="s">
        <v>56</v>
      </c>
      <c r="E110" s="53">
        <f>16.85+4.3</f>
        <v>21.150000000000002</v>
      </c>
      <c r="F110" s="122"/>
      <c r="G110" s="112"/>
      <c r="H110" s="112"/>
      <c r="I110" s="112"/>
      <c r="J110" s="112"/>
      <c r="K110" s="112"/>
      <c r="L110" s="112">
        <f t="shared" ref="L110:L112" si="130">F110*E110</f>
        <v>0</v>
      </c>
      <c r="M110" s="112">
        <f t="shared" ref="M110:M112" si="131">ROUND(H110*E110,2)</f>
        <v>0</v>
      </c>
      <c r="N110" s="112">
        <f t="shared" ref="N110:N112" si="132">ROUND(I110*E110,2)</f>
        <v>0</v>
      </c>
      <c r="O110" s="112">
        <f t="shared" ref="O110:O112" si="133">ROUND(J110*E110,2)</f>
        <v>0</v>
      </c>
      <c r="P110" s="112">
        <f t="shared" ref="P110:P112" si="134">SUM(M110:O110)</f>
        <v>0</v>
      </c>
    </row>
    <row r="111" spans="1:16" ht="29.25" customHeight="1">
      <c r="A111" s="45">
        <v>43</v>
      </c>
      <c r="B111" s="47" t="s">
        <v>86</v>
      </c>
      <c r="C111" s="57" t="s">
        <v>209</v>
      </c>
      <c r="D111" s="78" t="s">
        <v>56</v>
      </c>
      <c r="E111" s="53">
        <f>16.85+4.3</f>
        <v>21.150000000000002</v>
      </c>
      <c r="F111" s="122"/>
      <c r="G111" s="112"/>
      <c r="H111" s="112"/>
      <c r="I111" s="112"/>
      <c r="J111" s="112"/>
      <c r="K111" s="112"/>
      <c r="L111" s="112">
        <f t="shared" si="130"/>
        <v>0</v>
      </c>
      <c r="M111" s="112">
        <f t="shared" si="131"/>
        <v>0</v>
      </c>
      <c r="N111" s="112">
        <f t="shared" si="132"/>
        <v>0</v>
      </c>
      <c r="O111" s="112">
        <f t="shared" si="133"/>
        <v>0</v>
      </c>
      <c r="P111" s="112">
        <f t="shared" si="134"/>
        <v>0</v>
      </c>
    </row>
    <row r="112" spans="1:16" ht="29.25" customHeight="1">
      <c r="A112" s="45">
        <v>44</v>
      </c>
      <c r="B112" s="47" t="s">
        <v>86</v>
      </c>
      <c r="C112" s="57" t="s">
        <v>210</v>
      </c>
      <c r="D112" s="78" t="s">
        <v>56</v>
      </c>
      <c r="E112" s="53">
        <f>16.85+4.3</f>
        <v>21.150000000000002</v>
      </c>
      <c r="F112" s="122"/>
      <c r="G112" s="112"/>
      <c r="H112" s="112"/>
      <c r="I112" s="112"/>
      <c r="J112" s="112"/>
      <c r="K112" s="112"/>
      <c r="L112" s="112">
        <f t="shared" si="130"/>
        <v>0</v>
      </c>
      <c r="M112" s="112">
        <f t="shared" si="131"/>
        <v>0</v>
      </c>
      <c r="N112" s="112">
        <f t="shared" si="132"/>
        <v>0</v>
      </c>
      <c r="O112" s="112">
        <f t="shared" si="133"/>
        <v>0</v>
      </c>
      <c r="P112" s="112">
        <f t="shared" si="134"/>
        <v>0</v>
      </c>
    </row>
    <row r="113" spans="1:18" ht="39" customHeight="1">
      <c r="A113" s="45">
        <v>45</v>
      </c>
      <c r="B113" s="47" t="s">
        <v>86</v>
      </c>
      <c r="C113" s="57" t="s">
        <v>213</v>
      </c>
      <c r="D113" s="78" t="s">
        <v>28</v>
      </c>
      <c r="E113" s="53">
        <v>16.850000000000001</v>
      </c>
      <c r="F113" s="122"/>
      <c r="G113" s="112"/>
      <c r="H113" s="112"/>
      <c r="I113" s="112"/>
      <c r="J113" s="112"/>
      <c r="K113" s="112"/>
      <c r="L113" s="112">
        <f t="shared" ref="L113" si="135">F113*E113</f>
        <v>0</v>
      </c>
      <c r="M113" s="112">
        <f t="shared" ref="M113" si="136">ROUND(H113*E113,2)</f>
        <v>0</v>
      </c>
      <c r="N113" s="112">
        <f t="shared" ref="N113" si="137">ROUND(I113*E113,2)</f>
        <v>0</v>
      </c>
      <c r="O113" s="112">
        <f t="shared" ref="O113" si="138">ROUND(J113*E113,2)</f>
        <v>0</v>
      </c>
      <c r="P113" s="112">
        <f t="shared" ref="P113" si="139">SUM(M113:O113)</f>
        <v>0</v>
      </c>
    </row>
    <row r="114" spans="1:18" ht="39" customHeight="1">
      <c r="A114" s="45">
        <v>46</v>
      </c>
      <c r="B114" s="47" t="s">
        <v>86</v>
      </c>
      <c r="C114" s="57" t="s">
        <v>214</v>
      </c>
      <c r="D114" s="78" t="s">
        <v>28</v>
      </c>
      <c r="E114" s="53">
        <v>14.25</v>
      </c>
      <c r="F114" s="122"/>
      <c r="G114" s="112"/>
      <c r="H114" s="112"/>
      <c r="I114" s="112"/>
      <c r="J114" s="112"/>
      <c r="K114" s="112"/>
      <c r="L114" s="112">
        <f t="shared" ref="L114:L116" si="140">F114*E114</f>
        <v>0</v>
      </c>
      <c r="M114" s="112">
        <f t="shared" ref="M114:M116" si="141">ROUND(H114*E114,2)</f>
        <v>0</v>
      </c>
      <c r="N114" s="112">
        <f t="shared" ref="N114:N116" si="142">ROUND(I114*E114,2)</f>
        <v>0</v>
      </c>
      <c r="O114" s="112">
        <f t="shared" ref="O114:O116" si="143">ROUND(J114*E114,2)</f>
        <v>0</v>
      </c>
      <c r="P114" s="112">
        <f t="shared" ref="P114:P116" si="144">SUM(M114:O114)</f>
        <v>0</v>
      </c>
    </row>
    <row r="115" spans="1:18" ht="38.25">
      <c r="A115" s="45">
        <v>47</v>
      </c>
      <c r="B115" s="47" t="s">
        <v>86</v>
      </c>
      <c r="C115" s="57" t="s">
        <v>215</v>
      </c>
      <c r="D115" s="78" t="s">
        <v>26</v>
      </c>
      <c r="E115" s="53">
        <v>1</v>
      </c>
      <c r="F115" s="122"/>
      <c r="G115" s="112"/>
      <c r="H115" s="112"/>
      <c r="I115" s="112"/>
      <c r="J115" s="112"/>
      <c r="K115" s="112"/>
      <c r="L115" s="112">
        <f t="shared" ref="L115" si="145">F115*E115</f>
        <v>0</v>
      </c>
      <c r="M115" s="112">
        <f t="shared" ref="M115" si="146">ROUND(H115*E115,2)</f>
        <v>0</v>
      </c>
      <c r="N115" s="112">
        <f t="shared" ref="N115" si="147">ROUND(I115*E115,2)</f>
        <v>0</v>
      </c>
      <c r="O115" s="112">
        <f t="shared" ref="O115" si="148">ROUND(J115*E115,2)</f>
        <v>0</v>
      </c>
      <c r="P115" s="112">
        <f t="shared" ref="P115" si="149">SUM(M115:O115)</f>
        <v>0</v>
      </c>
    </row>
    <row r="116" spans="1:18" ht="38.25">
      <c r="A116" s="45">
        <v>48</v>
      </c>
      <c r="B116" s="47" t="s">
        <v>86</v>
      </c>
      <c r="C116" s="57" t="s">
        <v>201</v>
      </c>
      <c r="D116" s="78" t="s">
        <v>28</v>
      </c>
      <c r="E116" s="53">
        <v>15.6</v>
      </c>
      <c r="F116" s="122"/>
      <c r="G116" s="112"/>
      <c r="H116" s="112"/>
      <c r="I116" s="112"/>
      <c r="J116" s="112"/>
      <c r="K116" s="112"/>
      <c r="L116" s="112">
        <f t="shared" si="140"/>
        <v>0</v>
      </c>
      <c r="M116" s="112">
        <f t="shared" si="141"/>
        <v>0</v>
      </c>
      <c r="N116" s="112">
        <f t="shared" si="142"/>
        <v>0</v>
      </c>
      <c r="O116" s="112">
        <f t="shared" si="143"/>
        <v>0</v>
      </c>
      <c r="P116" s="112">
        <f t="shared" si="144"/>
        <v>0</v>
      </c>
    </row>
    <row r="117" spans="1:18">
      <c r="A117" s="45"/>
      <c r="B117" s="47"/>
      <c r="C117" s="57"/>
      <c r="D117" s="78"/>
      <c r="E117" s="53"/>
      <c r="F117" s="12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</row>
    <row r="118" spans="1:18" ht="25.5">
      <c r="A118" s="44">
        <v>6</v>
      </c>
      <c r="B118" s="46" t="s">
        <v>308</v>
      </c>
      <c r="C118" s="64" t="s">
        <v>309</v>
      </c>
      <c r="D118" s="52"/>
      <c r="E118" s="53"/>
      <c r="F118" s="122"/>
      <c r="G118" s="112"/>
      <c r="H118" s="112"/>
      <c r="I118" s="112"/>
      <c r="J118" s="112"/>
      <c r="K118" s="112"/>
      <c r="L118" s="112"/>
      <c r="M118" s="112"/>
      <c r="N118" s="112"/>
      <c r="O118" s="112"/>
      <c r="P118" s="123">
        <f>SUM(P120:P132)</f>
        <v>0</v>
      </c>
      <c r="R118" s="22"/>
    </row>
    <row r="119" spans="1:18">
      <c r="A119" s="44"/>
      <c r="B119" s="47"/>
      <c r="C119" s="79" t="s">
        <v>310</v>
      </c>
      <c r="D119" s="52"/>
      <c r="E119" s="53"/>
      <c r="F119" s="122"/>
      <c r="G119" s="112"/>
      <c r="H119" s="112"/>
      <c r="I119" s="112"/>
      <c r="J119" s="112"/>
      <c r="K119" s="112"/>
      <c r="L119" s="112"/>
      <c r="M119" s="112"/>
      <c r="N119" s="112"/>
      <c r="O119" s="112"/>
      <c r="P119" s="123"/>
      <c r="R119" s="22"/>
    </row>
    <row r="120" spans="1:18" ht="51">
      <c r="A120" s="45">
        <v>1</v>
      </c>
      <c r="B120" s="47" t="s">
        <v>86</v>
      </c>
      <c r="C120" s="57" t="s">
        <v>305</v>
      </c>
      <c r="D120" s="78" t="s">
        <v>56</v>
      </c>
      <c r="E120" s="53">
        <v>20.5</v>
      </c>
      <c r="F120" s="122"/>
      <c r="G120" s="112"/>
      <c r="H120" s="112"/>
      <c r="I120" s="112"/>
      <c r="J120" s="112"/>
      <c r="K120" s="112"/>
      <c r="L120" s="112">
        <f>F120*E120</f>
        <v>0</v>
      </c>
      <c r="M120" s="112">
        <f>ROUND(H120*E120,2)</f>
        <v>0</v>
      </c>
      <c r="N120" s="112">
        <f>ROUND(I120*E120,2)</f>
        <v>0</v>
      </c>
      <c r="O120" s="112">
        <f>ROUND(J120*E120,2)</f>
        <v>0</v>
      </c>
      <c r="P120" s="112">
        <f>SUM(M120:O120)</f>
        <v>0</v>
      </c>
    </row>
    <row r="121" spans="1:18" ht="25.5">
      <c r="A121" s="45">
        <v>2</v>
      </c>
      <c r="B121" s="47" t="s">
        <v>86</v>
      </c>
      <c r="C121" s="57" t="s">
        <v>306</v>
      </c>
      <c r="D121" s="78" t="s">
        <v>56</v>
      </c>
      <c r="E121" s="53">
        <v>20.5</v>
      </c>
      <c r="F121" s="122"/>
      <c r="G121" s="112"/>
      <c r="H121" s="112"/>
      <c r="I121" s="112"/>
      <c r="J121" s="112"/>
      <c r="K121" s="112"/>
      <c r="L121" s="112">
        <f>F121*E121</f>
        <v>0</v>
      </c>
      <c r="M121" s="112">
        <f>ROUND(H121*E121,2)</f>
        <v>0</v>
      </c>
      <c r="N121" s="112">
        <f>ROUND(I121*E121,2)</f>
        <v>0</v>
      </c>
      <c r="O121" s="112">
        <f>ROUND(J121*E121,2)</f>
        <v>0</v>
      </c>
      <c r="P121" s="112">
        <f>SUM(M121:O121)</f>
        <v>0</v>
      </c>
    </row>
    <row r="122" spans="1:18" ht="63.75">
      <c r="A122" s="45">
        <v>3</v>
      </c>
      <c r="B122" s="47" t="s">
        <v>86</v>
      </c>
      <c r="C122" s="57" t="s">
        <v>307</v>
      </c>
      <c r="D122" s="78" t="s">
        <v>56</v>
      </c>
      <c r="E122" s="53">
        <f>E120*1</f>
        <v>20.5</v>
      </c>
      <c r="F122" s="122"/>
      <c r="G122" s="112"/>
      <c r="H122" s="112"/>
      <c r="I122" s="112"/>
      <c r="J122" s="112"/>
      <c r="K122" s="112"/>
      <c r="L122" s="112">
        <f>F122*E122</f>
        <v>0</v>
      </c>
      <c r="M122" s="112">
        <f>ROUND(H122*E122,2)</f>
        <v>0</v>
      </c>
      <c r="N122" s="112">
        <f>ROUND(I122*E122,2)</f>
        <v>0</v>
      </c>
      <c r="O122" s="112">
        <f>ROUND(J122*E122,2)</f>
        <v>0</v>
      </c>
      <c r="P122" s="112">
        <f>SUM(M122:O122)</f>
        <v>0</v>
      </c>
    </row>
    <row r="123" spans="1:18">
      <c r="A123" s="44"/>
      <c r="B123" s="47"/>
      <c r="C123" s="79" t="s">
        <v>311</v>
      </c>
      <c r="D123" s="52"/>
      <c r="E123" s="53"/>
      <c r="F123" s="122"/>
      <c r="G123" s="112"/>
      <c r="H123" s="112"/>
      <c r="I123" s="112"/>
      <c r="J123" s="112"/>
      <c r="K123" s="112"/>
      <c r="L123" s="112"/>
      <c r="M123" s="112"/>
      <c r="N123" s="112"/>
      <c r="O123" s="112"/>
      <c r="P123" s="123"/>
      <c r="R123" s="22"/>
    </row>
    <row r="124" spans="1:18" ht="38.25">
      <c r="A124" s="45">
        <v>4</v>
      </c>
      <c r="B124" s="47" t="s">
        <v>86</v>
      </c>
      <c r="C124" s="57" t="s">
        <v>312</v>
      </c>
      <c r="D124" s="78" t="s">
        <v>56</v>
      </c>
      <c r="E124" s="53">
        <v>14</v>
      </c>
      <c r="F124" s="122"/>
      <c r="G124" s="112"/>
      <c r="H124" s="112"/>
      <c r="I124" s="112"/>
      <c r="J124" s="112"/>
      <c r="K124" s="112"/>
      <c r="L124" s="112">
        <f>F124*E124</f>
        <v>0</v>
      </c>
      <c r="M124" s="112">
        <f>ROUND(H124*E124,2)</f>
        <v>0</v>
      </c>
      <c r="N124" s="112">
        <f>ROUND(I124*E124,2)</f>
        <v>0</v>
      </c>
      <c r="O124" s="112">
        <f>ROUND(J124*E124,2)</f>
        <v>0</v>
      </c>
      <c r="P124" s="112">
        <f>SUM(M124:O124)</f>
        <v>0</v>
      </c>
    </row>
    <row r="125" spans="1:18" ht="25.5">
      <c r="A125" s="45">
        <v>5</v>
      </c>
      <c r="B125" s="47" t="s">
        <v>86</v>
      </c>
      <c r="C125" s="57" t="s">
        <v>306</v>
      </c>
      <c r="D125" s="78" t="s">
        <v>56</v>
      </c>
      <c r="E125" s="53">
        <v>14</v>
      </c>
      <c r="F125" s="122"/>
      <c r="G125" s="112"/>
      <c r="H125" s="112"/>
      <c r="I125" s="112"/>
      <c r="J125" s="112"/>
      <c r="K125" s="112"/>
      <c r="L125" s="112">
        <f>F125*E125</f>
        <v>0</v>
      </c>
      <c r="M125" s="112">
        <f>ROUND(H125*E125,2)</f>
        <v>0</v>
      </c>
      <c r="N125" s="112">
        <f>ROUND(I125*E125,2)</f>
        <v>0</v>
      </c>
      <c r="O125" s="112">
        <f>ROUND(J125*E125,2)</f>
        <v>0</v>
      </c>
      <c r="P125" s="112">
        <f>SUM(M125:O125)</f>
        <v>0</v>
      </c>
    </row>
    <row r="126" spans="1:18" ht="63.75">
      <c r="A126" s="45">
        <v>6</v>
      </c>
      <c r="B126" s="47" t="s">
        <v>86</v>
      </c>
      <c r="C126" s="57" t="s">
        <v>307</v>
      </c>
      <c r="D126" s="78" t="s">
        <v>56</v>
      </c>
      <c r="E126" s="53">
        <f>E124*1</f>
        <v>14</v>
      </c>
      <c r="F126" s="122"/>
      <c r="G126" s="112"/>
      <c r="H126" s="112"/>
      <c r="I126" s="112"/>
      <c r="J126" s="112"/>
      <c r="K126" s="112"/>
      <c r="L126" s="112">
        <f>F126*E126</f>
        <v>0</v>
      </c>
      <c r="M126" s="112">
        <f>ROUND(H126*E126,2)</f>
        <v>0</v>
      </c>
      <c r="N126" s="112">
        <f>ROUND(I126*E126,2)</f>
        <v>0</v>
      </c>
      <c r="O126" s="112">
        <f>ROUND(J126*E126,2)</f>
        <v>0</v>
      </c>
      <c r="P126" s="112">
        <f>SUM(M126:O126)</f>
        <v>0</v>
      </c>
    </row>
    <row r="127" spans="1:18">
      <c r="A127" s="45"/>
      <c r="B127" s="47"/>
      <c r="C127" s="79" t="s">
        <v>313</v>
      </c>
      <c r="D127" s="78"/>
      <c r="E127" s="53"/>
      <c r="F127" s="12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</row>
    <row r="128" spans="1:18" ht="51">
      <c r="A128" s="45">
        <v>7</v>
      </c>
      <c r="B128" s="47" t="s">
        <v>86</v>
      </c>
      <c r="C128" s="57" t="s">
        <v>314</v>
      </c>
      <c r="D128" s="78" t="s">
        <v>56</v>
      </c>
      <c r="E128" s="53">
        <v>9.4</v>
      </c>
      <c r="F128" s="122"/>
      <c r="G128" s="112"/>
      <c r="H128" s="112"/>
      <c r="I128" s="112"/>
      <c r="J128" s="112"/>
      <c r="K128" s="112"/>
      <c r="L128" s="112">
        <f>F128*E128</f>
        <v>0</v>
      </c>
      <c r="M128" s="112">
        <f>ROUND(H128*E128,2)</f>
        <v>0</v>
      </c>
      <c r="N128" s="112">
        <f>ROUND(I128*E128,2)</f>
        <v>0</v>
      </c>
      <c r="O128" s="112">
        <f>ROUND(J128*E128,2)</f>
        <v>0</v>
      </c>
      <c r="P128" s="112">
        <f>SUM(M128:O128)</f>
        <v>0</v>
      </c>
    </row>
    <row r="129" spans="1:18" ht="25.5">
      <c r="A129" s="45">
        <v>8</v>
      </c>
      <c r="B129" s="47" t="s">
        <v>86</v>
      </c>
      <c r="C129" s="57" t="s">
        <v>306</v>
      </c>
      <c r="D129" s="78" t="s">
        <v>56</v>
      </c>
      <c r="E129" s="53">
        <v>9.4</v>
      </c>
      <c r="F129" s="122"/>
      <c r="G129" s="112"/>
      <c r="H129" s="112"/>
      <c r="I129" s="112"/>
      <c r="J129" s="112"/>
      <c r="K129" s="112"/>
      <c r="L129" s="112">
        <f>F129*E129</f>
        <v>0</v>
      </c>
      <c r="M129" s="112">
        <f>ROUND(H129*E129,2)</f>
        <v>0</v>
      </c>
      <c r="N129" s="112">
        <f>ROUND(I129*E129,2)</f>
        <v>0</v>
      </c>
      <c r="O129" s="112">
        <f>ROUND(J129*E129,2)</f>
        <v>0</v>
      </c>
      <c r="P129" s="112">
        <f>SUM(M129:O129)</f>
        <v>0</v>
      </c>
    </row>
    <row r="130" spans="1:18" ht="63.75">
      <c r="A130" s="45">
        <v>9</v>
      </c>
      <c r="B130" s="47" t="s">
        <v>86</v>
      </c>
      <c r="C130" s="57" t="s">
        <v>307</v>
      </c>
      <c r="D130" s="78" t="s">
        <v>56</v>
      </c>
      <c r="E130" s="53">
        <f>E128*2</f>
        <v>18.8</v>
      </c>
      <c r="F130" s="122"/>
      <c r="G130" s="112"/>
      <c r="H130" s="112"/>
      <c r="I130" s="112"/>
      <c r="J130" s="112"/>
      <c r="K130" s="112"/>
      <c r="L130" s="112">
        <f>F130*E130</f>
        <v>0</v>
      </c>
      <c r="M130" s="112">
        <f>ROUND(H130*E130,2)</f>
        <v>0</v>
      </c>
      <c r="N130" s="112">
        <f>ROUND(I130*E130,2)</f>
        <v>0</v>
      </c>
      <c r="O130" s="112">
        <f>ROUND(J130*E130,2)</f>
        <v>0</v>
      </c>
      <c r="P130" s="112">
        <f>SUM(M130:O130)</f>
        <v>0</v>
      </c>
    </row>
    <row r="131" spans="1:18" ht="38.25">
      <c r="A131" s="45"/>
      <c r="B131" s="47"/>
      <c r="C131" s="79" t="s">
        <v>315</v>
      </c>
      <c r="D131" s="78"/>
      <c r="E131" s="53"/>
      <c r="F131" s="12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</row>
    <row r="132" spans="1:18" ht="63.75">
      <c r="A132" s="45">
        <v>10</v>
      </c>
      <c r="B132" s="47" t="s">
        <v>86</v>
      </c>
      <c r="C132" s="57" t="s">
        <v>307</v>
      </c>
      <c r="D132" s="78" t="s">
        <v>56</v>
      </c>
      <c r="E132" s="53">
        <v>463.5</v>
      </c>
      <c r="F132" s="122"/>
      <c r="G132" s="112"/>
      <c r="H132" s="112"/>
      <c r="I132" s="112"/>
      <c r="J132" s="112"/>
      <c r="K132" s="112"/>
      <c r="L132" s="112">
        <f>F132*E132</f>
        <v>0</v>
      </c>
      <c r="M132" s="112">
        <f>ROUND(H132*E132,2)</f>
        <v>0</v>
      </c>
      <c r="N132" s="112">
        <f>ROUND(I132*E132,2)</f>
        <v>0</v>
      </c>
      <c r="O132" s="112">
        <f>ROUND(J132*E132,2)</f>
        <v>0</v>
      </c>
      <c r="P132" s="112">
        <f>SUM(M132:O132)</f>
        <v>0</v>
      </c>
      <c r="Q132" s="22"/>
      <c r="R132" s="22"/>
    </row>
    <row r="133" spans="1:18">
      <c r="A133" s="45"/>
      <c r="B133" s="47"/>
      <c r="C133" s="57"/>
      <c r="D133" s="78"/>
      <c r="E133" s="53"/>
      <c r="F133" s="12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</row>
    <row r="134" spans="1:18">
      <c r="A134" s="44">
        <v>7</v>
      </c>
      <c r="B134" s="46" t="s">
        <v>335</v>
      </c>
      <c r="C134" s="64" t="s">
        <v>216</v>
      </c>
      <c r="D134" s="52"/>
      <c r="E134" s="53"/>
      <c r="F134" s="122"/>
      <c r="G134" s="112"/>
      <c r="H134" s="112"/>
      <c r="I134" s="112"/>
      <c r="J134" s="112"/>
      <c r="K134" s="112"/>
      <c r="L134" s="112"/>
      <c r="M134" s="112"/>
      <c r="N134" s="112"/>
      <c r="O134" s="112"/>
      <c r="P134" s="123">
        <f>SUM(P136:P219)</f>
        <v>0</v>
      </c>
      <c r="R134" s="22"/>
    </row>
    <row r="135" spans="1:18">
      <c r="A135" s="45"/>
      <c r="B135" s="47"/>
      <c r="C135" s="54" t="s">
        <v>103</v>
      </c>
      <c r="D135" s="54"/>
      <c r="E135" s="54"/>
      <c r="F135" s="12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</row>
    <row r="136" spans="1:18" ht="114.75">
      <c r="A136" s="45">
        <v>1</v>
      </c>
      <c r="B136" s="47" t="s">
        <v>86</v>
      </c>
      <c r="C136" s="81" t="s">
        <v>227</v>
      </c>
      <c r="D136" s="52" t="s">
        <v>61</v>
      </c>
      <c r="E136" s="114">
        <v>4</v>
      </c>
      <c r="F136" s="122"/>
      <c r="G136" s="112"/>
      <c r="H136" s="112"/>
      <c r="I136" s="112"/>
      <c r="J136" s="112"/>
      <c r="K136" s="112"/>
      <c r="L136" s="112">
        <f t="shared" ref="L136" si="150">F136*E136</f>
        <v>0</v>
      </c>
      <c r="M136" s="112">
        <f t="shared" ref="M136" si="151">ROUND(H136*E136,2)</f>
        <v>0</v>
      </c>
      <c r="N136" s="112">
        <f t="shared" ref="N136" si="152">ROUND(I136*E136,2)</f>
        <v>0</v>
      </c>
      <c r="O136" s="112">
        <f t="shared" ref="O136" si="153">ROUND(J136*E136,2)</f>
        <v>0</v>
      </c>
      <c r="P136" s="112">
        <f t="shared" ref="P136" si="154">SUM(M136:O136)</f>
        <v>0</v>
      </c>
    </row>
    <row r="137" spans="1:18" ht="114.75">
      <c r="A137" s="45">
        <v>2</v>
      </c>
      <c r="B137" s="47" t="s">
        <v>86</v>
      </c>
      <c r="C137" s="81" t="s">
        <v>217</v>
      </c>
      <c r="D137" s="52" t="s">
        <v>61</v>
      </c>
      <c r="E137" s="114">
        <v>1</v>
      </c>
      <c r="F137" s="122"/>
      <c r="G137" s="112"/>
      <c r="H137" s="112"/>
      <c r="I137" s="112"/>
      <c r="J137" s="112"/>
      <c r="K137" s="112"/>
      <c r="L137" s="112">
        <f t="shared" ref="L137" si="155">F137*E137</f>
        <v>0</v>
      </c>
      <c r="M137" s="112">
        <f t="shared" ref="M137" si="156">ROUND(H137*E137,2)</f>
        <v>0</v>
      </c>
      <c r="N137" s="112">
        <f t="shared" ref="N137" si="157">ROUND(I137*E137,2)</f>
        <v>0</v>
      </c>
      <c r="O137" s="112">
        <f t="shared" ref="O137" si="158">ROUND(J137*E137,2)</f>
        <v>0</v>
      </c>
      <c r="P137" s="112">
        <f t="shared" ref="P137" si="159">SUM(M137:O137)</f>
        <v>0</v>
      </c>
    </row>
    <row r="138" spans="1:18" ht="114.75">
      <c r="A138" s="45">
        <v>3</v>
      </c>
      <c r="B138" s="47" t="s">
        <v>86</v>
      </c>
      <c r="C138" s="81" t="s">
        <v>218</v>
      </c>
      <c r="D138" s="52" t="s">
        <v>61</v>
      </c>
      <c r="E138" s="114">
        <v>1</v>
      </c>
      <c r="F138" s="122"/>
      <c r="G138" s="112"/>
      <c r="H138" s="112"/>
      <c r="I138" s="112"/>
      <c r="J138" s="112"/>
      <c r="K138" s="112"/>
      <c r="L138" s="112">
        <f t="shared" ref="L138" si="160">F138*E138</f>
        <v>0</v>
      </c>
      <c r="M138" s="112">
        <f t="shared" ref="M138" si="161">ROUND(H138*E138,2)</f>
        <v>0</v>
      </c>
      <c r="N138" s="112">
        <f t="shared" ref="N138" si="162">ROUND(I138*E138,2)</f>
        <v>0</v>
      </c>
      <c r="O138" s="112">
        <f t="shared" ref="O138" si="163">ROUND(J138*E138,2)</f>
        <v>0</v>
      </c>
      <c r="P138" s="112">
        <f t="shared" ref="P138" si="164">SUM(M138:O138)</f>
        <v>0</v>
      </c>
    </row>
    <row r="139" spans="1:18" ht="114.75">
      <c r="A139" s="45">
        <v>4</v>
      </c>
      <c r="B139" s="47" t="s">
        <v>86</v>
      </c>
      <c r="C139" s="81" t="s">
        <v>219</v>
      </c>
      <c r="D139" s="52" t="s">
        <v>61</v>
      </c>
      <c r="E139" s="114">
        <v>1</v>
      </c>
      <c r="F139" s="122"/>
      <c r="G139" s="112"/>
      <c r="H139" s="112"/>
      <c r="I139" s="112"/>
      <c r="J139" s="112"/>
      <c r="K139" s="112"/>
      <c r="L139" s="112">
        <f t="shared" ref="L139:L140" si="165">F139*E139</f>
        <v>0</v>
      </c>
      <c r="M139" s="112">
        <f t="shared" ref="M139:M140" si="166">ROUND(H139*E139,2)</f>
        <v>0</v>
      </c>
      <c r="N139" s="112">
        <f t="shared" ref="N139:N140" si="167">ROUND(I139*E139,2)</f>
        <v>0</v>
      </c>
      <c r="O139" s="112">
        <f t="shared" ref="O139:O140" si="168">ROUND(J139*E139,2)</f>
        <v>0</v>
      </c>
      <c r="P139" s="112">
        <f t="shared" ref="P139:P140" si="169">SUM(M139:O139)</f>
        <v>0</v>
      </c>
    </row>
    <row r="140" spans="1:18" ht="114.75">
      <c r="A140" s="45">
        <v>5</v>
      </c>
      <c r="B140" s="47" t="s">
        <v>86</v>
      </c>
      <c r="C140" s="81" t="s">
        <v>220</v>
      </c>
      <c r="D140" s="52" t="s">
        <v>61</v>
      </c>
      <c r="E140" s="114">
        <v>2</v>
      </c>
      <c r="F140" s="122"/>
      <c r="G140" s="112"/>
      <c r="H140" s="112"/>
      <c r="I140" s="112"/>
      <c r="J140" s="112"/>
      <c r="K140" s="112"/>
      <c r="L140" s="112">
        <f t="shared" si="165"/>
        <v>0</v>
      </c>
      <c r="M140" s="112">
        <f t="shared" si="166"/>
        <v>0</v>
      </c>
      <c r="N140" s="112">
        <f t="shared" si="167"/>
        <v>0</v>
      </c>
      <c r="O140" s="112">
        <f t="shared" si="168"/>
        <v>0</v>
      </c>
      <c r="P140" s="112">
        <f t="shared" si="169"/>
        <v>0</v>
      </c>
    </row>
    <row r="141" spans="1:18" ht="114.75">
      <c r="A141" s="45">
        <v>6</v>
      </c>
      <c r="B141" s="47" t="s">
        <v>86</v>
      </c>
      <c r="C141" s="81" t="s">
        <v>221</v>
      </c>
      <c r="D141" s="52" t="s">
        <v>61</v>
      </c>
      <c r="E141" s="114">
        <v>1</v>
      </c>
      <c r="F141" s="122"/>
      <c r="G141" s="112"/>
      <c r="H141" s="112"/>
      <c r="I141" s="112"/>
      <c r="J141" s="112"/>
      <c r="K141" s="112"/>
      <c r="L141" s="112">
        <f t="shared" ref="L141:L142" si="170">F141*E141</f>
        <v>0</v>
      </c>
      <c r="M141" s="112">
        <f t="shared" ref="M141:M142" si="171">ROUND(H141*E141,2)</f>
        <v>0</v>
      </c>
      <c r="N141" s="112">
        <f t="shared" ref="N141:N142" si="172">ROUND(I141*E141,2)</f>
        <v>0</v>
      </c>
      <c r="O141" s="112">
        <f t="shared" ref="O141:O142" si="173">ROUND(J141*E141,2)</f>
        <v>0</v>
      </c>
      <c r="P141" s="112">
        <f t="shared" ref="P141:P142" si="174">SUM(M141:O141)</f>
        <v>0</v>
      </c>
    </row>
    <row r="142" spans="1:18" ht="114.75">
      <c r="A142" s="45">
        <v>7</v>
      </c>
      <c r="B142" s="47" t="s">
        <v>86</v>
      </c>
      <c r="C142" s="81" t="s">
        <v>222</v>
      </c>
      <c r="D142" s="52" t="s">
        <v>61</v>
      </c>
      <c r="E142" s="114">
        <v>1</v>
      </c>
      <c r="F142" s="122"/>
      <c r="G142" s="112"/>
      <c r="H142" s="112"/>
      <c r="I142" s="112"/>
      <c r="J142" s="112"/>
      <c r="K142" s="112"/>
      <c r="L142" s="112">
        <f t="shared" si="170"/>
        <v>0</v>
      </c>
      <c r="M142" s="112">
        <f t="shared" si="171"/>
        <v>0</v>
      </c>
      <c r="N142" s="112">
        <f t="shared" si="172"/>
        <v>0</v>
      </c>
      <c r="O142" s="112">
        <f t="shared" si="173"/>
        <v>0</v>
      </c>
      <c r="P142" s="112">
        <f t="shared" si="174"/>
        <v>0</v>
      </c>
    </row>
    <row r="143" spans="1:18" ht="76.5">
      <c r="A143" s="45">
        <v>8</v>
      </c>
      <c r="B143" s="47" t="s">
        <v>86</v>
      </c>
      <c r="C143" s="81" t="s">
        <v>223</v>
      </c>
      <c r="D143" s="52" t="s">
        <v>61</v>
      </c>
      <c r="E143" s="114">
        <v>8</v>
      </c>
      <c r="F143" s="122"/>
      <c r="G143" s="112"/>
      <c r="H143" s="112"/>
      <c r="I143" s="112"/>
      <c r="J143" s="112"/>
      <c r="K143" s="112"/>
      <c r="L143" s="112">
        <f t="shared" ref="L143:L144" si="175">F143*E143</f>
        <v>0</v>
      </c>
      <c r="M143" s="112">
        <f t="shared" ref="M143:M144" si="176">ROUND(H143*E143,2)</f>
        <v>0</v>
      </c>
      <c r="N143" s="112">
        <f t="shared" ref="N143:N144" si="177">ROUND(I143*E143,2)</f>
        <v>0</v>
      </c>
      <c r="O143" s="112">
        <f t="shared" ref="O143:O144" si="178">ROUND(J143*E143,2)</f>
        <v>0</v>
      </c>
      <c r="P143" s="112">
        <f t="shared" ref="P143:P144" si="179">SUM(M143:O143)</f>
        <v>0</v>
      </c>
    </row>
    <row r="144" spans="1:18" ht="114.75">
      <c r="A144" s="45">
        <v>9</v>
      </c>
      <c r="B144" s="47" t="s">
        <v>86</v>
      </c>
      <c r="C144" s="81" t="s">
        <v>224</v>
      </c>
      <c r="D144" s="52" t="s">
        <v>61</v>
      </c>
      <c r="E144" s="114">
        <v>1</v>
      </c>
      <c r="F144" s="122"/>
      <c r="G144" s="112"/>
      <c r="H144" s="112"/>
      <c r="I144" s="112"/>
      <c r="J144" s="112"/>
      <c r="K144" s="112"/>
      <c r="L144" s="112">
        <f t="shared" si="175"/>
        <v>0</v>
      </c>
      <c r="M144" s="112">
        <f t="shared" si="176"/>
        <v>0</v>
      </c>
      <c r="N144" s="112">
        <f t="shared" si="177"/>
        <v>0</v>
      </c>
      <c r="O144" s="112">
        <f t="shared" si="178"/>
        <v>0</v>
      </c>
      <c r="P144" s="112">
        <f t="shared" si="179"/>
        <v>0</v>
      </c>
    </row>
    <row r="145" spans="1:16" ht="102">
      <c r="A145" s="45">
        <v>10</v>
      </c>
      <c r="B145" s="47" t="s">
        <v>86</v>
      </c>
      <c r="C145" s="81" t="s">
        <v>225</v>
      </c>
      <c r="D145" s="52" t="s">
        <v>61</v>
      </c>
      <c r="E145" s="114">
        <v>1</v>
      </c>
      <c r="F145" s="122"/>
      <c r="G145" s="112"/>
      <c r="H145" s="112"/>
      <c r="I145" s="112"/>
      <c r="J145" s="112"/>
      <c r="K145" s="112"/>
      <c r="L145" s="112">
        <f t="shared" ref="L145" si="180">F145*E145</f>
        <v>0</v>
      </c>
      <c r="M145" s="112">
        <f t="shared" ref="M145" si="181">ROUND(H145*E145,2)</f>
        <v>0</v>
      </c>
      <c r="N145" s="112">
        <f t="shared" ref="N145" si="182">ROUND(I145*E145,2)</f>
        <v>0</v>
      </c>
      <c r="O145" s="112">
        <f t="shared" ref="O145" si="183">ROUND(J145*E145,2)</f>
        <v>0</v>
      </c>
      <c r="P145" s="112">
        <f t="shared" ref="P145" si="184">SUM(M145:O145)</f>
        <v>0</v>
      </c>
    </row>
    <row r="146" spans="1:16" ht="102">
      <c r="A146" s="45">
        <v>11</v>
      </c>
      <c r="B146" s="47" t="s">
        <v>86</v>
      </c>
      <c r="C146" s="81" t="s">
        <v>226</v>
      </c>
      <c r="D146" s="52" t="s">
        <v>61</v>
      </c>
      <c r="E146" s="114">
        <v>1</v>
      </c>
      <c r="F146" s="122"/>
      <c r="G146" s="112"/>
      <c r="H146" s="112"/>
      <c r="I146" s="112"/>
      <c r="J146" s="112"/>
      <c r="K146" s="112"/>
      <c r="L146" s="112">
        <f t="shared" ref="L146" si="185">F146*E146</f>
        <v>0</v>
      </c>
      <c r="M146" s="112">
        <f t="shared" ref="M146" si="186">ROUND(H146*E146,2)</f>
        <v>0</v>
      </c>
      <c r="N146" s="112">
        <f t="shared" ref="N146" si="187">ROUND(I146*E146,2)</f>
        <v>0</v>
      </c>
      <c r="O146" s="112">
        <f t="shared" ref="O146" si="188">ROUND(J146*E146,2)</f>
        <v>0</v>
      </c>
      <c r="P146" s="112">
        <f t="shared" ref="P146" si="189">SUM(M146:O146)</f>
        <v>0</v>
      </c>
    </row>
    <row r="147" spans="1:16">
      <c r="A147" s="45"/>
      <c r="B147" s="47"/>
      <c r="C147" s="54" t="s">
        <v>104</v>
      </c>
      <c r="D147" s="54"/>
      <c r="E147" s="54"/>
      <c r="F147" s="12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</row>
    <row r="148" spans="1:16" ht="38.25">
      <c r="A148" s="101">
        <v>12</v>
      </c>
      <c r="B148" s="102" t="s">
        <v>86</v>
      </c>
      <c r="C148" s="103" t="s">
        <v>236</v>
      </c>
      <c r="D148" s="104" t="s">
        <v>61</v>
      </c>
      <c r="E148" s="115">
        <v>1</v>
      </c>
      <c r="F148" s="124"/>
      <c r="G148" s="125"/>
      <c r="H148" s="125"/>
      <c r="I148" s="125"/>
      <c r="J148" s="125"/>
      <c r="K148" s="125"/>
      <c r="L148" s="125">
        <f t="shared" ref="L148" si="190">F148*E148</f>
        <v>0</v>
      </c>
      <c r="M148" s="125">
        <f t="shared" ref="M148" si="191">ROUND(H148*E148,2)</f>
        <v>0</v>
      </c>
      <c r="N148" s="125">
        <f t="shared" ref="N148" si="192">ROUND(I148*E148,2)</f>
        <v>0</v>
      </c>
      <c r="O148" s="125">
        <f t="shared" ref="O148" si="193">ROUND(J148*E148,2)</f>
        <v>0</v>
      </c>
      <c r="P148" s="125">
        <f t="shared" ref="P148" si="194">SUM(M148:O148)</f>
        <v>0</v>
      </c>
    </row>
    <row r="149" spans="1:16">
      <c r="A149" s="106"/>
      <c r="B149" s="107"/>
      <c r="C149" s="108" t="s">
        <v>228</v>
      </c>
      <c r="D149" s="109"/>
      <c r="E149" s="117"/>
      <c r="F149" s="126"/>
      <c r="G149" s="127"/>
      <c r="H149" s="127"/>
      <c r="I149" s="127"/>
      <c r="J149" s="127"/>
      <c r="K149" s="127"/>
      <c r="L149" s="127"/>
      <c r="M149" s="127"/>
      <c r="N149" s="127"/>
      <c r="O149" s="127"/>
      <c r="P149" s="127"/>
    </row>
    <row r="150" spans="1:16" ht="38.25">
      <c r="A150" s="106"/>
      <c r="B150" s="107"/>
      <c r="C150" s="108" t="s">
        <v>229</v>
      </c>
      <c r="D150" s="109"/>
      <c r="E150" s="117"/>
      <c r="F150" s="126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</row>
    <row r="151" spans="1:16" ht="38.25">
      <c r="A151" s="106"/>
      <c r="B151" s="107"/>
      <c r="C151" s="108" t="s">
        <v>230</v>
      </c>
      <c r="D151" s="109"/>
      <c r="E151" s="117"/>
      <c r="F151" s="126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</row>
    <row r="152" spans="1:16" ht="25.5">
      <c r="A152" s="106"/>
      <c r="B152" s="107"/>
      <c r="C152" s="108" t="s">
        <v>231</v>
      </c>
      <c r="D152" s="109"/>
      <c r="E152" s="117"/>
      <c r="F152" s="126"/>
      <c r="G152" s="127"/>
      <c r="H152" s="127"/>
      <c r="I152" s="127"/>
      <c r="J152" s="127"/>
      <c r="K152" s="127"/>
      <c r="L152" s="127"/>
      <c r="M152" s="127"/>
      <c r="N152" s="127"/>
      <c r="O152" s="127"/>
      <c r="P152" s="127"/>
    </row>
    <row r="153" spans="1:16">
      <c r="A153" s="106"/>
      <c r="B153" s="107"/>
      <c r="C153" s="108" t="s">
        <v>234</v>
      </c>
      <c r="D153" s="109"/>
      <c r="E153" s="117"/>
      <c r="F153" s="126"/>
      <c r="G153" s="127"/>
      <c r="H153" s="127"/>
      <c r="I153" s="127"/>
      <c r="J153" s="127"/>
      <c r="K153" s="127"/>
      <c r="L153" s="127"/>
      <c r="M153" s="127"/>
      <c r="N153" s="127"/>
      <c r="O153" s="127"/>
      <c r="P153" s="127"/>
    </row>
    <row r="154" spans="1:16" ht="25.5">
      <c r="A154" s="106"/>
      <c r="B154" s="107"/>
      <c r="C154" s="108" t="s">
        <v>240</v>
      </c>
      <c r="D154" s="109"/>
      <c r="E154" s="117"/>
      <c r="F154" s="126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</row>
    <row r="155" spans="1:16">
      <c r="A155" s="106"/>
      <c r="B155" s="107"/>
      <c r="C155" s="108" t="s">
        <v>232</v>
      </c>
      <c r="D155" s="109"/>
      <c r="E155" s="117"/>
      <c r="F155" s="126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</row>
    <row r="156" spans="1:16" ht="25.5">
      <c r="A156" s="106"/>
      <c r="B156" s="107"/>
      <c r="C156" s="108" t="s">
        <v>242</v>
      </c>
      <c r="D156" s="109"/>
      <c r="E156" s="117"/>
      <c r="F156" s="126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</row>
    <row r="157" spans="1:16" ht="25.5">
      <c r="A157" s="99"/>
      <c r="B157" s="100"/>
      <c r="C157" s="111" t="s">
        <v>233</v>
      </c>
      <c r="D157" s="96"/>
      <c r="E157" s="119"/>
      <c r="F157" s="128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</row>
    <row r="158" spans="1:16" ht="25.5">
      <c r="A158" s="101">
        <v>13</v>
      </c>
      <c r="B158" s="102" t="s">
        <v>86</v>
      </c>
      <c r="C158" s="103" t="s">
        <v>235</v>
      </c>
      <c r="D158" s="104" t="s">
        <v>61</v>
      </c>
      <c r="E158" s="115">
        <v>1</v>
      </c>
      <c r="F158" s="124"/>
      <c r="G158" s="125"/>
      <c r="H158" s="125"/>
      <c r="I158" s="125"/>
      <c r="J158" s="125"/>
      <c r="K158" s="125"/>
      <c r="L158" s="125">
        <f t="shared" ref="L158" si="195">F158*E158</f>
        <v>0</v>
      </c>
      <c r="M158" s="125">
        <f t="shared" ref="M158" si="196">ROUND(H158*E158,2)</f>
        <v>0</v>
      </c>
      <c r="N158" s="125">
        <f t="shared" ref="N158" si="197">ROUND(I158*E158,2)</f>
        <v>0</v>
      </c>
      <c r="O158" s="125">
        <f t="shared" ref="O158" si="198">ROUND(J158*E158,2)</f>
        <v>0</v>
      </c>
      <c r="P158" s="125">
        <f t="shared" ref="P158" si="199">SUM(M158:O158)</f>
        <v>0</v>
      </c>
    </row>
    <row r="159" spans="1:16">
      <c r="A159" s="106"/>
      <c r="B159" s="107"/>
      <c r="C159" s="108" t="s">
        <v>237</v>
      </c>
      <c r="D159" s="109"/>
      <c r="E159" s="117"/>
      <c r="F159" s="126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</row>
    <row r="160" spans="1:16" ht="38.25">
      <c r="A160" s="106"/>
      <c r="B160" s="107"/>
      <c r="C160" s="108" t="s">
        <v>229</v>
      </c>
      <c r="D160" s="109"/>
      <c r="E160" s="117"/>
      <c r="F160" s="126"/>
      <c r="G160" s="127"/>
      <c r="H160" s="127"/>
      <c r="I160" s="127"/>
      <c r="J160" s="127"/>
      <c r="K160" s="127"/>
      <c r="L160" s="127"/>
      <c r="M160" s="127"/>
      <c r="N160" s="127"/>
      <c r="O160" s="127"/>
      <c r="P160" s="127"/>
    </row>
    <row r="161" spans="1:16" ht="25.5">
      <c r="A161" s="106"/>
      <c r="B161" s="107"/>
      <c r="C161" s="108" t="s">
        <v>238</v>
      </c>
      <c r="D161" s="109"/>
      <c r="E161" s="117"/>
      <c r="F161" s="126"/>
      <c r="G161" s="127"/>
      <c r="H161" s="127"/>
      <c r="I161" s="127"/>
      <c r="J161" s="127"/>
      <c r="K161" s="127"/>
      <c r="L161" s="127"/>
      <c r="M161" s="127"/>
      <c r="N161" s="127"/>
      <c r="O161" s="127"/>
      <c r="P161" s="127"/>
    </row>
    <row r="162" spans="1:16">
      <c r="A162" s="106"/>
      <c r="B162" s="107"/>
      <c r="C162" s="108" t="s">
        <v>239</v>
      </c>
      <c r="D162" s="109"/>
      <c r="E162" s="117"/>
      <c r="F162" s="126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</row>
    <row r="163" spans="1:16">
      <c r="A163" s="106"/>
      <c r="B163" s="107"/>
      <c r="C163" s="108" t="s">
        <v>232</v>
      </c>
      <c r="D163" s="109"/>
      <c r="E163" s="117"/>
      <c r="F163" s="126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</row>
    <row r="164" spans="1:16" ht="25.5">
      <c r="A164" s="106"/>
      <c r="B164" s="107"/>
      <c r="C164" s="108" t="s">
        <v>241</v>
      </c>
      <c r="D164" s="109"/>
      <c r="E164" s="117"/>
      <c r="F164" s="126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</row>
    <row r="165" spans="1:16" ht="25.5">
      <c r="A165" s="99"/>
      <c r="B165" s="100"/>
      <c r="C165" s="111" t="s">
        <v>233</v>
      </c>
      <c r="D165" s="96"/>
      <c r="E165" s="119"/>
      <c r="F165" s="128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</row>
    <row r="166" spans="1:16" ht="25.5">
      <c r="A166" s="101">
        <v>14</v>
      </c>
      <c r="B166" s="102" t="s">
        <v>86</v>
      </c>
      <c r="C166" s="103" t="s">
        <v>250</v>
      </c>
      <c r="D166" s="104" t="s">
        <v>61</v>
      </c>
      <c r="E166" s="115">
        <v>1</v>
      </c>
      <c r="F166" s="124"/>
      <c r="G166" s="125"/>
      <c r="H166" s="125"/>
      <c r="I166" s="125"/>
      <c r="J166" s="125"/>
      <c r="K166" s="125"/>
      <c r="L166" s="125">
        <f t="shared" ref="L166" si="200">F166*E166</f>
        <v>0</v>
      </c>
      <c r="M166" s="125">
        <f t="shared" ref="M166" si="201">ROUND(H166*E166,2)</f>
        <v>0</v>
      </c>
      <c r="N166" s="125">
        <f t="shared" ref="N166" si="202">ROUND(I166*E166,2)</f>
        <v>0</v>
      </c>
      <c r="O166" s="125">
        <f t="shared" ref="O166" si="203">ROUND(J166*E166,2)</f>
        <v>0</v>
      </c>
      <c r="P166" s="125">
        <f t="shared" ref="P166" si="204">SUM(M166:O166)</f>
        <v>0</v>
      </c>
    </row>
    <row r="167" spans="1:16">
      <c r="A167" s="106"/>
      <c r="B167" s="107"/>
      <c r="C167" s="108" t="s">
        <v>243</v>
      </c>
      <c r="D167" s="109"/>
      <c r="E167" s="117"/>
      <c r="F167" s="126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</row>
    <row r="168" spans="1:16" ht="25.5">
      <c r="A168" s="106"/>
      <c r="B168" s="107"/>
      <c r="C168" s="108" t="s">
        <v>244</v>
      </c>
      <c r="D168" s="109"/>
      <c r="E168" s="117"/>
      <c r="F168" s="126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</row>
    <row r="169" spans="1:16" ht="25.5">
      <c r="A169" s="106"/>
      <c r="B169" s="107"/>
      <c r="C169" s="108" t="s">
        <v>245</v>
      </c>
      <c r="D169" s="109"/>
      <c r="E169" s="117"/>
      <c r="F169" s="126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</row>
    <row r="170" spans="1:16" ht="25.5">
      <c r="A170" s="106"/>
      <c r="B170" s="107"/>
      <c r="C170" s="108" t="s">
        <v>248</v>
      </c>
      <c r="D170" s="109"/>
      <c r="E170" s="117"/>
      <c r="F170" s="126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</row>
    <row r="171" spans="1:16">
      <c r="A171" s="106"/>
      <c r="B171" s="107"/>
      <c r="C171" s="108" t="s">
        <v>246</v>
      </c>
      <c r="D171" s="109"/>
      <c r="E171" s="117"/>
      <c r="F171" s="126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</row>
    <row r="172" spans="1:16">
      <c r="A172" s="106"/>
      <c r="B172" s="107"/>
      <c r="C172" s="108" t="s">
        <v>247</v>
      </c>
      <c r="D172" s="109"/>
      <c r="E172" s="117"/>
      <c r="F172" s="126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</row>
    <row r="173" spans="1:16" ht="25.5">
      <c r="A173" s="99"/>
      <c r="B173" s="100"/>
      <c r="C173" s="111" t="s">
        <v>249</v>
      </c>
      <c r="D173" s="96"/>
      <c r="E173" s="119"/>
      <c r="F173" s="128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</row>
    <row r="174" spans="1:16" ht="25.5">
      <c r="A174" s="101">
        <v>15</v>
      </c>
      <c r="B174" s="102" t="s">
        <v>86</v>
      </c>
      <c r="C174" s="103" t="s">
        <v>251</v>
      </c>
      <c r="D174" s="104" t="s">
        <v>61</v>
      </c>
      <c r="E174" s="115">
        <v>3</v>
      </c>
      <c r="F174" s="124"/>
      <c r="G174" s="125"/>
      <c r="H174" s="125"/>
      <c r="I174" s="125"/>
      <c r="J174" s="125"/>
      <c r="K174" s="125"/>
      <c r="L174" s="125">
        <f t="shared" ref="L174" si="205">F174*E174</f>
        <v>0</v>
      </c>
      <c r="M174" s="125">
        <f t="shared" ref="M174" si="206">ROUND(H174*E174,2)</f>
        <v>0</v>
      </c>
      <c r="N174" s="125">
        <f t="shared" ref="N174" si="207">ROUND(I174*E174,2)</f>
        <v>0</v>
      </c>
      <c r="O174" s="125">
        <f t="shared" ref="O174" si="208">ROUND(J174*E174,2)</f>
        <v>0</v>
      </c>
      <c r="P174" s="125">
        <f t="shared" ref="P174" si="209">SUM(M174:O174)</f>
        <v>0</v>
      </c>
    </row>
    <row r="175" spans="1:16">
      <c r="A175" s="106"/>
      <c r="B175" s="107"/>
      <c r="C175" s="108" t="s">
        <v>254</v>
      </c>
      <c r="D175" s="109"/>
      <c r="E175" s="117"/>
      <c r="F175" s="126"/>
      <c r="G175" s="127"/>
      <c r="H175" s="127"/>
      <c r="I175" s="127"/>
      <c r="J175" s="127"/>
      <c r="K175" s="127"/>
      <c r="L175" s="127"/>
      <c r="M175" s="127"/>
      <c r="N175" s="127"/>
      <c r="O175" s="127"/>
      <c r="P175" s="127"/>
    </row>
    <row r="176" spans="1:16" ht="25.5">
      <c r="A176" s="106"/>
      <c r="B176" s="107"/>
      <c r="C176" s="108" t="s">
        <v>257</v>
      </c>
      <c r="D176" s="109"/>
      <c r="E176" s="117"/>
      <c r="F176" s="126"/>
      <c r="G176" s="127"/>
      <c r="H176" s="127"/>
      <c r="I176" s="127"/>
      <c r="J176" s="127"/>
      <c r="K176" s="127"/>
      <c r="L176" s="127"/>
      <c r="M176" s="127"/>
      <c r="N176" s="127"/>
      <c r="O176" s="127"/>
      <c r="P176" s="127"/>
    </row>
    <row r="177" spans="1:16" ht="25.5">
      <c r="A177" s="106"/>
      <c r="B177" s="107"/>
      <c r="C177" s="108" t="s">
        <v>245</v>
      </c>
      <c r="D177" s="109"/>
      <c r="E177" s="117"/>
      <c r="F177" s="126"/>
      <c r="G177" s="127"/>
      <c r="H177" s="127"/>
      <c r="I177" s="127"/>
      <c r="J177" s="127"/>
      <c r="K177" s="127"/>
      <c r="L177" s="127"/>
      <c r="M177" s="127"/>
      <c r="N177" s="127"/>
      <c r="O177" s="127"/>
      <c r="P177" s="127"/>
    </row>
    <row r="178" spans="1:16" ht="25.5">
      <c r="A178" s="106"/>
      <c r="B178" s="107"/>
      <c r="C178" s="108" t="s">
        <v>248</v>
      </c>
      <c r="D178" s="109"/>
      <c r="E178" s="117"/>
      <c r="F178" s="126"/>
      <c r="G178" s="127"/>
      <c r="H178" s="127"/>
      <c r="I178" s="127"/>
      <c r="J178" s="127"/>
      <c r="K178" s="127"/>
      <c r="L178" s="127"/>
      <c r="M178" s="127"/>
      <c r="N178" s="127"/>
      <c r="O178" s="127"/>
      <c r="P178" s="127"/>
    </row>
    <row r="179" spans="1:16">
      <c r="A179" s="106"/>
      <c r="B179" s="107"/>
      <c r="C179" s="108" t="s">
        <v>246</v>
      </c>
      <c r="D179" s="109"/>
      <c r="E179" s="117"/>
      <c r="F179" s="126"/>
      <c r="G179" s="127"/>
      <c r="H179" s="127"/>
      <c r="I179" s="127"/>
      <c r="J179" s="127"/>
      <c r="K179" s="127"/>
      <c r="L179" s="127"/>
      <c r="M179" s="127"/>
      <c r="N179" s="127"/>
      <c r="O179" s="127"/>
      <c r="P179" s="127"/>
    </row>
    <row r="180" spans="1:16">
      <c r="A180" s="106"/>
      <c r="B180" s="107"/>
      <c r="C180" s="108" t="s">
        <v>247</v>
      </c>
      <c r="D180" s="109"/>
      <c r="E180" s="117"/>
      <c r="F180" s="126"/>
      <c r="G180" s="127"/>
      <c r="H180" s="127"/>
      <c r="I180" s="127"/>
      <c r="J180" s="127"/>
      <c r="K180" s="127"/>
      <c r="L180" s="127"/>
      <c r="M180" s="127"/>
      <c r="N180" s="127"/>
      <c r="O180" s="127"/>
      <c r="P180" s="127"/>
    </row>
    <row r="181" spans="1:16" ht="25.5">
      <c r="A181" s="99"/>
      <c r="B181" s="100"/>
      <c r="C181" s="111" t="s">
        <v>249</v>
      </c>
      <c r="D181" s="96"/>
      <c r="E181" s="119"/>
      <c r="F181" s="128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</row>
    <row r="182" spans="1:16" ht="25.5">
      <c r="A182" s="101">
        <v>16</v>
      </c>
      <c r="B182" s="102" t="s">
        <v>86</v>
      </c>
      <c r="C182" s="103" t="s">
        <v>252</v>
      </c>
      <c r="D182" s="104" t="s">
        <v>61</v>
      </c>
      <c r="E182" s="115">
        <v>1</v>
      </c>
      <c r="F182" s="124"/>
      <c r="G182" s="125"/>
      <c r="H182" s="125"/>
      <c r="I182" s="125"/>
      <c r="J182" s="125"/>
      <c r="K182" s="125"/>
      <c r="L182" s="125">
        <f t="shared" ref="L182" si="210">F182*E182</f>
        <v>0</v>
      </c>
      <c r="M182" s="125">
        <f t="shared" ref="M182" si="211">ROUND(H182*E182,2)</f>
        <v>0</v>
      </c>
      <c r="N182" s="125">
        <f t="shared" ref="N182" si="212">ROUND(I182*E182,2)</f>
        <v>0</v>
      </c>
      <c r="O182" s="125">
        <f t="shared" ref="O182" si="213">ROUND(J182*E182,2)</f>
        <v>0</v>
      </c>
      <c r="P182" s="125">
        <f t="shared" ref="P182" si="214">SUM(M182:O182)</f>
        <v>0</v>
      </c>
    </row>
    <row r="183" spans="1:16">
      <c r="A183" s="106"/>
      <c r="B183" s="107"/>
      <c r="C183" s="108" t="s">
        <v>256</v>
      </c>
      <c r="D183" s="109"/>
      <c r="E183" s="117"/>
      <c r="F183" s="126"/>
      <c r="G183" s="127"/>
      <c r="H183" s="127"/>
      <c r="I183" s="127"/>
      <c r="J183" s="127"/>
      <c r="K183" s="127"/>
      <c r="L183" s="127"/>
      <c r="M183" s="127"/>
      <c r="N183" s="127"/>
      <c r="O183" s="127"/>
      <c r="P183" s="127"/>
    </row>
    <row r="184" spans="1:16" ht="25.5">
      <c r="A184" s="106"/>
      <c r="B184" s="107"/>
      <c r="C184" s="108" t="s">
        <v>257</v>
      </c>
      <c r="D184" s="109"/>
      <c r="E184" s="117"/>
      <c r="F184" s="126"/>
      <c r="G184" s="127"/>
      <c r="H184" s="127"/>
      <c r="I184" s="127"/>
      <c r="J184" s="127"/>
      <c r="K184" s="127"/>
      <c r="L184" s="127"/>
      <c r="M184" s="127"/>
      <c r="N184" s="127"/>
      <c r="O184" s="127"/>
      <c r="P184" s="127"/>
    </row>
    <row r="185" spans="1:16" ht="25.5">
      <c r="A185" s="106"/>
      <c r="B185" s="107"/>
      <c r="C185" s="108" t="s">
        <v>245</v>
      </c>
      <c r="D185" s="109"/>
      <c r="E185" s="117"/>
      <c r="F185" s="126"/>
      <c r="G185" s="127"/>
      <c r="H185" s="127"/>
      <c r="I185" s="127"/>
      <c r="J185" s="127"/>
      <c r="K185" s="127"/>
      <c r="L185" s="127"/>
      <c r="M185" s="127"/>
      <c r="N185" s="127"/>
      <c r="O185" s="127"/>
      <c r="P185" s="127"/>
    </row>
    <row r="186" spans="1:16" ht="25.5">
      <c r="A186" s="106"/>
      <c r="B186" s="107"/>
      <c r="C186" s="108" t="s">
        <v>248</v>
      </c>
      <c r="D186" s="109"/>
      <c r="E186" s="117"/>
      <c r="F186" s="126"/>
      <c r="G186" s="127"/>
      <c r="H186" s="127"/>
      <c r="I186" s="127"/>
      <c r="J186" s="127"/>
      <c r="K186" s="127"/>
      <c r="L186" s="127"/>
      <c r="M186" s="127"/>
      <c r="N186" s="127"/>
      <c r="O186" s="127"/>
      <c r="P186" s="127"/>
    </row>
    <row r="187" spans="1:16">
      <c r="A187" s="106"/>
      <c r="B187" s="107"/>
      <c r="C187" s="108" t="s">
        <v>246</v>
      </c>
      <c r="D187" s="109"/>
      <c r="E187" s="117"/>
      <c r="F187" s="126"/>
      <c r="G187" s="127"/>
      <c r="H187" s="127"/>
      <c r="I187" s="127"/>
      <c r="J187" s="127"/>
      <c r="K187" s="127"/>
      <c r="L187" s="127"/>
      <c r="M187" s="127"/>
      <c r="N187" s="127"/>
      <c r="O187" s="127"/>
      <c r="P187" s="127"/>
    </row>
    <row r="188" spans="1:16">
      <c r="A188" s="106"/>
      <c r="B188" s="107"/>
      <c r="C188" s="108" t="s">
        <v>247</v>
      </c>
      <c r="D188" s="109"/>
      <c r="E188" s="117"/>
      <c r="F188" s="126"/>
      <c r="G188" s="127"/>
      <c r="H188" s="127"/>
      <c r="I188" s="127"/>
      <c r="J188" s="127"/>
      <c r="K188" s="127"/>
      <c r="L188" s="127"/>
      <c r="M188" s="127"/>
      <c r="N188" s="127"/>
      <c r="O188" s="127"/>
      <c r="P188" s="127"/>
    </row>
    <row r="189" spans="1:16" ht="25.5">
      <c r="A189" s="99"/>
      <c r="B189" s="100"/>
      <c r="C189" s="111" t="s">
        <v>249</v>
      </c>
      <c r="D189" s="96"/>
      <c r="E189" s="119"/>
      <c r="F189" s="128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</row>
    <row r="190" spans="1:16" ht="25.5">
      <c r="A190" s="101">
        <v>17</v>
      </c>
      <c r="B190" s="102" t="s">
        <v>86</v>
      </c>
      <c r="C190" s="103" t="s">
        <v>253</v>
      </c>
      <c r="D190" s="104" t="s">
        <v>61</v>
      </c>
      <c r="E190" s="115">
        <v>1</v>
      </c>
      <c r="F190" s="124"/>
      <c r="G190" s="125"/>
      <c r="H190" s="125"/>
      <c r="I190" s="125"/>
      <c r="J190" s="125"/>
      <c r="K190" s="125"/>
      <c r="L190" s="125">
        <f t="shared" ref="L190" si="215">F190*E190</f>
        <v>0</v>
      </c>
      <c r="M190" s="125">
        <f t="shared" ref="M190" si="216">ROUND(H190*E190,2)</f>
        <v>0</v>
      </c>
      <c r="N190" s="125">
        <f t="shared" ref="N190" si="217">ROUND(I190*E190,2)</f>
        <v>0</v>
      </c>
      <c r="O190" s="125">
        <f t="shared" ref="O190" si="218">ROUND(J190*E190,2)</f>
        <v>0</v>
      </c>
      <c r="P190" s="125">
        <f t="shared" ref="P190" si="219">SUM(M190:O190)</f>
        <v>0</v>
      </c>
    </row>
    <row r="191" spans="1:16">
      <c r="A191" s="106"/>
      <c r="B191" s="107"/>
      <c r="C191" s="108" t="s">
        <v>256</v>
      </c>
      <c r="D191" s="109"/>
      <c r="E191" s="117"/>
      <c r="F191" s="126"/>
      <c r="G191" s="127"/>
      <c r="H191" s="127"/>
      <c r="I191" s="127"/>
      <c r="J191" s="127"/>
      <c r="K191" s="127"/>
      <c r="L191" s="127"/>
      <c r="M191" s="127"/>
      <c r="N191" s="127"/>
      <c r="O191" s="127"/>
      <c r="P191" s="127"/>
    </row>
    <row r="192" spans="1:16" ht="25.5">
      <c r="A192" s="106"/>
      <c r="B192" s="107"/>
      <c r="C192" s="108" t="s">
        <v>257</v>
      </c>
      <c r="D192" s="109"/>
      <c r="E192" s="117"/>
      <c r="F192" s="126"/>
      <c r="G192" s="127"/>
      <c r="H192" s="127"/>
      <c r="I192" s="127"/>
      <c r="J192" s="127"/>
      <c r="K192" s="127"/>
      <c r="L192" s="127"/>
      <c r="M192" s="127"/>
      <c r="N192" s="127"/>
      <c r="O192" s="127"/>
      <c r="P192" s="127"/>
    </row>
    <row r="193" spans="1:16" ht="25.5">
      <c r="A193" s="106"/>
      <c r="B193" s="107"/>
      <c r="C193" s="108" t="s">
        <v>245</v>
      </c>
      <c r="D193" s="109"/>
      <c r="E193" s="117"/>
      <c r="F193" s="126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</row>
    <row r="194" spans="1:16" ht="25.5">
      <c r="A194" s="106"/>
      <c r="B194" s="107"/>
      <c r="C194" s="108" t="s">
        <v>248</v>
      </c>
      <c r="D194" s="109"/>
      <c r="E194" s="117"/>
      <c r="F194" s="126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</row>
    <row r="195" spans="1:16">
      <c r="A195" s="106"/>
      <c r="B195" s="107"/>
      <c r="C195" s="108" t="s">
        <v>246</v>
      </c>
      <c r="D195" s="109"/>
      <c r="E195" s="117"/>
      <c r="F195" s="126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/>
    </row>
    <row r="196" spans="1:16">
      <c r="A196" s="106"/>
      <c r="B196" s="107"/>
      <c r="C196" s="108" t="s">
        <v>247</v>
      </c>
      <c r="D196" s="109"/>
      <c r="E196" s="117"/>
      <c r="F196" s="126"/>
      <c r="G196" s="127"/>
      <c r="H196" s="127"/>
      <c r="I196" s="127"/>
      <c r="J196" s="127"/>
      <c r="K196" s="127"/>
      <c r="L196" s="127"/>
      <c r="M196" s="127"/>
      <c r="N196" s="127"/>
      <c r="O196" s="127"/>
      <c r="P196" s="127"/>
    </row>
    <row r="197" spans="1:16" ht="25.5">
      <c r="A197" s="99"/>
      <c r="B197" s="100"/>
      <c r="C197" s="111" t="s">
        <v>249</v>
      </c>
      <c r="D197" s="96"/>
      <c r="E197" s="119"/>
      <c r="F197" s="128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</row>
    <row r="198" spans="1:16" ht="25.5">
      <c r="A198" s="101">
        <v>18</v>
      </c>
      <c r="B198" s="102" t="s">
        <v>86</v>
      </c>
      <c r="C198" s="103" t="s">
        <v>258</v>
      </c>
      <c r="D198" s="104" t="s">
        <v>61</v>
      </c>
      <c r="E198" s="115">
        <v>1</v>
      </c>
      <c r="F198" s="124"/>
      <c r="G198" s="127"/>
      <c r="H198" s="125"/>
      <c r="I198" s="125"/>
      <c r="J198" s="125"/>
      <c r="K198" s="125"/>
      <c r="L198" s="125">
        <f t="shared" ref="L198" si="220">F198*E198</f>
        <v>0</v>
      </c>
      <c r="M198" s="125">
        <f t="shared" ref="M198" si="221">ROUND(H198*E198,2)</f>
        <v>0</v>
      </c>
      <c r="N198" s="125">
        <f t="shared" ref="N198" si="222">ROUND(I198*E198,2)</f>
        <v>0</v>
      </c>
      <c r="O198" s="125">
        <f t="shared" ref="O198" si="223">ROUND(J198*E198,2)</f>
        <v>0</v>
      </c>
      <c r="P198" s="125">
        <f t="shared" ref="P198" si="224">SUM(M198:O198)</f>
        <v>0</v>
      </c>
    </row>
    <row r="199" spans="1:16">
      <c r="A199" s="106"/>
      <c r="B199" s="107"/>
      <c r="C199" s="108" t="s">
        <v>255</v>
      </c>
      <c r="D199" s="109"/>
      <c r="E199" s="117"/>
      <c r="F199" s="126"/>
      <c r="G199" s="127"/>
      <c r="H199" s="127"/>
      <c r="I199" s="127"/>
      <c r="J199" s="127"/>
      <c r="K199" s="127"/>
      <c r="L199" s="127"/>
      <c r="M199" s="127"/>
      <c r="N199" s="127"/>
      <c r="O199" s="127"/>
      <c r="P199" s="127"/>
    </row>
    <row r="200" spans="1:16" ht="25.5">
      <c r="A200" s="106"/>
      <c r="B200" s="107"/>
      <c r="C200" s="108" t="s">
        <v>257</v>
      </c>
      <c r="D200" s="109"/>
      <c r="E200" s="117"/>
      <c r="F200" s="126"/>
      <c r="G200" s="127"/>
      <c r="H200" s="127"/>
      <c r="I200" s="127"/>
      <c r="J200" s="127"/>
      <c r="K200" s="127"/>
      <c r="L200" s="127"/>
      <c r="M200" s="127"/>
      <c r="N200" s="127"/>
      <c r="O200" s="127"/>
      <c r="P200" s="127"/>
    </row>
    <row r="201" spans="1:16" ht="25.5">
      <c r="A201" s="106"/>
      <c r="B201" s="107"/>
      <c r="C201" s="108" t="s">
        <v>245</v>
      </c>
      <c r="D201" s="109"/>
      <c r="E201" s="117"/>
      <c r="F201" s="126"/>
      <c r="G201" s="127"/>
      <c r="H201" s="127"/>
      <c r="I201" s="127"/>
      <c r="J201" s="127"/>
      <c r="K201" s="127"/>
      <c r="L201" s="127"/>
      <c r="M201" s="127"/>
      <c r="N201" s="127"/>
      <c r="O201" s="127"/>
      <c r="P201" s="127"/>
    </row>
    <row r="202" spans="1:16" ht="25.5">
      <c r="A202" s="106"/>
      <c r="B202" s="107"/>
      <c r="C202" s="108" t="s">
        <v>248</v>
      </c>
      <c r="D202" s="109"/>
      <c r="E202" s="117"/>
      <c r="F202" s="126"/>
      <c r="G202" s="127"/>
      <c r="H202" s="127"/>
      <c r="I202" s="127"/>
      <c r="J202" s="127"/>
      <c r="K202" s="127"/>
      <c r="L202" s="127"/>
      <c r="M202" s="127"/>
      <c r="N202" s="127"/>
      <c r="O202" s="127"/>
      <c r="P202" s="127"/>
    </row>
    <row r="203" spans="1:16">
      <c r="A203" s="106"/>
      <c r="B203" s="107"/>
      <c r="C203" s="108" t="s">
        <v>246</v>
      </c>
      <c r="D203" s="109"/>
      <c r="E203" s="117"/>
      <c r="F203" s="126"/>
      <c r="G203" s="127"/>
      <c r="H203" s="127"/>
      <c r="I203" s="127"/>
      <c r="J203" s="127"/>
      <c r="K203" s="127"/>
      <c r="L203" s="127"/>
      <c r="M203" s="127"/>
      <c r="N203" s="127"/>
      <c r="O203" s="127"/>
      <c r="P203" s="127"/>
    </row>
    <row r="204" spans="1:16">
      <c r="A204" s="106"/>
      <c r="B204" s="107"/>
      <c r="C204" s="108" t="s">
        <v>247</v>
      </c>
      <c r="D204" s="109"/>
      <c r="E204" s="117"/>
      <c r="F204" s="126"/>
      <c r="G204" s="127"/>
      <c r="H204" s="127"/>
      <c r="I204" s="127"/>
      <c r="J204" s="127"/>
      <c r="K204" s="127"/>
      <c r="L204" s="127"/>
      <c r="M204" s="127"/>
      <c r="N204" s="127"/>
      <c r="O204" s="127"/>
      <c r="P204" s="127"/>
    </row>
    <row r="205" spans="1:16" ht="25.5">
      <c r="A205" s="99"/>
      <c r="B205" s="100"/>
      <c r="C205" s="111" t="s">
        <v>249</v>
      </c>
      <c r="D205" s="96"/>
      <c r="E205" s="119"/>
      <c r="F205" s="128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</row>
    <row r="206" spans="1:16" ht="25.5">
      <c r="A206" s="101">
        <v>19</v>
      </c>
      <c r="B206" s="102" t="s">
        <v>86</v>
      </c>
      <c r="C206" s="103" t="s">
        <v>260</v>
      </c>
      <c r="D206" s="104" t="s">
        <v>61</v>
      </c>
      <c r="E206" s="115">
        <v>1</v>
      </c>
      <c r="F206" s="124"/>
      <c r="G206" s="125"/>
      <c r="H206" s="125"/>
      <c r="I206" s="125"/>
      <c r="J206" s="125"/>
      <c r="K206" s="125"/>
      <c r="L206" s="125">
        <f t="shared" ref="L206" si="225">F206*E206</f>
        <v>0</v>
      </c>
      <c r="M206" s="125">
        <f t="shared" ref="M206" si="226">ROUND(H206*E206,2)</f>
        <v>0</v>
      </c>
      <c r="N206" s="125">
        <f t="shared" ref="N206" si="227">ROUND(I206*E206,2)</f>
        <v>0</v>
      </c>
      <c r="O206" s="125">
        <f t="shared" ref="O206" si="228">ROUND(J206*E206,2)</f>
        <v>0</v>
      </c>
      <c r="P206" s="125">
        <f t="shared" ref="P206" si="229">SUM(M206:O206)</f>
        <v>0</v>
      </c>
    </row>
    <row r="207" spans="1:16">
      <c r="A207" s="106"/>
      <c r="B207" s="107"/>
      <c r="C207" s="108" t="s">
        <v>259</v>
      </c>
      <c r="D207" s="109"/>
      <c r="E207" s="117"/>
      <c r="F207" s="126"/>
      <c r="G207" s="127"/>
      <c r="H207" s="127"/>
      <c r="I207" s="127"/>
      <c r="J207" s="127"/>
      <c r="K207" s="127"/>
      <c r="L207" s="127"/>
      <c r="M207" s="127"/>
      <c r="N207" s="127"/>
      <c r="O207" s="127"/>
      <c r="P207" s="127"/>
    </row>
    <row r="208" spans="1:16" ht="25.5">
      <c r="A208" s="106"/>
      <c r="B208" s="107"/>
      <c r="C208" s="108" t="s">
        <v>245</v>
      </c>
      <c r="D208" s="109"/>
      <c r="E208" s="117"/>
      <c r="F208" s="126"/>
      <c r="G208" s="127"/>
      <c r="H208" s="127"/>
      <c r="I208" s="127"/>
      <c r="J208" s="127"/>
      <c r="K208" s="127"/>
      <c r="L208" s="127"/>
      <c r="M208" s="127"/>
      <c r="N208" s="127"/>
      <c r="O208" s="127"/>
      <c r="P208" s="127"/>
    </row>
    <row r="209" spans="1:16">
      <c r="A209" s="106"/>
      <c r="B209" s="107"/>
      <c r="C209" s="108" t="s">
        <v>247</v>
      </c>
      <c r="D209" s="109"/>
      <c r="E209" s="117"/>
      <c r="F209" s="126"/>
      <c r="G209" s="127"/>
      <c r="H209" s="127"/>
      <c r="I209" s="127"/>
      <c r="J209" s="127"/>
      <c r="K209" s="127"/>
      <c r="L209" s="127"/>
      <c r="M209" s="127"/>
      <c r="N209" s="127"/>
      <c r="O209" s="127"/>
      <c r="P209" s="127"/>
    </row>
    <row r="210" spans="1:16" ht="25.5">
      <c r="A210" s="99"/>
      <c r="B210" s="100"/>
      <c r="C210" s="111" t="s">
        <v>249</v>
      </c>
      <c r="D210" s="96"/>
      <c r="E210" s="119"/>
      <c r="F210" s="128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</row>
    <row r="211" spans="1:16" ht="25.5">
      <c r="A211" s="101">
        <v>20</v>
      </c>
      <c r="B211" s="102" t="s">
        <v>86</v>
      </c>
      <c r="C211" s="103" t="s">
        <v>261</v>
      </c>
      <c r="D211" s="104" t="s">
        <v>61</v>
      </c>
      <c r="E211" s="115">
        <v>1</v>
      </c>
      <c r="F211" s="124"/>
      <c r="G211" s="125"/>
      <c r="H211" s="125"/>
      <c r="I211" s="125"/>
      <c r="J211" s="125"/>
      <c r="K211" s="125"/>
      <c r="L211" s="125">
        <f t="shared" ref="L211" si="230">F211*E211</f>
        <v>0</v>
      </c>
      <c r="M211" s="125">
        <f t="shared" ref="M211" si="231">ROUND(H211*E211,2)</f>
        <v>0</v>
      </c>
      <c r="N211" s="125">
        <f t="shared" ref="N211" si="232">ROUND(I211*E211,2)</f>
        <v>0</v>
      </c>
      <c r="O211" s="125">
        <f t="shared" ref="O211" si="233">ROUND(J211*E211,2)</f>
        <v>0</v>
      </c>
      <c r="P211" s="125">
        <f t="shared" ref="P211" si="234">SUM(M211:O211)</f>
        <v>0</v>
      </c>
    </row>
    <row r="212" spans="1:16">
      <c r="A212" s="106"/>
      <c r="B212" s="107"/>
      <c r="C212" s="108" t="s">
        <v>259</v>
      </c>
      <c r="D212" s="109"/>
      <c r="E212" s="117"/>
      <c r="F212" s="126"/>
      <c r="G212" s="127"/>
      <c r="H212" s="127"/>
      <c r="I212" s="127"/>
      <c r="J212" s="127"/>
      <c r="K212" s="127"/>
      <c r="L212" s="127"/>
      <c r="M212" s="127"/>
      <c r="N212" s="127"/>
      <c r="O212" s="127"/>
      <c r="P212" s="127"/>
    </row>
    <row r="213" spans="1:16" ht="25.5">
      <c r="A213" s="106"/>
      <c r="B213" s="107"/>
      <c r="C213" s="108" t="s">
        <v>245</v>
      </c>
      <c r="D213" s="109"/>
      <c r="E213" s="117"/>
      <c r="F213" s="126"/>
      <c r="G213" s="127"/>
      <c r="H213" s="127"/>
      <c r="I213" s="127"/>
      <c r="J213" s="127"/>
      <c r="K213" s="127"/>
      <c r="L213" s="127"/>
      <c r="M213" s="127"/>
      <c r="N213" s="127"/>
      <c r="O213" s="127"/>
      <c r="P213" s="127"/>
    </row>
    <row r="214" spans="1:16">
      <c r="A214" s="106"/>
      <c r="B214" s="107"/>
      <c r="C214" s="108" t="s">
        <v>247</v>
      </c>
      <c r="D214" s="109"/>
      <c r="E214" s="117"/>
      <c r="F214" s="126"/>
      <c r="G214" s="127"/>
      <c r="H214" s="127"/>
      <c r="I214" s="127"/>
      <c r="J214" s="127"/>
      <c r="K214" s="127"/>
      <c r="L214" s="127"/>
      <c r="M214" s="127"/>
      <c r="N214" s="127"/>
      <c r="O214" s="127"/>
      <c r="P214" s="127"/>
    </row>
    <row r="215" spans="1:16" ht="25.5">
      <c r="A215" s="99"/>
      <c r="B215" s="100"/>
      <c r="C215" s="111" t="s">
        <v>249</v>
      </c>
      <c r="D215" s="96"/>
      <c r="E215" s="119"/>
      <c r="F215" s="128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</row>
    <row r="216" spans="1:16" ht="25.5">
      <c r="A216" s="45">
        <v>21</v>
      </c>
      <c r="B216" s="47" t="s">
        <v>86</v>
      </c>
      <c r="C216" s="80" t="s">
        <v>105</v>
      </c>
      <c r="D216" s="78" t="s">
        <v>28</v>
      </c>
      <c r="E216" s="114">
        <v>163.80000000000001</v>
      </c>
      <c r="F216" s="122"/>
      <c r="G216" s="112"/>
      <c r="H216" s="112"/>
      <c r="I216" s="112"/>
      <c r="J216" s="112"/>
      <c r="K216" s="112"/>
      <c r="L216" s="112">
        <f t="shared" ref="L216:L219" si="235">F216*E216</f>
        <v>0</v>
      </c>
      <c r="M216" s="112">
        <f t="shared" ref="M216:M219" si="236">ROUND(H216*E216,2)</f>
        <v>0</v>
      </c>
      <c r="N216" s="112">
        <f t="shared" ref="N216:N219" si="237">ROUND(I216*E216,2)</f>
        <v>0</v>
      </c>
      <c r="O216" s="112">
        <f t="shared" ref="O216:O219" si="238">ROUND(J216*E216,2)</f>
        <v>0</v>
      </c>
      <c r="P216" s="112">
        <f t="shared" ref="P216:P219" si="239">SUM(M216:O216)</f>
        <v>0</v>
      </c>
    </row>
    <row r="217" spans="1:16" ht="25.5">
      <c r="A217" s="45">
        <v>22</v>
      </c>
      <c r="B217" s="47" t="s">
        <v>86</v>
      </c>
      <c r="C217" s="80" t="s">
        <v>106</v>
      </c>
      <c r="D217" s="78" t="s">
        <v>28</v>
      </c>
      <c r="E217" s="114">
        <v>163.80000000000001</v>
      </c>
      <c r="F217" s="122"/>
      <c r="G217" s="112"/>
      <c r="H217" s="112"/>
      <c r="I217" s="112"/>
      <c r="J217" s="112"/>
      <c r="K217" s="112"/>
      <c r="L217" s="112">
        <f t="shared" si="235"/>
        <v>0</v>
      </c>
      <c r="M217" s="112">
        <f t="shared" si="236"/>
        <v>0</v>
      </c>
      <c r="N217" s="112">
        <f t="shared" si="237"/>
        <v>0</v>
      </c>
      <c r="O217" s="112">
        <f t="shared" si="238"/>
        <v>0</v>
      </c>
      <c r="P217" s="112">
        <f t="shared" si="239"/>
        <v>0</v>
      </c>
    </row>
    <row r="218" spans="1:16" ht="38.25">
      <c r="A218" s="45">
        <v>23</v>
      </c>
      <c r="B218" s="47" t="s">
        <v>86</v>
      </c>
      <c r="C218" s="80" t="s">
        <v>274</v>
      </c>
      <c r="D218" s="52" t="s">
        <v>28</v>
      </c>
      <c r="E218" s="114">
        <v>6</v>
      </c>
      <c r="F218" s="122"/>
      <c r="G218" s="112"/>
      <c r="H218" s="112"/>
      <c r="I218" s="112"/>
      <c r="J218" s="112"/>
      <c r="K218" s="112"/>
      <c r="L218" s="112">
        <f t="shared" si="235"/>
        <v>0</v>
      </c>
      <c r="M218" s="112">
        <f t="shared" si="236"/>
        <v>0</v>
      </c>
      <c r="N218" s="112">
        <f t="shared" si="237"/>
        <v>0</v>
      </c>
      <c r="O218" s="112">
        <f t="shared" si="238"/>
        <v>0</v>
      </c>
      <c r="P218" s="112">
        <f t="shared" si="239"/>
        <v>0</v>
      </c>
    </row>
    <row r="219" spans="1:16" ht="38.25">
      <c r="A219" s="45">
        <v>24</v>
      </c>
      <c r="B219" s="47" t="s">
        <v>86</v>
      </c>
      <c r="C219" s="80" t="s">
        <v>273</v>
      </c>
      <c r="D219" s="52" t="s">
        <v>28</v>
      </c>
      <c r="E219" s="114">
        <v>35.25</v>
      </c>
      <c r="F219" s="122"/>
      <c r="G219" s="112"/>
      <c r="H219" s="112"/>
      <c r="I219" s="112"/>
      <c r="J219" s="112"/>
      <c r="K219" s="112"/>
      <c r="L219" s="112">
        <f t="shared" si="235"/>
        <v>0</v>
      </c>
      <c r="M219" s="112">
        <f t="shared" si="236"/>
        <v>0</v>
      </c>
      <c r="N219" s="112">
        <f t="shared" si="237"/>
        <v>0</v>
      </c>
      <c r="O219" s="112">
        <f t="shared" si="238"/>
        <v>0</v>
      </c>
      <c r="P219" s="112">
        <f t="shared" si="239"/>
        <v>0</v>
      </c>
    </row>
    <row r="220" spans="1:16">
      <c r="A220" s="45"/>
      <c r="B220" s="47"/>
      <c r="C220" s="80"/>
      <c r="D220" s="52"/>
      <c r="E220" s="114"/>
      <c r="F220" s="12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</row>
    <row r="221" spans="1:16">
      <c r="A221" s="93">
        <v>8</v>
      </c>
      <c r="B221" s="94" t="s">
        <v>262</v>
      </c>
      <c r="C221" s="95" t="s">
        <v>263</v>
      </c>
      <c r="D221" s="96"/>
      <c r="E221" s="121"/>
      <c r="F221" s="128"/>
      <c r="G221" s="112"/>
      <c r="H221" s="129"/>
      <c r="I221" s="129"/>
      <c r="J221" s="129"/>
      <c r="K221" s="129"/>
      <c r="L221" s="129"/>
      <c r="M221" s="129"/>
      <c r="N221" s="129"/>
      <c r="O221" s="129"/>
      <c r="P221" s="131">
        <f>SUM(P222:P235)</f>
        <v>0</v>
      </c>
    </row>
    <row r="222" spans="1:16" ht="38.25">
      <c r="A222" s="45">
        <v>1</v>
      </c>
      <c r="B222" s="47" t="s">
        <v>86</v>
      </c>
      <c r="C222" s="81" t="s">
        <v>269</v>
      </c>
      <c r="D222" s="52" t="s">
        <v>264</v>
      </c>
      <c r="E222" s="114">
        <v>227.5</v>
      </c>
      <c r="F222" s="122"/>
      <c r="G222" s="112"/>
      <c r="H222" s="112"/>
      <c r="I222" s="112"/>
      <c r="J222" s="112"/>
      <c r="K222" s="112"/>
      <c r="L222" s="112">
        <f>ROUND(F222*E222,2)</f>
        <v>0</v>
      </c>
      <c r="M222" s="112">
        <f t="shared" ref="M222:M232" si="240">ROUND(H222*E222,2)</f>
        <v>0</v>
      </c>
      <c r="N222" s="112">
        <f t="shared" ref="N222:N232" si="241">ROUND(I222*E222,2)</f>
        <v>0</v>
      </c>
      <c r="O222" s="112">
        <f t="shared" ref="O222:O232" si="242">ROUND(J222*E222,2)</f>
        <v>0</v>
      </c>
      <c r="P222" s="112">
        <f t="shared" ref="P222:P232" si="243">SUM(M222:O222)</f>
        <v>0</v>
      </c>
    </row>
    <row r="223" spans="1:16" ht="25.5">
      <c r="A223" s="45">
        <v>2</v>
      </c>
      <c r="B223" s="47" t="s">
        <v>86</v>
      </c>
      <c r="C223" s="81" t="s">
        <v>267</v>
      </c>
      <c r="D223" s="52" t="s">
        <v>56</v>
      </c>
      <c r="E223" s="114">
        <v>227.5</v>
      </c>
      <c r="F223" s="122"/>
      <c r="G223" s="112"/>
      <c r="H223" s="112"/>
      <c r="I223" s="112"/>
      <c r="J223" s="112"/>
      <c r="K223" s="112"/>
      <c r="L223" s="112">
        <f t="shared" ref="L223:L224" si="244">ROUND(F223*E223,2)</f>
        <v>0</v>
      </c>
      <c r="M223" s="112">
        <f t="shared" ref="M223:M227" si="245">ROUND(H223*E223,2)</f>
        <v>0</v>
      </c>
      <c r="N223" s="112">
        <f t="shared" ref="N223:N227" si="246">ROUND(I223*E223,2)</f>
        <v>0</v>
      </c>
      <c r="O223" s="112">
        <f t="shared" ref="O223:O227" si="247">ROUND(J223*E223,2)</f>
        <v>0</v>
      </c>
      <c r="P223" s="112">
        <f t="shared" ref="P223:P227" si="248">SUM(M223:O223)</f>
        <v>0</v>
      </c>
    </row>
    <row r="224" spans="1:16" ht="25.5">
      <c r="A224" s="45">
        <v>3</v>
      </c>
      <c r="B224" s="47" t="s">
        <v>86</v>
      </c>
      <c r="C224" s="81" t="s">
        <v>268</v>
      </c>
      <c r="D224" s="52" t="s">
        <v>264</v>
      </c>
      <c r="E224" s="114">
        <v>227.5</v>
      </c>
      <c r="F224" s="122"/>
      <c r="G224" s="112"/>
      <c r="H224" s="112"/>
      <c r="I224" s="112"/>
      <c r="J224" s="112"/>
      <c r="K224" s="112"/>
      <c r="L224" s="112">
        <f t="shared" si="244"/>
        <v>0</v>
      </c>
      <c r="M224" s="112">
        <f t="shared" si="245"/>
        <v>0</v>
      </c>
      <c r="N224" s="112">
        <f t="shared" si="246"/>
        <v>0</v>
      </c>
      <c r="O224" s="112">
        <f t="shared" si="247"/>
        <v>0</v>
      </c>
      <c r="P224" s="112">
        <f t="shared" si="248"/>
        <v>0</v>
      </c>
    </row>
    <row r="225" spans="1:16" ht="89.25">
      <c r="A225" s="45">
        <v>4</v>
      </c>
      <c r="B225" s="47" t="s">
        <v>86</v>
      </c>
      <c r="C225" s="81" t="s">
        <v>270</v>
      </c>
      <c r="D225" s="52" t="s">
        <v>56</v>
      </c>
      <c r="E225" s="114">
        <v>227.5</v>
      </c>
      <c r="F225" s="122"/>
      <c r="G225" s="112"/>
      <c r="H225" s="112"/>
      <c r="I225" s="112"/>
      <c r="J225" s="112"/>
      <c r="K225" s="112"/>
      <c r="L225" s="112">
        <f t="shared" ref="L225:L226" si="249">F225*E225</f>
        <v>0</v>
      </c>
      <c r="M225" s="112">
        <f t="shared" si="245"/>
        <v>0</v>
      </c>
      <c r="N225" s="112">
        <f t="shared" si="246"/>
        <v>0</v>
      </c>
      <c r="O225" s="112">
        <f t="shared" si="247"/>
        <v>0</v>
      </c>
      <c r="P225" s="112">
        <f t="shared" si="248"/>
        <v>0</v>
      </c>
    </row>
    <row r="226" spans="1:16" ht="38.25">
      <c r="A226" s="45">
        <v>5</v>
      </c>
      <c r="B226" s="47" t="s">
        <v>86</v>
      </c>
      <c r="C226" s="81" t="s">
        <v>277</v>
      </c>
      <c r="D226" s="52" t="s">
        <v>56</v>
      </c>
      <c r="E226" s="114">
        <v>132.80000000000001</v>
      </c>
      <c r="F226" s="122"/>
      <c r="G226" s="112"/>
      <c r="H226" s="112"/>
      <c r="I226" s="112"/>
      <c r="J226" s="112"/>
      <c r="K226" s="112"/>
      <c r="L226" s="112">
        <f t="shared" si="249"/>
        <v>0</v>
      </c>
      <c r="M226" s="112">
        <f t="shared" ref="M226" si="250">ROUND(H226*E226,2)</f>
        <v>0</v>
      </c>
      <c r="N226" s="112">
        <f t="shared" ref="N226" si="251">ROUND(I226*E226,2)</f>
        <v>0</v>
      </c>
      <c r="O226" s="112">
        <f t="shared" ref="O226" si="252">ROUND(J226*E226,2)</f>
        <v>0</v>
      </c>
      <c r="P226" s="112">
        <f t="shared" ref="P226" si="253">SUM(M226:O226)</f>
        <v>0</v>
      </c>
    </row>
    <row r="227" spans="1:16" ht="38.25">
      <c r="A227" s="45">
        <v>6</v>
      </c>
      <c r="B227" s="47" t="s">
        <v>86</v>
      </c>
      <c r="C227" s="81" t="s">
        <v>382</v>
      </c>
      <c r="D227" s="52" t="s">
        <v>56</v>
      </c>
      <c r="E227" s="114">
        <v>94.7</v>
      </c>
      <c r="F227" s="122"/>
      <c r="G227" s="112"/>
      <c r="H227" s="112"/>
      <c r="I227" s="112"/>
      <c r="J227" s="112"/>
      <c r="K227" s="112"/>
      <c r="L227" s="112">
        <f t="shared" ref="L227:L235" si="254">F227*E227</f>
        <v>0</v>
      </c>
      <c r="M227" s="112">
        <f t="shared" si="245"/>
        <v>0</v>
      </c>
      <c r="N227" s="112">
        <f t="shared" si="246"/>
        <v>0</v>
      </c>
      <c r="O227" s="112">
        <f t="shared" si="247"/>
        <v>0</v>
      </c>
      <c r="P227" s="112">
        <f t="shared" si="248"/>
        <v>0</v>
      </c>
    </row>
    <row r="228" spans="1:16" ht="38.25">
      <c r="A228" s="45">
        <v>7</v>
      </c>
      <c r="B228" s="47" t="s">
        <v>86</v>
      </c>
      <c r="C228" s="81" t="s">
        <v>265</v>
      </c>
      <c r="D228" s="52" t="s">
        <v>56</v>
      </c>
      <c r="E228" s="114">
        <v>227.5</v>
      </c>
      <c r="F228" s="122"/>
      <c r="G228" s="112"/>
      <c r="H228" s="112"/>
      <c r="I228" s="112"/>
      <c r="J228" s="112"/>
      <c r="K228" s="112"/>
      <c r="L228" s="112">
        <f t="shared" si="254"/>
        <v>0</v>
      </c>
      <c r="M228" s="112">
        <f t="shared" si="240"/>
        <v>0</v>
      </c>
      <c r="N228" s="112">
        <f t="shared" si="241"/>
        <v>0</v>
      </c>
      <c r="O228" s="112">
        <f t="shared" si="242"/>
        <v>0</v>
      </c>
      <c r="P228" s="112">
        <f t="shared" si="243"/>
        <v>0</v>
      </c>
    </row>
    <row r="229" spans="1:16" ht="25.5">
      <c r="A229" s="45">
        <v>8</v>
      </c>
      <c r="B229" s="47" t="s">
        <v>86</v>
      </c>
      <c r="C229" s="81" t="s">
        <v>275</v>
      </c>
      <c r="D229" s="52" t="s">
        <v>56</v>
      </c>
      <c r="E229" s="114">
        <v>227.5</v>
      </c>
      <c r="F229" s="122"/>
      <c r="G229" s="112"/>
      <c r="H229" s="112"/>
      <c r="I229" s="112"/>
      <c r="J229" s="112"/>
      <c r="K229" s="112"/>
      <c r="L229" s="112">
        <f t="shared" si="254"/>
        <v>0</v>
      </c>
      <c r="M229" s="112">
        <f t="shared" si="240"/>
        <v>0</v>
      </c>
      <c r="N229" s="112">
        <f t="shared" si="241"/>
        <v>0</v>
      </c>
      <c r="O229" s="112">
        <f t="shared" si="242"/>
        <v>0</v>
      </c>
      <c r="P229" s="112">
        <f t="shared" si="243"/>
        <v>0</v>
      </c>
    </row>
    <row r="230" spans="1:16" ht="25.5">
      <c r="A230" s="45">
        <v>9</v>
      </c>
      <c r="B230" s="47" t="s">
        <v>86</v>
      </c>
      <c r="C230" s="81" t="s">
        <v>276</v>
      </c>
      <c r="D230" s="52" t="s">
        <v>28</v>
      </c>
      <c r="E230" s="114">
        <v>50.7</v>
      </c>
      <c r="F230" s="122"/>
      <c r="G230" s="112"/>
      <c r="H230" s="112"/>
      <c r="I230" s="112"/>
      <c r="J230" s="112"/>
      <c r="K230" s="112"/>
      <c r="L230" s="112">
        <f t="shared" si="254"/>
        <v>0</v>
      </c>
      <c r="M230" s="112">
        <f t="shared" ref="M230" si="255">ROUND(H230*E230,2)</f>
        <v>0</v>
      </c>
      <c r="N230" s="112">
        <f t="shared" ref="N230" si="256">ROUND(I230*E230,2)</f>
        <v>0</v>
      </c>
      <c r="O230" s="112">
        <f t="shared" ref="O230" si="257">ROUND(J230*E230,2)</f>
        <v>0</v>
      </c>
      <c r="P230" s="112">
        <f t="shared" ref="P230" si="258">SUM(M230:O230)</f>
        <v>0</v>
      </c>
    </row>
    <row r="231" spans="1:16" ht="38.25">
      <c r="A231" s="45">
        <v>10</v>
      </c>
      <c r="B231" s="47" t="s">
        <v>86</v>
      </c>
      <c r="C231" s="81" t="s">
        <v>383</v>
      </c>
      <c r="D231" s="52" t="s">
        <v>56</v>
      </c>
      <c r="E231" s="114">
        <v>227.5</v>
      </c>
      <c r="F231" s="122"/>
      <c r="G231" s="112"/>
      <c r="H231" s="112"/>
      <c r="I231" s="112"/>
      <c r="J231" s="112"/>
      <c r="K231" s="112"/>
      <c r="L231" s="112">
        <f t="shared" si="254"/>
        <v>0</v>
      </c>
      <c r="M231" s="112">
        <f t="shared" si="240"/>
        <v>0</v>
      </c>
      <c r="N231" s="112">
        <f t="shared" si="241"/>
        <v>0</v>
      </c>
      <c r="O231" s="112">
        <f t="shared" si="242"/>
        <v>0</v>
      </c>
      <c r="P231" s="112">
        <f t="shared" si="243"/>
        <v>0</v>
      </c>
    </row>
    <row r="232" spans="1:16" ht="38.25">
      <c r="A232" s="45">
        <v>11</v>
      </c>
      <c r="B232" s="47" t="s">
        <v>86</v>
      </c>
      <c r="C232" s="81" t="s">
        <v>277</v>
      </c>
      <c r="D232" s="52" t="s">
        <v>56</v>
      </c>
      <c r="E232" s="114">
        <v>18.399999999999999</v>
      </c>
      <c r="F232" s="122"/>
      <c r="G232" s="112"/>
      <c r="H232" s="112"/>
      <c r="I232" s="112"/>
      <c r="J232" s="112"/>
      <c r="K232" s="112"/>
      <c r="L232" s="112">
        <f t="shared" si="254"/>
        <v>0</v>
      </c>
      <c r="M232" s="112">
        <f t="shared" si="240"/>
        <v>0</v>
      </c>
      <c r="N232" s="112">
        <f t="shared" si="241"/>
        <v>0</v>
      </c>
      <c r="O232" s="112">
        <f t="shared" si="242"/>
        <v>0</v>
      </c>
      <c r="P232" s="112">
        <f t="shared" si="243"/>
        <v>0</v>
      </c>
    </row>
    <row r="233" spans="1:16" ht="51">
      <c r="A233" s="45">
        <v>12</v>
      </c>
      <c r="B233" s="47" t="s">
        <v>86</v>
      </c>
      <c r="C233" s="81" t="s">
        <v>271</v>
      </c>
      <c r="D233" s="52" t="s">
        <v>56</v>
      </c>
      <c r="E233" s="114">
        <v>18.399999999999999</v>
      </c>
      <c r="F233" s="122"/>
      <c r="G233" s="112"/>
      <c r="H233" s="112"/>
      <c r="I233" s="112"/>
      <c r="J233" s="112"/>
      <c r="K233" s="112"/>
      <c r="L233" s="112">
        <f t="shared" si="254"/>
        <v>0</v>
      </c>
      <c r="M233" s="112">
        <f t="shared" ref="M233" si="259">ROUND(H233*E233,2)</f>
        <v>0</v>
      </c>
      <c r="N233" s="112">
        <f t="shared" ref="N233" si="260">ROUND(I233*E233,2)</f>
        <v>0</v>
      </c>
      <c r="O233" s="112">
        <f t="shared" ref="O233" si="261">ROUND(J233*E233,2)</f>
        <v>0</v>
      </c>
      <c r="P233" s="112">
        <f t="shared" ref="P233" si="262">SUM(M233:O233)</f>
        <v>0</v>
      </c>
    </row>
    <row r="234" spans="1:16" ht="38.25">
      <c r="A234" s="45">
        <v>13</v>
      </c>
      <c r="B234" s="47" t="s">
        <v>86</v>
      </c>
      <c r="C234" s="81" t="s">
        <v>272</v>
      </c>
      <c r="D234" s="52" t="s">
        <v>28</v>
      </c>
      <c r="E234" s="114">
        <v>89.7</v>
      </c>
      <c r="F234" s="122"/>
      <c r="G234" s="112"/>
      <c r="H234" s="112"/>
      <c r="I234" s="112"/>
      <c r="J234" s="112"/>
      <c r="K234" s="112"/>
      <c r="L234" s="112">
        <f t="shared" si="254"/>
        <v>0</v>
      </c>
      <c r="M234" s="112">
        <f t="shared" ref="M234" si="263">ROUND(H234*E234,2)</f>
        <v>0</v>
      </c>
      <c r="N234" s="112">
        <f t="shared" ref="N234" si="264">ROUND(I234*E234,2)</f>
        <v>0</v>
      </c>
      <c r="O234" s="112">
        <f t="shared" ref="O234" si="265">ROUND(J234*E234,2)</f>
        <v>0</v>
      </c>
      <c r="P234" s="112">
        <f t="shared" ref="P234" si="266">SUM(M234:O234)</f>
        <v>0</v>
      </c>
    </row>
    <row r="235" spans="1:16" ht="51">
      <c r="A235" s="45">
        <v>14</v>
      </c>
      <c r="B235" s="47" t="s">
        <v>86</v>
      </c>
      <c r="C235" s="81" t="s">
        <v>266</v>
      </c>
      <c r="D235" s="52" t="s">
        <v>56</v>
      </c>
      <c r="E235" s="114">
        <v>245.9</v>
      </c>
      <c r="F235" s="122"/>
      <c r="G235" s="112"/>
      <c r="H235" s="112"/>
      <c r="I235" s="112"/>
      <c r="J235" s="112"/>
      <c r="K235" s="112"/>
      <c r="L235" s="112">
        <f t="shared" si="254"/>
        <v>0</v>
      </c>
      <c r="M235" s="112">
        <f>ROUND(H235*E235,2)</f>
        <v>0</v>
      </c>
      <c r="N235" s="112">
        <f>ROUND(I235*E235,2)</f>
        <v>0</v>
      </c>
      <c r="O235" s="112">
        <f>ROUND(J235*E235,2)</f>
        <v>0</v>
      </c>
      <c r="P235" s="112">
        <f>SUM(M235:O235)</f>
        <v>0</v>
      </c>
    </row>
    <row r="236" spans="1:16">
      <c r="A236" s="45"/>
      <c r="B236" s="47"/>
      <c r="C236" s="132" t="s">
        <v>337</v>
      </c>
      <c r="D236" s="52"/>
      <c r="E236" s="114"/>
      <c r="F236" s="12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</row>
    <row r="237" spans="1:16" ht="25.5">
      <c r="A237" s="45">
        <v>15</v>
      </c>
      <c r="B237" s="47" t="s">
        <v>86</v>
      </c>
      <c r="C237" s="81" t="s">
        <v>280</v>
      </c>
      <c r="D237" s="52" t="s">
        <v>56</v>
      </c>
      <c r="E237" s="114">
        <v>45.82</v>
      </c>
      <c r="F237" s="122"/>
      <c r="G237" s="112"/>
      <c r="H237" s="112"/>
      <c r="I237" s="112"/>
      <c r="J237" s="112"/>
      <c r="K237" s="112"/>
      <c r="L237" s="112">
        <f>F237*E237</f>
        <v>0</v>
      </c>
      <c r="M237" s="112">
        <f>ROUND(H237*E237,2)</f>
        <v>0</v>
      </c>
      <c r="N237" s="112">
        <f>ROUND(I237*E237,2)</f>
        <v>0</v>
      </c>
      <c r="O237" s="112">
        <f>ROUND(J237*E237,2)</f>
        <v>0</v>
      </c>
      <c r="P237" s="112">
        <f>SUM(M237:O237)</f>
        <v>0</v>
      </c>
    </row>
    <row r="238" spans="1:16" ht="25.5">
      <c r="A238" s="45">
        <v>16</v>
      </c>
      <c r="B238" s="47" t="s">
        <v>86</v>
      </c>
      <c r="C238" s="81" t="s">
        <v>281</v>
      </c>
      <c r="D238" s="52" t="s">
        <v>56</v>
      </c>
      <c r="E238" s="114">
        <v>45.82</v>
      </c>
      <c r="F238" s="122"/>
      <c r="G238" s="112"/>
      <c r="H238" s="112"/>
      <c r="I238" s="112"/>
      <c r="J238" s="112"/>
      <c r="K238" s="112"/>
      <c r="L238" s="112">
        <f>F238*E238</f>
        <v>0</v>
      </c>
      <c r="M238" s="112">
        <f t="shared" ref="M238" si="267">ROUND(H238*E238,2)</f>
        <v>0</v>
      </c>
      <c r="N238" s="112">
        <f t="shared" ref="N238" si="268">ROUND(I238*E238,2)</f>
        <v>0</v>
      </c>
      <c r="O238" s="112">
        <f t="shared" ref="O238" si="269">ROUND(J238*E238,2)</f>
        <v>0</v>
      </c>
      <c r="P238" s="112">
        <f t="shared" ref="P238" si="270">SUM(M238:O238)</f>
        <v>0</v>
      </c>
    </row>
    <row r="239" spans="1:16">
      <c r="A239" s="45"/>
      <c r="B239" s="47"/>
      <c r="C239" s="132" t="s">
        <v>339</v>
      </c>
      <c r="D239" s="52"/>
      <c r="E239" s="114"/>
      <c r="F239" s="12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</row>
    <row r="240" spans="1:16" ht="51">
      <c r="A240" s="45">
        <v>17</v>
      </c>
      <c r="B240" s="47" t="s">
        <v>86</v>
      </c>
      <c r="C240" s="81" t="s">
        <v>340</v>
      </c>
      <c r="D240" s="52" t="s">
        <v>56</v>
      </c>
      <c r="E240" s="114">
        <v>14.7</v>
      </c>
      <c r="F240" s="122"/>
      <c r="G240" s="112"/>
      <c r="H240" s="112"/>
      <c r="I240" s="112"/>
      <c r="J240" s="112"/>
      <c r="K240" s="112"/>
      <c r="L240" s="112">
        <f>F240*E240</f>
        <v>0</v>
      </c>
      <c r="M240" s="112">
        <f>ROUND(H240*E240,2)</f>
        <v>0</v>
      </c>
      <c r="N240" s="112">
        <f>ROUND(I240*E240,2)</f>
        <v>0</v>
      </c>
      <c r="O240" s="112">
        <f>ROUND(J240*E240,2)</f>
        <v>0</v>
      </c>
      <c r="P240" s="112">
        <f>SUM(M240:O240)</f>
        <v>0</v>
      </c>
    </row>
    <row r="241" spans="1:16">
      <c r="A241" s="45"/>
      <c r="B241" s="47"/>
      <c r="C241" s="132" t="s">
        <v>341</v>
      </c>
      <c r="D241" s="52"/>
      <c r="E241" s="114"/>
      <c r="F241" s="12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</row>
    <row r="242" spans="1:16">
      <c r="A242" s="45">
        <v>18</v>
      </c>
      <c r="B242" s="47" t="s">
        <v>86</v>
      </c>
      <c r="C242" s="81" t="s">
        <v>343</v>
      </c>
      <c r="D242" s="52" t="s">
        <v>76</v>
      </c>
      <c r="E242" s="114">
        <v>11</v>
      </c>
      <c r="F242" s="122"/>
      <c r="G242" s="112"/>
      <c r="H242" s="112"/>
      <c r="I242" s="112"/>
      <c r="J242" s="112"/>
      <c r="K242" s="112"/>
      <c r="L242" s="112">
        <f>F242*E242</f>
        <v>0</v>
      </c>
      <c r="M242" s="112">
        <f>ROUND(H242*E242,2)</f>
        <v>0</v>
      </c>
      <c r="N242" s="112">
        <f>ROUND(I242*E242,2)</f>
        <v>0</v>
      </c>
      <c r="O242" s="112">
        <f>ROUND(J242*E242,2)</f>
        <v>0</v>
      </c>
      <c r="P242" s="112">
        <f>SUM(M242:O242)</f>
        <v>0</v>
      </c>
    </row>
    <row r="243" spans="1:16" ht="25.5">
      <c r="A243" s="45">
        <v>19</v>
      </c>
      <c r="B243" s="47" t="s">
        <v>86</v>
      </c>
      <c r="C243" s="81" t="s">
        <v>342</v>
      </c>
      <c r="D243" s="52" t="s">
        <v>28</v>
      </c>
      <c r="E243" s="114">
        <v>62.5</v>
      </c>
      <c r="F243" s="122"/>
      <c r="G243" s="112"/>
      <c r="H243" s="112"/>
      <c r="I243" s="112"/>
      <c r="J243" s="112"/>
      <c r="K243" s="112"/>
      <c r="L243" s="112">
        <f>F243*E243</f>
        <v>0</v>
      </c>
      <c r="M243" s="112">
        <f>ROUND(H243*E243,2)</f>
        <v>0</v>
      </c>
      <c r="N243" s="112">
        <f>ROUND(I243*E243,2)</f>
        <v>0</v>
      </c>
      <c r="O243" s="112">
        <f>ROUND(J243*E243,2)</f>
        <v>0</v>
      </c>
      <c r="P243" s="112">
        <f>SUM(M243:O243)</f>
        <v>0</v>
      </c>
    </row>
    <row r="244" spans="1:16">
      <c r="A244" s="45">
        <v>20</v>
      </c>
      <c r="B244" s="47" t="s">
        <v>86</v>
      </c>
      <c r="C244" s="81" t="s">
        <v>344</v>
      </c>
      <c r="D244" s="52" t="s">
        <v>66</v>
      </c>
      <c r="E244" s="114">
        <v>59.4</v>
      </c>
      <c r="F244" s="122"/>
      <c r="G244" s="112"/>
      <c r="H244" s="112"/>
      <c r="I244" s="112"/>
      <c r="J244" s="112"/>
      <c r="K244" s="112"/>
      <c r="L244" s="112">
        <f t="shared" ref="L244:L245" si="271">F244*E244</f>
        <v>0</v>
      </c>
      <c r="M244" s="112">
        <f t="shared" ref="M244:M245" si="272">ROUND(H244*E244,2)</f>
        <v>0</v>
      </c>
      <c r="N244" s="112">
        <f t="shared" ref="N244:N245" si="273">ROUND(I244*E244,2)</f>
        <v>0</v>
      </c>
      <c r="O244" s="112">
        <f t="shared" ref="O244:O245" si="274">ROUND(J244*E244,2)</f>
        <v>0</v>
      </c>
      <c r="P244" s="112">
        <f t="shared" ref="P244:P245" si="275">SUM(M244:O244)</f>
        <v>0</v>
      </c>
    </row>
    <row r="245" spans="1:16" ht="38.25">
      <c r="A245" s="45">
        <v>21</v>
      </c>
      <c r="B245" s="47" t="s">
        <v>86</v>
      </c>
      <c r="C245" s="81" t="s">
        <v>345</v>
      </c>
      <c r="D245" s="52" t="s">
        <v>66</v>
      </c>
      <c r="E245" s="114">
        <v>37.5</v>
      </c>
      <c r="F245" s="122"/>
      <c r="G245" s="112"/>
      <c r="H245" s="112"/>
      <c r="I245" s="112"/>
      <c r="J245" s="112"/>
      <c r="K245" s="112"/>
      <c r="L245" s="112">
        <f t="shared" si="271"/>
        <v>0</v>
      </c>
      <c r="M245" s="112">
        <f t="shared" si="272"/>
        <v>0</v>
      </c>
      <c r="N245" s="112">
        <f t="shared" si="273"/>
        <v>0</v>
      </c>
      <c r="O245" s="112">
        <f t="shared" si="274"/>
        <v>0</v>
      </c>
      <c r="P245" s="112">
        <f t="shared" si="275"/>
        <v>0</v>
      </c>
    </row>
    <row r="246" spans="1:16">
      <c r="A246" s="93"/>
      <c r="B246" s="94"/>
      <c r="C246" s="95"/>
      <c r="D246" s="96"/>
      <c r="E246" s="121"/>
      <c r="F246" s="128"/>
      <c r="G246" s="112"/>
      <c r="H246" s="130"/>
      <c r="I246" s="130"/>
      <c r="J246" s="130"/>
      <c r="K246" s="130"/>
      <c r="L246" s="130"/>
      <c r="M246" s="130"/>
      <c r="N246" s="130"/>
      <c r="O246" s="130"/>
      <c r="P246" s="130"/>
    </row>
    <row r="247" spans="1:16">
      <c r="A247" s="93">
        <v>9</v>
      </c>
      <c r="B247" s="94" t="s">
        <v>101</v>
      </c>
      <c r="C247" s="95" t="s">
        <v>338</v>
      </c>
      <c r="D247" s="96"/>
      <c r="E247" s="121"/>
      <c r="F247" s="128"/>
      <c r="G247" s="112"/>
      <c r="H247" s="129"/>
      <c r="I247" s="129"/>
      <c r="J247" s="129"/>
      <c r="K247" s="129"/>
      <c r="L247" s="129"/>
      <c r="M247" s="129"/>
      <c r="N247" s="129"/>
      <c r="O247" s="129"/>
      <c r="P247" s="131">
        <f>SUM(P249:P259)</f>
        <v>0</v>
      </c>
    </row>
    <row r="248" spans="1:16">
      <c r="A248" s="44"/>
      <c r="B248" s="46"/>
      <c r="C248" s="79" t="s">
        <v>283</v>
      </c>
      <c r="D248" s="52"/>
      <c r="E248" s="53"/>
      <c r="F248" s="122"/>
      <c r="G248" s="112"/>
      <c r="H248" s="112"/>
      <c r="I248" s="112"/>
      <c r="J248" s="112"/>
      <c r="K248" s="112"/>
      <c r="L248" s="112"/>
      <c r="M248" s="112"/>
      <c r="N248" s="112"/>
      <c r="O248" s="112"/>
      <c r="P248" s="123"/>
    </row>
    <row r="249" spans="1:16">
      <c r="A249" s="45">
        <v>1</v>
      </c>
      <c r="B249" s="47" t="s">
        <v>86</v>
      </c>
      <c r="C249" s="57" t="s">
        <v>282</v>
      </c>
      <c r="D249" s="78" t="s">
        <v>66</v>
      </c>
      <c r="E249" s="53">
        <v>131.4</v>
      </c>
      <c r="F249" s="122"/>
      <c r="G249" s="112"/>
      <c r="H249" s="112"/>
      <c r="I249" s="112"/>
      <c r="J249" s="112"/>
      <c r="K249" s="112"/>
      <c r="L249" s="112">
        <f t="shared" ref="L249:L250" si="276">F249*E249</f>
        <v>0</v>
      </c>
      <c r="M249" s="112">
        <f t="shared" ref="M249:M250" si="277">ROUND(H249*E249,2)</f>
        <v>0</v>
      </c>
      <c r="N249" s="112">
        <f t="shared" ref="N249:N250" si="278">ROUND(I249*E249,2)</f>
        <v>0</v>
      </c>
      <c r="O249" s="112">
        <f t="shared" ref="O249:O250" si="279">ROUND(J249*E249,2)</f>
        <v>0</v>
      </c>
      <c r="P249" s="112">
        <f t="shared" ref="P249:P250" si="280">SUM(M249:O249)</f>
        <v>0</v>
      </c>
    </row>
    <row r="250" spans="1:16">
      <c r="A250" s="45">
        <v>2</v>
      </c>
      <c r="B250" s="47" t="s">
        <v>86</v>
      </c>
      <c r="C250" s="57" t="s">
        <v>284</v>
      </c>
      <c r="D250" s="78" t="s">
        <v>66</v>
      </c>
      <c r="E250" s="53">
        <v>131.4</v>
      </c>
      <c r="F250" s="122"/>
      <c r="G250" s="112"/>
      <c r="H250" s="112"/>
      <c r="I250" s="112"/>
      <c r="J250" s="112"/>
      <c r="K250" s="112"/>
      <c r="L250" s="112">
        <f t="shared" si="276"/>
        <v>0</v>
      </c>
      <c r="M250" s="112">
        <f t="shared" si="277"/>
        <v>0</v>
      </c>
      <c r="N250" s="112">
        <f t="shared" si="278"/>
        <v>0</v>
      </c>
      <c r="O250" s="112">
        <f t="shared" si="279"/>
        <v>0</v>
      </c>
      <c r="P250" s="112">
        <f t="shared" si="280"/>
        <v>0</v>
      </c>
    </row>
    <row r="251" spans="1:16">
      <c r="A251" s="45">
        <v>3</v>
      </c>
      <c r="B251" s="47" t="s">
        <v>86</v>
      </c>
      <c r="C251" s="57" t="s">
        <v>285</v>
      </c>
      <c r="D251" s="78" t="s">
        <v>66</v>
      </c>
      <c r="E251" s="53">
        <v>131.4</v>
      </c>
      <c r="F251" s="122"/>
      <c r="G251" s="112"/>
      <c r="H251" s="112"/>
      <c r="I251" s="112"/>
      <c r="J251" s="112"/>
      <c r="K251" s="112"/>
      <c r="L251" s="112">
        <f t="shared" ref="L251:L252" si="281">F251*E251</f>
        <v>0</v>
      </c>
      <c r="M251" s="112">
        <f t="shared" ref="M251:M252" si="282">ROUND(H251*E251,2)</f>
        <v>0</v>
      </c>
      <c r="N251" s="112">
        <f t="shared" ref="N251:N252" si="283">ROUND(I251*E251,2)</f>
        <v>0</v>
      </c>
      <c r="O251" s="112">
        <f t="shared" ref="O251:O252" si="284">ROUND(J251*E251,2)</f>
        <v>0</v>
      </c>
      <c r="P251" s="112">
        <f t="shared" ref="P251:P252" si="285">SUM(M251:O251)</f>
        <v>0</v>
      </c>
    </row>
    <row r="252" spans="1:16" ht="25.5">
      <c r="A252" s="45">
        <v>4</v>
      </c>
      <c r="B252" s="47" t="s">
        <v>86</v>
      </c>
      <c r="C252" s="57" t="s">
        <v>286</v>
      </c>
      <c r="D252" s="78" t="s">
        <v>66</v>
      </c>
      <c r="E252" s="53">
        <v>131.4</v>
      </c>
      <c r="F252" s="122"/>
      <c r="G252" s="112"/>
      <c r="H252" s="112"/>
      <c r="I252" s="112"/>
      <c r="J252" s="112"/>
      <c r="K252" s="112"/>
      <c r="L252" s="112">
        <f t="shared" si="281"/>
        <v>0</v>
      </c>
      <c r="M252" s="112">
        <f t="shared" si="282"/>
        <v>0</v>
      </c>
      <c r="N252" s="112">
        <f t="shared" si="283"/>
        <v>0</v>
      </c>
      <c r="O252" s="112">
        <f t="shared" si="284"/>
        <v>0</v>
      </c>
      <c r="P252" s="112">
        <f t="shared" si="285"/>
        <v>0</v>
      </c>
    </row>
    <row r="253" spans="1:16" ht="38.25">
      <c r="A253" s="45">
        <v>5</v>
      </c>
      <c r="B253" s="47" t="s">
        <v>86</v>
      </c>
      <c r="C253" s="57" t="s">
        <v>287</v>
      </c>
      <c r="D253" s="78" t="s">
        <v>66</v>
      </c>
      <c r="E253" s="53">
        <v>131.4</v>
      </c>
      <c r="F253" s="122"/>
      <c r="G253" s="112"/>
      <c r="H253" s="112"/>
      <c r="I253" s="112"/>
      <c r="J253" s="112"/>
      <c r="K253" s="112"/>
      <c r="L253" s="112">
        <f t="shared" ref="L253" si="286">F253*E253</f>
        <v>0</v>
      </c>
      <c r="M253" s="112">
        <f t="shared" ref="M253" si="287">ROUND(H253*E253,2)</f>
        <v>0</v>
      </c>
      <c r="N253" s="112">
        <f t="shared" ref="N253" si="288">ROUND(I253*E253,2)</f>
        <v>0</v>
      </c>
      <c r="O253" s="112">
        <f t="shared" ref="O253" si="289">ROUND(J253*E253,2)</f>
        <v>0</v>
      </c>
      <c r="P253" s="112">
        <f t="shared" ref="P253" si="290">SUM(M253:O253)</f>
        <v>0</v>
      </c>
    </row>
    <row r="254" spans="1:16" ht="25.5">
      <c r="A254" s="45">
        <v>6</v>
      </c>
      <c r="B254" s="47" t="s">
        <v>86</v>
      </c>
      <c r="C254" s="57" t="s">
        <v>288</v>
      </c>
      <c r="D254" s="78" t="s">
        <v>28</v>
      </c>
      <c r="E254" s="53">
        <v>580</v>
      </c>
      <c r="F254" s="122"/>
      <c r="G254" s="112"/>
      <c r="H254" s="112"/>
      <c r="I254" s="112"/>
      <c r="J254" s="112"/>
      <c r="K254" s="112"/>
      <c r="L254" s="112">
        <f>F254*E254</f>
        <v>0</v>
      </c>
      <c r="M254" s="112">
        <f>ROUND(H254*E254,2)</f>
        <v>0</v>
      </c>
      <c r="N254" s="112">
        <f>ROUND(I254*E254,2)</f>
        <v>0</v>
      </c>
      <c r="O254" s="112">
        <f>ROUND(J254*E254,2)</f>
        <v>0</v>
      </c>
      <c r="P254" s="112">
        <f>SUM(M254:O254)</f>
        <v>0</v>
      </c>
    </row>
    <row r="255" spans="1:16">
      <c r="A255" s="45">
        <v>7</v>
      </c>
      <c r="B255" s="47" t="s">
        <v>86</v>
      </c>
      <c r="C255" s="57" t="s">
        <v>289</v>
      </c>
      <c r="D255" s="78" t="s">
        <v>28</v>
      </c>
      <c r="E255" s="53">
        <v>137.1</v>
      </c>
      <c r="F255" s="122"/>
      <c r="G255" s="112"/>
      <c r="H255" s="112"/>
      <c r="I255" s="112"/>
      <c r="J255" s="112"/>
      <c r="K255" s="112"/>
      <c r="L255" s="112">
        <f>F255*E255</f>
        <v>0</v>
      </c>
      <c r="M255" s="112">
        <f>ROUND(H255*E255,2)</f>
        <v>0</v>
      </c>
      <c r="N255" s="112">
        <f>ROUND(I255*E255,2)</f>
        <v>0</v>
      </c>
      <c r="O255" s="112">
        <f>ROUND(J255*E255,2)</f>
        <v>0</v>
      </c>
      <c r="P255" s="112">
        <f>SUM(M255:O255)</f>
        <v>0</v>
      </c>
    </row>
    <row r="256" spans="1:16" ht="25.5">
      <c r="A256" s="45">
        <v>8</v>
      </c>
      <c r="B256" s="47" t="s">
        <v>86</v>
      </c>
      <c r="C256" s="57" t="s">
        <v>290</v>
      </c>
      <c r="D256" s="78" t="s">
        <v>56</v>
      </c>
      <c r="E256" s="53">
        <v>85.5</v>
      </c>
      <c r="F256" s="122"/>
      <c r="G256" s="112"/>
      <c r="H256" s="112"/>
      <c r="I256" s="112"/>
      <c r="J256" s="112"/>
      <c r="K256" s="112"/>
      <c r="L256" s="112">
        <f>F256*E256</f>
        <v>0</v>
      </c>
      <c r="M256" s="112">
        <f>ROUND(H256*E256,2)</f>
        <v>0</v>
      </c>
      <c r="N256" s="112">
        <f>ROUND(I256*E256,2)</f>
        <v>0</v>
      </c>
      <c r="O256" s="112">
        <f>ROUND(J256*E256,2)</f>
        <v>0</v>
      </c>
      <c r="P256" s="112">
        <f>SUM(M256:O256)</f>
        <v>0</v>
      </c>
    </row>
    <row r="257" spans="1:16">
      <c r="A257" s="44"/>
      <c r="B257" s="46"/>
      <c r="C257" s="79" t="s">
        <v>291</v>
      </c>
      <c r="D257" s="52"/>
      <c r="E257" s="53"/>
      <c r="F257" s="122"/>
      <c r="G257" s="112"/>
      <c r="H257" s="112"/>
      <c r="I257" s="112"/>
      <c r="J257" s="112"/>
      <c r="K257" s="112"/>
      <c r="L257" s="112"/>
      <c r="M257" s="112"/>
      <c r="N257" s="112"/>
      <c r="O257" s="112"/>
      <c r="P257" s="123"/>
    </row>
    <row r="258" spans="1:16" ht="25.5">
      <c r="A258" s="45">
        <v>9</v>
      </c>
      <c r="B258" s="47" t="s">
        <v>86</v>
      </c>
      <c r="C258" s="57" t="s">
        <v>292</v>
      </c>
      <c r="D258" s="78" t="s">
        <v>66</v>
      </c>
      <c r="E258" s="53">
        <v>59</v>
      </c>
      <c r="F258" s="122"/>
      <c r="G258" s="112"/>
      <c r="H258" s="112"/>
      <c r="I258" s="112"/>
      <c r="J258" s="112"/>
      <c r="K258" s="112"/>
      <c r="L258" s="112">
        <f t="shared" ref="L258:L259" si="291">F258*E258</f>
        <v>0</v>
      </c>
      <c r="M258" s="112">
        <f t="shared" ref="M258:M259" si="292">ROUND(H258*E258,2)</f>
        <v>0</v>
      </c>
      <c r="N258" s="112">
        <f t="shared" ref="N258:N259" si="293">ROUND(I258*E258,2)</f>
        <v>0</v>
      </c>
      <c r="O258" s="112">
        <f t="shared" ref="O258:O259" si="294">ROUND(J258*E258,2)</f>
        <v>0</v>
      </c>
      <c r="P258" s="112">
        <f t="shared" ref="P258:P259" si="295">SUM(M258:O258)</f>
        <v>0</v>
      </c>
    </row>
    <row r="259" spans="1:16" ht="63.75">
      <c r="A259" s="45">
        <v>10</v>
      </c>
      <c r="B259" s="47" t="s">
        <v>86</v>
      </c>
      <c r="C259" s="57" t="s">
        <v>293</v>
      </c>
      <c r="D259" s="78" t="s">
        <v>66</v>
      </c>
      <c r="E259" s="53">
        <v>59</v>
      </c>
      <c r="F259" s="122"/>
      <c r="G259" s="112"/>
      <c r="H259" s="112"/>
      <c r="I259" s="112"/>
      <c r="J259" s="112"/>
      <c r="K259" s="112"/>
      <c r="L259" s="112">
        <f t="shared" si="291"/>
        <v>0</v>
      </c>
      <c r="M259" s="112">
        <f t="shared" si="292"/>
        <v>0</v>
      </c>
      <c r="N259" s="112">
        <f t="shared" si="293"/>
        <v>0</v>
      </c>
      <c r="O259" s="112">
        <f t="shared" si="294"/>
        <v>0</v>
      </c>
      <c r="P259" s="112">
        <f t="shared" si="295"/>
        <v>0</v>
      </c>
    </row>
    <row r="260" spans="1:16">
      <c r="A260" s="44"/>
      <c r="B260" s="46"/>
      <c r="C260" s="64"/>
      <c r="D260" s="52"/>
      <c r="E260" s="53"/>
      <c r="F260" s="122"/>
      <c r="G260" s="112"/>
      <c r="H260" s="112"/>
      <c r="I260" s="112"/>
      <c r="J260" s="112"/>
      <c r="K260" s="112"/>
      <c r="L260" s="112"/>
      <c r="M260" s="112"/>
      <c r="N260" s="112"/>
      <c r="O260" s="112"/>
      <c r="P260" s="123"/>
    </row>
    <row r="261" spans="1:16">
      <c r="A261" s="44">
        <v>10</v>
      </c>
      <c r="B261" s="46" t="s">
        <v>335</v>
      </c>
      <c r="C261" s="64" t="s">
        <v>107</v>
      </c>
      <c r="D261" s="52"/>
      <c r="E261" s="53"/>
      <c r="F261" s="122"/>
      <c r="G261" s="112"/>
      <c r="H261" s="112"/>
      <c r="I261" s="112"/>
      <c r="J261" s="112"/>
      <c r="K261" s="112"/>
      <c r="L261" s="112"/>
      <c r="M261" s="112"/>
      <c r="N261" s="112"/>
      <c r="O261" s="112"/>
      <c r="P261" s="123">
        <f>SUM(P262:P262)</f>
        <v>0</v>
      </c>
    </row>
    <row r="262" spans="1:16" ht="51">
      <c r="A262" s="45">
        <v>1</v>
      </c>
      <c r="B262" s="47" t="s">
        <v>86</v>
      </c>
      <c r="C262" s="57" t="s">
        <v>294</v>
      </c>
      <c r="D262" s="78" t="s">
        <v>27</v>
      </c>
      <c r="E262" s="53">
        <v>1</v>
      </c>
      <c r="F262" s="122"/>
      <c r="G262" s="112"/>
      <c r="H262" s="112"/>
      <c r="I262" s="112"/>
      <c r="J262" s="112"/>
      <c r="K262" s="112"/>
      <c r="L262" s="112">
        <f t="shared" ref="L262" si="296">F262*E262</f>
        <v>0</v>
      </c>
      <c r="M262" s="112">
        <f t="shared" ref="M262" si="297">ROUND(H262*E262,2)</f>
        <v>0</v>
      </c>
      <c r="N262" s="112">
        <f t="shared" ref="N262" si="298">ROUND(I262*E262,2)</f>
        <v>0</v>
      </c>
      <c r="O262" s="112">
        <f t="shared" ref="O262" si="299">ROUND(J262*E262,2)</f>
        <v>0</v>
      </c>
      <c r="P262" s="112">
        <f t="shared" ref="P262" si="300">SUM(M262:O262)</f>
        <v>0</v>
      </c>
    </row>
    <row r="263" spans="1:16">
      <c r="A263" s="45"/>
      <c r="B263" s="47"/>
      <c r="C263" s="55"/>
      <c r="D263" s="52"/>
      <c r="E263" s="53"/>
      <c r="F263" s="12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2"/>
    </row>
    <row r="264" spans="1:16">
      <c r="A264" s="44">
        <v>11</v>
      </c>
      <c r="B264" s="46" t="s">
        <v>308</v>
      </c>
      <c r="C264" s="51" t="s">
        <v>62</v>
      </c>
      <c r="D264" s="52"/>
      <c r="E264" s="53"/>
      <c r="F264" s="122"/>
      <c r="G264" s="112"/>
      <c r="H264" s="112"/>
      <c r="I264" s="112"/>
      <c r="J264" s="112"/>
      <c r="K264" s="112"/>
      <c r="L264" s="112"/>
      <c r="M264" s="112"/>
      <c r="N264" s="112"/>
      <c r="O264" s="112"/>
      <c r="P264" s="123">
        <f>SUM(P266:P290)</f>
        <v>0</v>
      </c>
    </row>
    <row r="265" spans="1:16">
      <c r="A265" s="45"/>
      <c r="B265" s="47"/>
      <c r="C265" s="79" t="s">
        <v>301</v>
      </c>
      <c r="D265" s="52"/>
      <c r="E265" s="53"/>
      <c r="F265" s="122"/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</row>
    <row r="266" spans="1:16" ht="38.25">
      <c r="A266" s="45">
        <v>1</v>
      </c>
      <c r="B266" s="47" t="s">
        <v>86</v>
      </c>
      <c r="C266" s="57" t="s">
        <v>297</v>
      </c>
      <c r="D266" s="52" t="s">
        <v>66</v>
      </c>
      <c r="E266" s="53">
        <v>97.6</v>
      </c>
      <c r="F266" s="122"/>
      <c r="G266" s="112"/>
      <c r="H266" s="112"/>
      <c r="I266" s="112"/>
      <c r="J266" s="112"/>
      <c r="K266" s="112"/>
      <c r="L266" s="112">
        <f t="shared" ref="L266" si="301">F266*E266</f>
        <v>0</v>
      </c>
      <c r="M266" s="112">
        <f t="shared" ref="M266" si="302">ROUND(H266*E266,2)</f>
        <v>0</v>
      </c>
      <c r="N266" s="112">
        <f t="shared" ref="N266" si="303">ROUND(I266*E266,2)</f>
        <v>0</v>
      </c>
      <c r="O266" s="112">
        <f t="shared" ref="O266" si="304">ROUND(J266*E266,2)</f>
        <v>0</v>
      </c>
      <c r="P266" s="112">
        <f t="shared" ref="P266" si="305">SUM(M266:O266)</f>
        <v>0</v>
      </c>
    </row>
    <row r="267" spans="1:16" ht="25.5">
      <c r="A267" s="45">
        <f>A266+1</f>
        <v>2</v>
      </c>
      <c r="B267" s="47" t="s">
        <v>86</v>
      </c>
      <c r="C267" s="57" t="s">
        <v>304</v>
      </c>
      <c r="D267" s="52" t="s">
        <v>66</v>
      </c>
      <c r="E267" s="53">
        <v>97.6</v>
      </c>
      <c r="F267" s="122"/>
      <c r="G267" s="112"/>
      <c r="H267" s="112"/>
      <c r="I267" s="112"/>
      <c r="J267" s="112"/>
      <c r="K267" s="112"/>
      <c r="L267" s="112">
        <f t="shared" ref="L267" si="306">F267*E267</f>
        <v>0</v>
      </c>
      <c r="M267" s="112">
        <f t="shared" ref="M267" si="307">ROUND(H267*E267,2)</f>
        <v>0</v>
      </c>
      <c r="N267" s="112">
        <f t="shared" ref="N267" si="308">ROUND(I267*E267,2)</f>
        <v>0</v>
      </c>
      <c r="O267" s="112">
        <f t="shared" ref="O267" si="309">ROUND(J267*E267,2)</f>
        <v>0</v>
      </c>
      <c r="P267" s="112">
        <f t="shared" ref="P267" si="310">SUM(M267:O267)</f>
        <v>0</v>
      </c>
    </row>
    <row r="268" spans="1:16">
      <c r="A268" s="45"/>
      <c r="B268" s="47"/>
      <c r="C268" s="79" t="s">
        <v>302</v>
      </c>
      <c r="D268" s="52"/>
      <c r="E268" s="53"/>
      <c r="F268" s="122"/>
      <c r="G268" s="112"/>
      <c r="H268" s="112"/>
      <c r="I268" s="112"/>
      <c r="J268" s="112"/>
      <c r="K268" s="112"/>
      <c r="L268" s="112"/>
      <c r="M268" s="112"/>
      <c r="N268" s="112"/>
      <c r="O268" s="112"/>
      <c r="P268" s="112"/>
    </row>
    <row r="269" spans="1:16" ht="25.5">
      <c r="A269" s="45">
        <f>A267+1</f>
        <v>3</v>
      </c>
      <c r="B269" s="47" t="s">
        <v>86</v>
      </c>
      <c r="C269" s="57" t="s">
        <v>299</v>
      </c>
      <c r="D269" s="52" t="s">
        <v>56</v>
      </c>
      <c r="E269" s="53">
        <v>120.3</v>
      </c>
      <c r="F269" s="122"/>
      <c r="G269" s="112"/>
      <c r="H269" s="112"/>
      <c r="I269" s="112"/>
      <c r="J269" s="112"/>
      <c r="K269" s="112"/>
      <c r="L269" s="112">
        <f t="shared" ref="L269:L270" si="311">ROUND(F269*E269,2)</f>
        <v>0</v>
      </c>
      <c r="M269" s="112">
        <f t="shared" ref="M269:M270" si="312">ROUND(H269*E269,2)</f>
        <v>0</v>
      </c>
      <c r="N269" s="112">
        <f t="shared" ref="N269:N270" si="313">ROUND(I269*E269,2)</f>
        <v>0</v>
      </c>
      <c r="O269" s="112">
        <f t="shared" ref="O269:O270" si="314">ROUND(J269*E269,2)</f>
        <v>0</v>
      </c>
      <c r="P269" s="112">
        <f t="shared" ref="P269:P270" si="315">SUM(M269:O269)</f>
        <v>0</v>
      </c>
    </row>
    <row r="270" spans="1:16" ht="25.5">
      <c r="A270" s="45">
        <f t="shared" ref="A270:A290" si="316">A269+1</f>
        <v>4</v>
      </c>
      <c r="B270" s="47" t="s">
        <v>86</v>
      </c>
      <c r="C270" s="57" t="s">
        <v>300</v>
      </c>
      <c r="D270" s="52" t="s">
        <v>264</v>
      </c>
      <c r="E270" s="53">
        <v>120.3</v>
      </c>
      <c r="F270" s="122"/>
      <c r="G270" s="112"/>
      <c r="H270" s="112"/>
      <c r="I270" s="112"/>
      <c r="J270" s="112"/>
      <c r="K270" s="112"/>
      <c r="L270" s="112">
        <f t="shared" si="311"/>
        <v>0</v>
      </c>
      <c r="M270" s="112">
        <f t="shared" si="312"/>
        <v>0</v>
      </c>
      <c r="N270" s="112">
        <f t="shared" si="313"/>
        <v>0</v>
      </c>
      <c r="O270" s="112">
        <f t="shared" si="314"/>
        <v>0</v>
      </c>
      <c r="P270" s="112">
        <f t="shared" si="315"/>
        <v>0</v>
      </c>
    </row>
    <row r="271" spans="1:16" ht="38.25">
      <c r="A271" s="45">
        <f t="shared" si="316"/>
        <v>5</v>
      </c>
      <c r="B271" s="47" t="s">
        <v>86</v>
      </c>
      <c r="C271" s="57" t="s">
        <v>297</v>
      </c>
      <c r="D271" s="52" t="s">
        <v>66</v>
      </c>
      <c r="E271" s="42">
        <v>120.3</v>
      </c>
      <c r="F271" s="122"/>
      <c r="G271" s="112"/>
      <c r="H271" s="112"/>
      <c r="I271" s="112"/>
      <c r="J271" s="112"/>
      <c r="K271" s="112"/>
      <c r="L271" s="112">
        <f t="shared" ref="L271:L272" si="317">F271*E271</f>
        <v>0</v>
      </c>
      <c r="M271" s="112">
        <f t="shared" ref="M271:M272" si="318">ROUND(H271*E271,2)</f>
        <v>0</v>
      </c>
      <c r="N271" s="112">
        <f t="shared" ref="N271:N272" si="319">ROUND(I271*E271,2)</f>
        <v>0</v>
      </c>
      <c r="O271" s="112">
        <f t="shared" ref="O271:O272" si="320">ROUND(J271*E271,2)</f>
        <v>0</v>
      </c>
      <c r="P271" s="112">
        <f t="shared" ref="P271:P272" si="321">SUM(M271:O271)</f>
        <v>0</v>
      </c>
    </row>
    <row r="272" spans="1:16" ht="25.5">
      <c r="A272" s="45">
        <f t="shared" si="316"/>
        <v>6</v>
      </c>
      <c r="B272" s="47" t="s">
        <v>86</v>
      </c>
      <c r="C272" s="57" t="s">
        <v>304</v>
      </c>
      <c r="D272" s="52" t="s">
        <v>66</v>
      </c>
      <c r="E272" s="42">
        <v>120.3</v>
      </c>
      <c r="F272" s="122"/>
      <c r="G272" s="112"/>
      <c r="H272" s="112"/>
      <c r="I272" s="112"/>
      <c r="J272" s="112"/>
      <c r="K272" s="112"/>
      <c r="L272" s="112">
        <f t="shared" si="317"/>
        <v>0</v>
      </c>
      <c r="M272" s="112">
        <f t="shared" si="318"/>
        <v>0</v>
      </c>
      <c r="N272" s="112">
        <f t="shared" si="319"/>
        <v>0</v>
      </c>
      <c r="O272" s="112">
        <f t="shared" si="320"/>
        <v>0</v>
      </c>
      <c r="P272" s="112">
        <f t="shared" si="321"/>
        <v>0</v>
      </c>
    </row>
    <row r="273" spans="1:16">
      <c r="A273" s="45"/>
      <c r="B273" s="47"/>
      <c r="C273" s="79" t="s">
        <v>303</v>
      </c>
      <c r="D273" s="52"/>
      <c r="E273" s="53"/>
      <c r="F273" s="122"/>
      <c r="G273" s="112"/>
      <c r="H273" s="112"/>
      <c r="I273" s="112"/>
      <c r="J273" s="112"/>
      <c r="K273" s="112"/>
      <c r="L273" s="112"/>
      <c r="M273" s="112"/>
      <c r="N273" s="112"/>
      <c r="O273" s="112"/>
      <c r="P273" s="112"/>
    </row>
    <row r="274" spans="1:16" ht="38.25">
      <c r="A274" s="45">
        <f>A272+1</f>
        <v>7</v>
      </c>
      <c r="B274" s="47" t="s">
        <v>86</v>
      </c>
      <c r="C274" s="57" t="s">
        <v>298</v>
      </c>
      <c r="D274" s="52" t="s">
        <v>66</v>
      </c>
      <c r="E274" s="53">
        <v>77.900000000000006</v>
      </c>
      <c r="F274" s="122"/>
      <c r="G274" s="112"/>
      <c r="H274" s="112"/>
      <c r="I274" s="112"/>
      <c r="J274" s="112"/>
      <c r="K274" s="112"/>
      <c r="L274" s="112">
        <f t="shared" ref="L274:L276" si="322">F274*E274</f>
        <v>0</v>
      </c>
      <c r="M274" s="112">
        <f>ROUND(H274*E274,2)</f>
        <v>0</v>
      </c>
      <c r="N274" s="112">
        <f>ROUND(I274*E274,2)</f>
        <v>0</v>
      </c>
      <c r="O274" s="112">
        <f>ROUND(J274*E274,2)</f>
        <v>0</v>
      </c>
      <c r="P274" s="112">
        <f>SUM(M274:O274)</f>
        <v>0</v>
      </c>
    </row>
    <row r="275" spans="1:16" ht="38.25">
      <c r="A275" s="45">
        <f t="shared" si="316"/>
        <v>8</v>
      </c>
      <c r="B275" s="47" t="s">
        <v>86</v>
      </c>
      <c r="C275" s="57" t="s">
        <v>297</v>
      </c>
      <c r="D275" s="52" t="s">
        <v>66</v>
      </c>
      <c r="E275" s="53">
        <v>77.900000000000006</v>
      </c>
      <c r="F275" s="122"/>
      <c r="G275" s="112"/>
      <c r="H275" s="112"/>
      <c r="I275" s="112"/>
      <c r="J275" s="112"/>
      <c r="K275" s="112"/>
      <c r="L275" s="112">
        <f t="shared" si="322"/>
        <v>0</v>
      </c>
      <c r="M275" s="112">
        <f>ROUND(H275*E275,2)</f>
        <v>0</v>
      </c>
      <c r="N275" s="112">
        <f>ROUND(I275*E275,2)</f>
        <v>0</v>
      </c>
      <c r="O275" s="112">
        <f>ROUND(J275*E275,2)</f>
        <v>0</v>
      </c>
      <c r="P275" s="112">
        <f>SUM(M275:O275)</f>
        <v>0</v>
      </c>
    </row>
    <row r="276" spans="1:16" ht="25.5">
      <c r="A276" s="45">
        <f t="shared" si="316"/>
        <v>9</v>
      </c>
      <c r="B276" s="47" t="s">
        <v>86</v>
      </c>
      <c r="C276" s="57" t="s">
        <v>304</v>
      </c>
      <c r="D276" s="52" t="s">
        <v>66</v>
      </c>
      <c r="E276" s="53">
        <v>77.900000000000006</v>
      </c>
      <c r="F276" s="122"/>
      <c r="G276" s="112"/>
      <c r="H276" s="112"/>
      <c r="I276" s="112"/>
      <c r="J276" s="112"/>
      <c r="K276" s="112"/>
      <c r="L276" s="112">
        <f t="shared" si="322"/>
        <v>0</v>
      </c>
      <c r="M276" s="112">
        <f t="shared" ref="M276" si="323">ROUND(H276*E276,2)</f>
        <v>0</v>
      </c>
      <c r="N276" s="112">
        <f t="shared" ref="N276" si="324">ROUND(I276*E276,2)</f>
        <v>0</v>
      </c>
      <c r="O276" s="112">
        <f t="shared" ref="O276" si="325">ROUND(J276*E276,2)</f>
        <v>0</v>
      </c>
      <c r="P276" s="112">
        <f t="shared" ref="P276" si="326">SUM(M276:O276)</f>
        <v>0</v>
      </c>
    </row>
    <row r="277" spans="1:16">
      <c r="A277" s="45"/>
      <c r="B277" s="47"/>
      <c r="C277" s="54" t="s">
        <v>63</v>
      </c>
      <c r="D277" s="52"/>
      <c r="E277" s="53"/>
      <c r="F277" s="122"/>
      <c r="G277" s="112"/>
      <c r="H277" s="112"/>
      <c r="I277" s="112"/>
      <c r="J277" s="112"/>
      <c r="K277" s="112"/>
      <c r="L277" s="112"/>
      <c r="M277" s="112"/>
      <c r="N277" s="112"/>
      <c r="O277" s="112"/>
      <c r="P277" s="112"/>
    </row>
    <row r="278" spans="1:16" s="113" customFormat="1" ht="38.25">
      <c r="A278" s="45">
        <f>A276+1</f>
        <v>10</v>
      </c>
      <c r="B278" s="47" t="s">
        <v>86</v>
      </c>
      <c r="C278" s="57" t="s">
        <v>316</v>
      </c>
      <c r="D278" s="52" t="s">
        <v>264</v>
      </c>
      <c r="E278" s="53">
        <v>78.900000000000006</v>
      </c>
      <c r="F278" s="122"/>
      <c r="G278" s="112"/>
      <c r="H278" s="112"/>
      <c r="I278" s="112"/>
      <c r="J278" s="112"/>
      <c r="K278" s="112"/>
      <c r="L278" s="112">
        <f>ROUND(F278*E278,2)</f>
        <v>0</v>
      </c>
      <c r="M278" s="112">
        <f>ROUND(H278*E278,2)</f>
        <v>0</v>
      </c>
      <c r="N278" s="112">
        <f>ROUND(I278*E278,2)</f>
        <v>0</v>
      </c>
      <c r="O278" s="112">
        <f>ROUND(J278*E278,2)</f>
        <v>0</v>
      </c>
      <c r="P278" s="112">
        <f>SUM(M278:O278)</f>
        <v>0</v>
      </c>
    </row>
    <row r="279" spans="1:16" s="113" customFormat="1" ht="45" customHeight="1">
      <c r="A279" s="45">
        <f t="shared" si="316"/>
        <v>11</v>
      </c>
      <c r="B279" s="47" t="s">
        <v>86</v>
      </c>
      <c r="C279" s="57" t="s">
        <v>317</v>
      </c>
      <c r="D279" s="52" t="s">
        <v>264</v>
      </c>
      <c r="E279" s="53">
        <v>78.900000000000006</v>
      </c>
      <c r="F279" s="122"/>
      <c r="G279" s="112"/>
      <c r="H279" s="112"/>
      <c r="I279" s="112"/>
      <c r="J279" s="112"/>
      <c r="K279" s="112"/>
      <c r="L279" s="112">
        <f>ROUND(F279*E279,2)</f>
        <v>0</v>
      </c>
      <c r="M279" s="112">
        <f>ROUND(H279*E279,2)</f>
        <v>0</v>
      </c>
      <c r="N279" s="112">
        <f>ROUND(I279*E279,2)</f>
        <v>0</v>
      </c>
      <c r="O279" s="112">
        <f>ROUND(J279*E279,2)</f>
        <v>0</v>
      </c>
      <c r="P279" s="112">
        <f>SUM(M279:O279)</f>
        <v>0</v>
      </c>
    </row>
    <row r="280" spans="1:16" s="113" customFormat="1" ht="25.5">
      <c r="A280" s="45">
        <f t="shared" si="316"/>
        <v>12</v>
      </c>
      <c r="B280" s="47" t="s">
        <v>86</v>
      </c>
      <c r="C280" s="57" t="s">
        <v>318</v>
      </c>
      <c r="D280" s="52" t="s">
        <v>264</v>
      </c>
      <c r="E280" s="53">
        <v>437.9</v>
      </c>
      <c r="F280" s="122"/>
      <c r="G280" s="112"/>
      <c r="H280" s="112"/>
      <c r="I280" s="112"/>
      <c r="J280" s="112"/>
      <c r="K280" s="112"/>
      <c r="L280" s="112">
        <f>ROUND(F280*E280,2)</f>
        <v>0</v>
      </c>
      <c r="M280" s="112">
        <f>ROUND(H280*E280,2)</f>
        <v>0</v>
      </c>
      <c r="N280" s="112">
        <f>ROUND(I280*E280,2)</f>
        <v>0</v>
      </c>
      <c r="O280" s="112">
        <f>ROUND(J280*E280,2)</f>
        <v>0</v>
      </c>
      <c r="P280" s="112">
        <f>SUM(M280:O280)</f>
        <v>0</v>
      </c>
    </row>
    <row r="281" spans="1:16" s="113" customFormat="1" ht="25.5">
      <c r="A281" s="45">
        <f t="shared" si="316"/>
        <v>13</v>
      </c>
      <c r="B281" s="47" t="s">
        <v>86</v>
      </c>
      <c r="C281" s="57" t="s">
        <v>319</v>
      </c>
      <c r="D281" s="52" t="s">
        <v>264</v>
      </c>
      <c r="E281" s="53">
        <v>437.9</v>
      </c>
      <c r="F281" s="122"/>
      <c r="G281" s="112"/>
      <c r="H281" s="112"/>
      <c r="I281" s="112"/>
      <c r="J281" s="112"/>
      <c r="K281" s="112"/>
      <c r="L281" s="112">
        <f>ROUND(F281*E281,2)</f>
        <v>0</v>
      </c>
      <c r="M281" s="112">
        <f>ROUND(H281*E281,2)</f>
        <v>0</v>
      </c>
      <c r="N281" s="112">
        <f>ROUND(I281*E281,2)</f>
        <v>0</v>
      </c>
      <c r="O281" s="112">
        <f>ROUND(J281*E281,2)</f>
        <v>0</v>
      </c>
      <c r="P281" s="112">
        <f>SUM(M281:O281)</f>
        <v>0</v>
      </c>
    </row>
    <row r="282" spans="1:16">
      <c r="A282" s="45"/>
      <c r="B282" s="47"/>
      <c r="C282" s="54" t="s">
        <v>64</v>
      </c>
      <c r="D282" s="52"/>
      <c r="E282" s="53"/>
      <c r="F282" s="122"/>
      <c r="G282" s="112"/>
      <c r="H282" s="112"/>
      <c r="I282" s="112"/>
      <c r="J282" s="112"/>
      <c r="K282" s="112"/>
      <c r="L282" s="112"/>
      <c r="M282" s="112"/>
      <c r="N282" s="112"/>
      <c r="O282" s="112"/>
      <c r="P282" s="112"/>
    </row>
    <row r="283" spans="1:16" s="113" customFormat="1" ht="51">
      <c r="A283" s="45">
        <f>A281+1</f>
        <v>14</v>
      </c>
      <c r="B283" s="47" t="s">
        <v>86</v>
      </c>
      <c r="C283" s="57" t="s">
        <v>320</v>
      </c>
      <c r="D283" s="52" t="s">
        <v>321</v>
      </c>
      <c r="E283" s="53">
        <v>57.1</v>
      </c>
      <c r="F283" s="122"/>
      <c r="G283" s="112"/>
      <c r="H283" s="112"/>
      <c r="I283" s="112"/>
      <c r="J283" s="112"/>
      <c r="K283" s="112"/>
      <c r="L283" s="112">
        <f t="shared" ref="L283:L290" si="327">F283*E283</f>
        <v>0</v>
      </c>
      <c r="M283" s="112">
        <f t="shared" ref="M283:M290" si="328">ROUND(H283*E283,2)</f>
        <v>0</v>
      </c>
      <c r="N283" s="112">
        <f t="shared" ref="N283:N290" si="329">ROUND(I283*E283,2)</f>
        <v>0</v>
      </c>
      <c r="O283" s="112">
        <f t="shared" ref="O283:O290" si="330">ROUND(J283*E283,2)</f>
        <v>0</v>
      </c>
      <c r="P283" s="112">
        <f t="shared" ref="P283:P290" si="331">SUM(M283:O283)</f>
        <v>0</v>
      </c>
    </row>
    <row r="284" spans="1:16" s="113" customFormat="1" ht="51">
      <c r="A284" s="45">
        <f t="shared" si="316"/>
        <v>15</v>
      </c>
      <c r="B284" s="47" t="s">
        <v>86</v>
      </c>
      <c r="C284" s="57" t="s">
        <v>326</v>
      </c>
      <c r="D284" s="52" t="s">
        <v>321</v>
      </c>
      <c r="E284" s="53">
        <v>34.6</v>
      </c>
      <c r="F284" s="122"/>
      <c r="G284" s="112"/>
      <c r="H284" s="112"/>
      <c r="I284" s="112"/>
      <c r="J284" s="112"/>
      <c r="K284" s="112"/>
      <c r="L284" s="112">
        <f t="shared" si="327"/>
        <v>0</v>
      </c>
      <c r="M284" s="112">
        <f t="shared" si="328"/>
        <v>0</v>
      </c>
      <c r="N284" s="112">
        <f t="shared" si="329"/>
        <v>0</v>
      </c>
      <c r="O284" s="112">
        <f t="shared" si="330"/>
        <v>0</v>
      </c>
      <c r="P284" s="112">
        <f t="shared" si="331"/>
        <v>0</v>
      </c>
    </row>
    <row r="285" spans="1:16" s="113" customFormat="1" ht="51">
      <c r="A285" s="45">
        <f t="shared" si="316"/>
        <v>16</v>
      </c>
      <c r="B285" s="47" t="s">
        <v>86</v>
      </c>
      <c r="C285" s="57" t="s">
        <v>327</v>
      </c>
      <c r="D285" s="52" t="s">
        <v>321</v>
      </c>
      <c r="E285" s="53">
        <v>22.5</v>
      </c>
      <c r="F285" s="122"/>
      <c r="G285" s="112"/>
      <c r="H285" s="112"/>
      <c r="I285" s="112"/>
      <c r="J285" s="112"/>
      <c r="K285" s="112"/>
      <c r="L285" s="112">
        <f t="shared" ref="L285" si="332">F285*E285</f>
        <v>0</v>
      </c>
      <c r="M285" s="112">
        <f t="shared" ref="M285" si="333">ROUND(H285*E285,2)</f>
        <v>0</v>
      </c>
      <c r="N285" s="112">
        <f t="shared" ref="N285" si="334">ROUND(I285*E285,2)</f>
        <v>0</v>
      </c>
      <c r="O285" s="112">
        <f t="shared" ref="O285" si="335">ROUND(J285*E285,2)</f>
        <v>0</v>
      </c>
      <c r="P285" s="112">
        <f t="shared" ref="P285" si="336">SUM(M285:O285)</f>
        <v>0</v>
      </c>
    </row>
    <row r="286" spans="1:16" s="113" customFormat="1" ht="30" customHeight="1">
      <c r="A286" s="45">
        <f t="shared" si="316"/>
        <v>17</v>
      </c>
      <c r="B286" s="47" t="s">
        <v>86</v>
      </c>
      <c r="C286" s="57" t="s">
        <v>322</v>
      </c>
      <c r="D286" s="52" t="s">
        <v>323</v>
      </c>
      <c r="E286" s="53">
        <v>108.3</v>
      </c>
      <c r="F286" s="122"/>
      <c r="G286" s="112"/>
      <c r="H286" s="112"/>
      <c r="I286" s="112"/>
      <c r="J286" s="112"/>
      <c r="K286" s="112"/>
      <c r="L286" s="112">
        <f t="shared" si="327"/>
        <v>0</v>
      </c>
      <c r="M286" s="112">
        <f t="shared" si="328"/>
        <v>0</v>
      </c>
      <c r="N286" s="112">
        <f t="shared" si="329"/>
        <v>0</v>
      </c>
      <c r="O286" s="112">
        <f t="shared" si="330"/>
        <v>0</v>
      </c>
      <c r="P286" s="112">
        <f t="shared" si="331"/>
        <v>0</v>
      </c>
    </row>
    <row r="287" spans="1:16" s="113" customFormat="1" ht="38.25">
      <c r="A287" s="45">
        <f t="shared" si="316"/>
        <v>18</v>
      </c>
      <c r="B287" s="47" t="s">
        <v>86</v>
      </c>
      <c r="C287" s="57" t="s">
        <v>329</v>
      </c>
      <c r="D287" s="52" t="s">
        <v>321</v>
      </c>
      <c r="E287" s="53">
        <f>E286</f>
        <v>108.3</v>
      </c>
      <c r="F287" s="122"/>
      <c r="G287" s="112"/>
      <c r="H287" s="112"/>
      <c r="I287" s="112"/>
      <c r="J287" s="112"/>
      <c r="K287" s="112"/>
      <c r="L287" s="112">
        <f t="shared" si="327"/>
        <v>0</v>
      </c>
      <c r="M287" s="112">
        <f t="shared" si="328"/>
        <v>0</v>
      </c>
      <c r="N287" s="112">
        <f t="shared" si="329"/>
        <v>0</v>
      </c>
      <c r="O287" s="112">
        <f t="shared" si="330"/>
        <v>0</v>
      </c>
      <c r="P287" s="112">
        <f t="shared" si="331"/>
        <v>0</v>
      </c>
    </row>
    <row r="288" spans="1:16" s="113" customFormat="1" ht="28.5" customHeight="1">
      <c r="A288" s="45">
        <f t="shared" si="316"/>
        <v>19</v>
      </c>
      <c r="B288" s="47" t="s">
        <v>86</v>
      </c>
      <c r="C288" s="57" t="s">
        <v>324</v>
      </c>
      <c r="D288" s="52" t="s">
        <v>28</v>
      </c>
      <c r="E288" s="53">
        <v>151.9</v>
      </c>
      <c r="F288" s="122"/>
      <c r="G288" s="112"/>
      <c r="H288" s="112"/>
      <c r="I288" s="112"/>
      <c r="J288" s="112"/>
      <c r="K288" s="112"/>
      <c r="L288" s="112">
        <f t="shared" si="327"/>
        <v>0</v>
      </c>
      <c r="M288" s="112">
        <f t="shared" si="328"/>
        <v>0</v>
      </c>
      <c r="N288" s="112">
        <f t="shared" si="329"/>
        <v>0</v>
      </c>
      <c r="O288" s="112">
        <f t="shared" si="330"/>
        <v>0</v>
      </c>
      <c r="P288" s="112">
        <f t="shared" si="331"/>
        <v>0</v>
      </c>
    </row>
    <row r="289" spans="1:16" s="113" customFormat="1" ht="28.5" customHeight="1">
      <c r="A289" s="45">
        <f t="shared" si="316"/>
        <v>20</v>
      </c>
      <c r="B289" s="47" t="s">
        <v>86</v>
      </c>
      <c r="C289" s="57" t="s">
        <v>325</v>
      </c>
      <c r="D289" s="52" t="s">
        <v>28</v>
      </c>
      <c r="E289" s="53">
        <v>19.8</v>
      </c>
      <c r="F289" s="122"/>
      <c r="G289" s="112"/>
      <c r="H289" s="112"/>
      <c r="I289" s="112"/>
      <c r="J289" s="112"/>
      <c r="K289" s="112"/>
      <c r="L289" s="112">
        <f t="shared" si="327"/>
        <v>0</v>
      </c>
      <c r="M289" s="112">
        <f t="shared" si="328"/>
        <v>0</v>
      </c>
      <c r="N289" s="112">
        <f t="shared" si="329"/>
        <v>0</v>
      </c>
      <c r="O289" s="112">
        <f t="shared" si="330"/>
        <v>0</v>
      </c>
      <c r="P289" s="112">
        <f t="shared" si="331"/>
        <v>0</v>
      </c>
    </row>
    <row r="290" spans="1:16" s="113" customFormat="1" ht="28.5" customHeight="1">
      <c r="A290" s="45">
        <f t="shared" si="316"/>
        <v>21</v>
      </c>
      <c r="B290" s="47" t="s">
        <v>86</v>
      </c>
      <c r="C290" s="57" t="s">
        <v>328</v>
      </c>
      <c r="D290" s="52" t="s">
        <v>28</v>
      </c>
      <c r="E290" s="53">
        <v>23.5</v>
      </c>
      <c r="F290" s="122"/>
      <c r="G290" s="112"/>
      <c r="H290" s="112"/>
      <c r="I290" s="112"/>
      <c r="J290" s="112"/>
      <c r="K290" s="112"/>
      <c r="L290" s="112">
        <f t="shared" si="327"/>
        <v>0</v>
      </c>
      <c r="M290" s="112">
        <f t="shared" si="328"/>
        <v>0</v>
      </c>
      <c r="N290" s="112">
        <f t="shared" si="329"/>
        <v>0</v>
      </c>
      <c r="O290" s="112">
        <f t="shared" si="330"/>
        <v>0</v>
      </c>
      <c r="P290" s="112">
        <f t="shared" si="331"/>
        <v>0</v>
      </c>
    </row>
    <row r="291" spans="1:16">
      <c r="A291" s="44"/>
      <c r="B291" s="46"/>
      <c r="C291" s="64"/>
      <c r="D291" s="52"/>
      <c r="E291" s="53"/>
      <c r="F291" s="122"/>
      <c r="G291" s="112"/>
      <c r="H291" s="112"/>
      <c r="I291" s="112"/>
      <c r="J291" s="112"/>
      <c r="K291" s="112"/>
      <c r="L291" s="112"/>
      <c r="M291" s="112"/>
      <c r="N291" s="112"/>
      <c r="O291" s="112"/>
      <c r="P291" s="123"/>
    </row>
    <row r="292" spans="1:16">
      <c r="A292" s="44">
        <v>12</v>
      </c>
      <c r="B292" s="46" t="s">
        <v>262</v>
      </c>
      <c r="C292" s="64" t="s">
        <v>333</v>
      </c>
      <c r="D292" s="52"/>
      <c r="E292" s="53"/>
      <c r="F292" s="122"/>
      <c r="G292" s="112"/>
      <c r="H292" s="112"/>
      <c r="I292" s="112"/>
      <c r="J292" s="112"/>
      <c r="K292" s="112"/>
      <c r="L292" s="112"/>
      <c r="M292" s="112"/>
      <c r="N292" s="112"/>
      <c r="O292" s="112"/>
      <c r="P292" s="123">
        <f>SUM(P293:P298)</f>
        <v>0</v>
      </c>
    </row>
    <row r="293" spans="1:16">
      <c r="A293" s="45">
        <v>1</v>
      </c>
      <c r="B293" s="47" t="s">
        <v>86</v>
      </c>
      <c r="C293" s="57" t="s">
        <v>282</v>
      </c>
      <c r="D293" s="78" t="s">
        <v>66</v>
      </c>
      <c r="E293" s="53">
        <v>18.8</v>
      </c>
      <c r="F293" s="122"/>
      <c r="G293" s="112"/>
      <c r="H293" s="112"/>
      <c r="I293" s="112"/>
      <c r="J293" s="112"/>
      <c r="K293" s="112"/>
      <c r="L293" s="112">
        <f t="shared" ref="L293:L294" si="337">F293*E293</f>
        <v>0</v>
      </c>
      <c r="M293" s="112">
        <f t="shared" ref="M293:M294" si="338">ROUND(H293*E293,2)</f>
        <v>0</v>
      </c>
      <c r="N293" s="112">
        <f t="shared" ref="N293:N294" si="339">ROUND(I293*E293,2)</f>
        <v>0</v>
      </c>
      <c r="O293" s="112">
        <f t="shared" ref="O293:O294" si="340">ROUND(J293*E293,2)</f>
        <v>0</v>
      </c>
      <c r="P293" s="112">
        <f t="shared" ref="P293:P294" si="341">SUM(M293:O293)</f>
        <v>0</v>
      </c>
    </row>
    <row r="294" spans="1:16">
      <c r="A294" s="45">
        <v>2</v>
      </c>
      <c r="B294" s="47" t="s">
        <v>86</v>
      </c>
      <c r="C294" s="57" t="s">
        <v>284</v>
      </c>
      <c r="D294" s="78" t="s">
        <v>66</v>
      </c>
      <c r="E294" s="53">
        <v>18.8</v>
      </c>
      <c r="F294" s="122"/>
      <c r="G294" s="112"/>
      <c r="H294" s="112"/>
      <c r="I294" s="112"/>
      <c r="J294" s="112"/>
      <c r="K294" s="112"/>
      <c r="L294" s="112">
        <f t="shared" si="337"/>
        <v>0</v>
      </c>
      <c r="M294" s="112">
        <f t="shared" si="338"/>
        <v>0</v>
      </c>
      <c r="N294" s="112">
        <f t="shared" si="339"/>
        <v>0</v>
      </c>
      <c r="O294" s="112">
        <f t="shared" si="340"/>
        <v>0</v>
      </c>
      <c r="P294" s="112">
        <f t="shared" si="341"/>
        <v>0</v>
      </c>
    </row>
    <row r="295" spans="1:16">
      <c r="A295" s="45">
        <v>3</v>
      </c>
      <c r="B295" s="47" t="s">
        <v>86</v>
      </c>
      <c r="C295" s="57" t="s">
        <v>330</v>
      </c>
      <c r="D295" s="78" t="s">
        <v>26</v>
      </c>
      <c r="E295" s="53">
        <v>48</v>
      </c>
      <c r="F295" s="122"/>
      <c r="G295" s="112"/>
      <c r="H295" s="112"/>
      <c r="I295" s="112"/>
      <c r="J295" s="112"/>
      <c r="K295" s="112"/>
      <c r="L295" s="112">
        <f t="shared" ref="L295" si="342">F295*E295</f>
        <v>0</v>
      </c>
      <c r="M295" s="112">
        <f t="shared" ref="M295" si="343">ROUND(H295*E295,2)</f>
        <v>0</v>
      </c>
      <c r="N295" s="112">
        <f t="shared" ref="N295" si="344">ROUND(I295*E295,2)</f>
        <v>0</v>
      </c>
      <c r="O295" s="112">
        <f t="shared" ref="O295" si="345">ROUND(J295*E295,2)</f>
        <v>0</v>
      </c>
      <c r="P295" s="112">
        <f t="shared" ref="P295" si="346">SUM(M295:O295)</f>
        <v>0</v>
      </c>
    </row>
    <row r="296" spans="1:16" ht="25.5">
      <c r="A296" s="45">
        <v>4</v>
      </c>
      <c r="B296" s="47" t="s">
        <v>86</v>
      </c>
      <c r="C296" s="57" t="s">
        <v>331</v>
      </c>
      <c r="D296" s="78" t="s">
        <v>55</v>
      </c>
      <c r="E296" s="53">
        <v>0.45</v>
      </c>
      <c r="F296" s="122"/>
      <c r="G296" s="112"/>
      <c r="H296" s="112"/>
      <c r="I296" s="112"/>
      <c r="J296" s="112"/>
      <c r="K296" s="112"/>
      <c r="L296" s="112">
        <f t="shared" ref="L296" si="347">F296*E296</f>
        <v>0</v>
      </c>
      <c r="M296" s="112">
        <f t="shared" ref="M296" si="348">ROUND(H296*E296,2)</f>
        <v>0</v>
      </c>
      <c r="N296" s="112">
        <f t="shared" ref="N296" si="349">ROUND(I296*E296,2)</f>
        <v>0</v>
      </c>
      <c r="O296" s="112">
        <f t="shared" ref="O296" si="350">ROUND(J296*E296,2)</f>
        <v>0</v>
      </c>
      <c r="P296" s="112">
        <f t="shared" ref="P296" si="351">SUM(M296:O296)</f>
        <v>0</v>
      </c>
    </row>
    <row r="297" spans="1:16" ht="38.25">
      <c r="A297" s="45">
        <v>5</v>
      </c>
      <c r="B297" s="47" t="s">
        <v>86</v>
      </c>
      <c r="C297" s="57" t="s">
        <v>332</v>
      </c>
      <c r="D297" s="78" t="s">
        <v>66</v>
      </c>
      <c r="E297" s="53">
        <v>18.8</v>
      </c>
      <c r="F297" s="122"/>
      <c r="G297" s="112"/>
      <c r="H297" s="112"/>
      <c r="I297" s="112"/>
      <c r="J297" s="112"/>
      <c r="K297" s="112"/>
      <c r="L297" s="112">
        <f t="shared" ref="L297" si="352">F297*E297</f>
        <v>0</v>
      </c>
      <c r="M297" s="112">
        <f t="shared" ref="M297" si="353">ROUND(H297*E297,2)</f>
        <v>0</v>
      </c>
      <c r="N297" s="112">
        <f t="shared" ref="N297" si="354">ROUND(I297*E297,2)</f>
        <v>0</v>
      </c>
      <c r="O297" s="112">
        <f t="shared" ref="O297" si="355">ROUND(J297*E297,2)</f>
        <v>0</v>
      </c>
      <c r="P297" s="112">
        <f t="shared" ref="P297" si="356">SUM(M297:O297)</f>
        <v>0</v>
      </c>
    </row>
    <row r="298" spans="1:16">
      <c r="A298" s="45">
        <v>6</v>
      </c>
      <c r="B298" s="47" t="s">
        <v>86</v>
      </c>
      <c r="C298" s="57" t="s">
        <v>334</v>
      </c>
      <c r="D298" s="78" t="s">
        <v>27</v>
      </c>
      <c r="E298" s="53">
        <v>1</v>
      </c>
      <c r="F298" s="122"/>
      <c r="G298" s="112"/>
      <c r="H298" s="112"/>
      <c r="I298" s="112"/>
      <c r="J298" s="112"/>
      <c r="K298" s="112"/>
      <c r="L298" s="112">
        <f t="shared" ref="L298" si="357">F298*E298</f>
        <v>0</v>
      </c>
      <c r="M298" s="112">
        <f t="shared" ref="M298" si="358">ROUND(H298*E298,2)</f>
        <v>0</v>
      </c>
      <c r="N298" s="112">
        <f t="shared" ref="N298" si="359">ROUND(I298*E298,2)</f>
        <v>0</v>
      </c>
      <c r="O298" s="112">
        <f t="shared" ref="O298" si="360">ROUND(J298*E298,2)</f>
        <v>0</v>
      </c>
      <c r="P298" s="112">
        <f t="shared" ref="P298" si="361">SUM(M298:O298)</f>
        <v>0</v>
      </c>
    </row>
    <row r="299" spans="1:16">
      <c r="A299" s="33"/>
      <c r="B299" s="29"/>
      <c r="C299" s="48"/>
      <c r="D299" s="49"/>
      <c r="E299" s="50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</row>
    <row r="300" spans="1:16">
      <c r="A300" s="31"/>
      <c r="B300" s="158" t="s">
        <v>87</v>
      </c>
      <c r="C300" s="158"/>
      <c r="D300" s="158"/>
      <c r="E300" s="158"/>
      <c r="F300" s="158"/>
      <c r="G300" s="158"/>
      <c r="H300" s="158"/>
      <c r="I300" s="158"/>
      <c r="J300" s="158"/>
      <c r="K300" s="158"/>
      <c r="L300" s="36">
        <f>ROUND(SUM($L$17:L298),2)</f>
        <v>0</v>
      </c>
      <c r="M300" s="37">
        <f>SUM(M17:M298)</f>
        <v>0</v>
      </c>
      <c r="N300" s="37">
        <f>SUM(N17:N298)</f>
        <v>0</v>
      </c>
      <c r="O300" s="37">
        <f>SUM(O17:O298)</f>
        <v>0</v>
      </c>
      <c r="P300" s="37">
        <f>SUM(M300:O300)</f>
        <v>0</v>
      </c>
    </row>
    <row r="302" spans="1:16">
      <c r="A302" s="134" t="s">
        <v>8</v>
      </c>
      <c r="B302" s="134"/>
      <c r="C302" s="38">
        <f>'Kopsavilkums 1'!C36:E36</f>
        <v>0</v>
      </c>
      <c r="D302" s="38"/>
      <c r="E302" s="38"/>
      <c r="F302" s="38"/>
    </row>
    <row r="303" spans="1:16">
      <c r="C303" s="155" t="s">
        <v>9</v>
      </c>
      <c r="D303" s="155"/>
      <c r="E303" s="155"/>
      <c r="F303" s="155"/>
    </row>
    <row r="305" spans="2:2">
      <c r="B305" s="2">
        <f>'Kopsavilkums 1'!B38</f>
        <v>0</v>
      </c>
    </row>
  </sheetData>
  <mergeCells count="15">
    <mergeCell ref="A1:P1"/>
    <mergeCell ref="A3:P3"/>
    <mergeCell ref="A4:P4"/>
    <mergeCell ref="A10:F10"/>
    <mergeCell ref="L11:P11"/>
    <mergeCell ref="F12:K12"/>
    <mergeCell ref="L12:P12"/>
    <mergeCell ref="B300:K300"/>
    <mergeCell ref="A302:B302"/>
    <mergeCell ref="C303:F303"/>
    <mergeCell ref="A12:A13"/>
    <mergeCell ref="B12:B13"/>
    <mergeCell ref="C12:C13"/>
    <mergeCell ref="D12:D13"/>
    <mergeCell ref="E12:E13"/>
  </mergeCells>
  <phoneticPr fontId="78" type="noConversion"/>
  <printOptions horizontalCentered="1"/>
  <pageMargins left="0.31" right="0.31" top="0.74803149606299202" bottom="0.47244094488188998" header="0.196850393700787" footer="0.31"/>
  <pageSetup paperSize="9" scale="57" orientation="landscape" r:id="rId1"/>
  <headerFooter>
    <oddHeader xml:space="preserve">&amp;C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R212"/>
  <sheetViews>
    <sheetView view="pageBreakPreview" zoomScale="85" zoomScaleNormal="85" zoomScaleSheetLayoutView="85" workbookViewId="0">
      <selection activeCell="F17" sqref="F17:J205"/>
    </sheetView>
  </sheetViews>
  <sheetFormatPr defaultRowHeight="12.75"/>
  <cols>
    <col min="1" max="1" width="6.7109375" style="2" customWidth="1"/>
    <col min="2" max="2" width="10.85546875" style="2" customWidth="1"/>
    <col min="3" max="3" width="42.140625" style="2" customWidth="1"/>
    <col min="4" max="4" width="11" style="2" bestFit="1" customWidth="1"/>
    <col min="5" max="5" width="10.140625" style="2" bestFit="1" customWidth="1"/>
    <col min="6" max="6" width="9.140625" style="2"/>
    <col min="7" max="7" width="10" style="2" customWidth="1"/>
    <col min="8" max="8" width="9.140625" style="2" customWidth="1"/>
    <col min="9" max="9" width="14.5703125" style="2" customWidth="1"/>
    <col min="10" max="10" width="11.42578125" style="2" customWidth="1"/>
    <col min="11" max="11" width="9.140625" style="2"/>
    <col min="12" max="12" width="12.140625" style="2" customWidth="1"/>
    <col min="13" max="13" width="10.42578125" style="2" customWidth="1"/>
    <col min="14" max="14" width="15" style="2" customWidth="1"/>
    <col min="15" max="15" width="11.140625" style="2" customWidth="1"/>
    <col min="16" max="16" width="11.28515625" style="2" customWidth="1"/>
    <col min="17" max="16384" width="9.140625" style="2"/>
  </cols>
  <sheetData>
    <row r="1" spans="1:16" ht="18">
      <c r="A1" s="153" t="s">
        <v>346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3" spans="1:16">
      <c r="A3" s="154" t="s">
        <v>147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6">
      <c r="A4" s="155" t="s">
        <v>18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6" spans="1:16" ht="16.5" customHeight="1">
      <c r="A6" s="7" t="str">
        <f>'Kopsavilkums 1'!A5:H5</f>
        <v>Objekta nosaukums: "Atpūtas kompleksa jaunbūve adresē "Konkas" Košrags,Kolkas pagastā, Talsu novadā"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6.5" customHeight="1">
      <c r="A7" s="7" t="str">
        <f>'Kopsavilkums 1'!A6</f>
        <v>Būves nosaukums: "Atpūtas kompleksa jaunbūve adresē "Konkas" Košrags,Kolkas pagastā, Talsu novadā"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6.5" customHeight="1">
      <c r="A8" s="7" t="str">
        <f>'Kopsavilkums 1'!A7</f>
        <v>Objekta adrese:  "Konkas" Košrags,Kolkas pagastā, Talsu novadā</v>
      </c>
      <c r="B8" s="7"/>
      <c r="C8" s="7"/>
      <c r="D8" s="7"/>
      <c r="E8" s="7"/>
      <c r="F8" s="7"/>
      <c r="G8" s="7"/>
      <c r="H8" s="7"/>
      <c r="I8" s="7"/>
      <c r="J8" s="7"/>
      <c r="K8" s="7" t="s">
        <v>89</v>
      </c>
      <c r="L8" s="7"/>
      <c r="M8" s="7"/>
      <c r="N8" s="7"/>
      <c r="O8" s="7"/>
      <c r="P8" s="7"/>
    </row>
    <row r="9" spans="1:16" ht="16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16.5" customHeight="1">
      <c r="A10" s="156" t="s">
        <v>347</v>
      </c>
      <c r="B10" s="156"/>
      <c r="C10" s="156"/>
      <c r="D10" s="156"/>
      <c r="E10" s="156"/>
      <c r="F10" s="156"/>
      <c r="G10" s="24">
        <f>P207</f>
        <v>0</v>
      </c>
      <c r="H10" s="25" t="s">
        <v>77</v>
      </c>
      <c r="I10" s="7"/>
      <c r="J10" s="7"/>
      <c r="K10" s="7"/>
      <c r="L10" s="7"/>
      <c r="M10" s="7"/>
      <c r="N10" s="7"/>
      <c r="O10" s="7"/>
      <c r="P10" s="7"/>
    </row>
    <row r="11" spans="1:16" ht="21.75" customHeight="1">
      <c r="A11" s="3"/>
      <c r="B11" s="3"/>
      <c r="C11" s="3"/>
      <c r="D11" s="3"/>
      <c r="E11" s="3"/>
      <c r="F11" s="26">
        <v>10.1</v>
      </c>
      <c r="G11" s="27">
        <v>12.5</v>
      </c>
      <c r="H11" s="28"/>
      <c r="L11" s="156">
        <f>'Kopsavilkums 1'!B38</f>
        <v>0</v>
      </c>
      <c r="M11" s="156"/>
      <c r="N11" s="156"/>
      <c r="O11" s="156"/>
      <c r="P11" s="156"/>
    </row>
    <row r="12" spans="1:16" ht="24" customHeight="1">
      <c r="A12" s="157" t="s">
        <v>1</v>
      </c>
      <c r="B12" s="157" t="s">
        <v>78</v>
      </c>
      <c r="C12" s="157" t="s">
        <v>11</v>
      </c>
      <c r="D12" s="157" t="s">
        <v>12</v>
      </c>
      <c r="E12" s="157" t="s">
        <v>13</v>
      </c>
      <c r="F12" s="157" t="s">
        <v>79</v>
      </c>
      <c r="G12" s="157"/>
      <c r="H12" s="157"/>
      <c r="I12" s="157"/>
      <c r="J12" s="157"/>
      <c r="K12" s="157"/>
      <c r="L12" s="157" t="s">
        <v>80</v>
      </c>
      <c r="M12" s="157"/>
      <c r="N12" s="157"/>
      <c r="O12" s="157"/>
      <c r="P12" s="157"/>
    </row>
    <row r="13" spans="1:16" ht="51">
      <c r="A13" s="157"/>
      <c r="B13" s="157"/>
      <c r="C13" s="157"/>
      <c r="D13" s="157"/>
      <c r="E13" s="157"/>
      <c r="F13" s="29" t="s">
        <v>81</v>
      </c>
      <c r="G13" s="29" t="s">
        <v>82</v>
      </c>
      <c r="H13" s="29" t="s">
        <v>14</v>
      </c>
      <c r="I13" s="29" t="s">
        <v>15</v>
      </c>
      <c r="J13" s="29" t="s">
        <v>16</v>
      </c>
      <c r="K13" s="29" t="s">
        <v>83</v>
      </c>
      <c r="L13" s="29" t="s">
        <v>84</v>
      </c>
      <c r="M13" s="29" t="s">
        <v>14</v>
      </c>
      <c r="N13" s="29" t="s">
        <v>15</v>
      </c>
      <c r="O13" s="29" t="s">
        <v>16</v>
      </c>
      <c r="P13" s="29" t="s">
        <v>85</v>
      </c>
    </row>
    <row r="14" spans="1:16">
      <c r="A14" s="30">
        <v>1</v>
      </c>
      <c r="B14" s="30">
        <v>2</v>
      </c>
      <c r="C14" s="30">
        <v>3</v>
      </c>
      <c r="D14" s="30">
        <v>4</v>
      </c>
      <c r="E14" s="30">
        <v>5</v>
      </c>
      <c r="F14" s="30">
        <v>6</v>
      </c>
      <c r="G14" s="30">
        <v>7</v>
      </c>
      <c r="H14" s="30">
        <v>8</v>
      </c>
      <c r="I14" s="30">
        <v>9</v>
      </c>
      <c r="J14" s="30">
        <v>10</v>
      </c>
      <c r="K14" s="30">
        <v>11</v>
      </c>
      <c r="L14" s="30">
        <v>12</v>
      </c>
      <c r="M14" s="30">
        <v>13</v>
      </c>
      <c r="N14" s="30">
        <v>14</v>
      </c>
      <c r="O14" s="30">
        <v>15</v>
      </c>
      <c r="P14" s="30">
        <v>16</v>
      </c>
    </row>
    <row r="15" spans="1:16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>
      <c r="A16" s="44">
        <v>1</v>
      </c>
      <c r="B16" s="46" t="s">
        <v>101</v>
      </c>
      <c r="C16" s="64" t="s">
        <v>191</v>
      </c>
      <c r="D16" s="52"/>
      <c r="E16" s="53"/>
      <c r="F16" s="39"/>
      <c r="G16" s="32"/>
      <c r="H16" s="32"/>
      <c r="I16" s="32"/>
      <c r="J16" s="32"/>
      <c r="K16" s="32"/>
      <c r="L16" s="32"/>
      <c r="M16" s="32"/>
      <c r="N16" s="32"/>
      <c r="O16" s="32"/>
      <c r="P16" s="77">
        <f>SUM(P17:P23)</f>
        <v>0</v>
      </c>
    </row>
    <row r="17" spans="1:16" ht="63.75">
      <c r="A17" s="45">
        <v>1</v>
      </c>
      <c r="B17" s="47" t="s">
        <v>86</v>
      </c>
      <c r="C17" s="55" t="s">
        <v>151</v>
      </c>
      <c r="D17" s="52" t="s">
        <v>76</v>
      </c>
      <c r="E17" s="53">
        <v>8.5399999999999991</v>
      </c>
      <c r="F17" s="39"/>
      <c r="G17" s="32"/>
      <c r="H17" s="32"/>
      <c r="I17" s="32"/>
      <c r="J17" s="32"/>
      <c r="K17" s="32">
        <f t="shared" ref="K17:K21" si="0">SUM(H17:J17)</f>
        <v>0</v>
      </c>
      <c r="L17" s="32">
        <f t="shared" ref="L17:L23" si="1">F17*E17</f>
        <v>0</v>
      </c>
      <c r="M17" s="32">
        <f t="shared" ref="M17:M23" si="2">ROUND(H17*E17,2)</f>
        <v>0</v>
      </c>
      <c r="N17" s="32">
        <f t="shared" ref="N17:N23" si="3">ROUND(I17*E17,2)</f>
        <v>0</v>
      </c>
      <c r="O17" s="32">
        <f t="shared" ref="O17:O23" si="4">ROUND(J17*E17,2)</f>
        <v>0</v>
      </c>
      <c r="P17" s="32">
        <f t="shared" ref="P17:P23" si="5">SUM(M17:O17)</f>
        <v>0</v>
      </c>
    </row>
    <row r="18" spans="1:16" ht="51">
      <c r="A18" s="45">
        <v>2</v>
      </c>
      <c r="B18" s="47" t="s">
        <v>86</v>
      </c>
      <c r="C18" s="55" t="s">
        <v>348</v>
      </c>
      <c r="D18" s="52" t="s">
        <v>76</v>
      </c>
      <c r="E18" s="53">
        <v>13.7</v>
      </c>
      <c r="F18" s="39"/>
      <c r="G18" s="32"/>
      <c r="H18" s="32"/>
      <c r="I18" s="32"/>
      <c r="J18" s="32"/>
      <c r="K18" s="32">
        <f t="shared" si="0"/>
        <v>0</v>
      </c>
      <c r="L18" s="32">
        <f t="shared" si="1"/>
        <v>0</v>
      </c>
      <c r="M18" s="32">
        <f t="shared" si="2"/>
        <v>0</v>
      </c>
      <c r="N18" s="32">
        <f t="shared" si="3"/>
        <v>0</v>
      </c>
      <c r="O18" s="32">
        <f t="shared" si="4"/>
        <v>0</v>
      </c>
      <c r="P18" s="32">
        <f t="shared" si="5"/>
        <v>0</v>
      </c>
    </row>
    <row r="19" spans="1:16" ht="51">
      <c r="A19" s="45">
        <v>3</v>
      </c>
      <c r="B19" s="47" t="s">
        <v>86</v>
      </c>
      <c r="C19" s="55" t="s">
        <v>100</v>
      </c>
      <c r="D19" s="52" t="s">
        <v>59</v>
      </c>
      <c r="E19" s="53">
        <v>0.74</v>
      </c>
      <c r="F19" s="39"/>
      <c r="G19" s="32"/>
      <c r="H19" s="32"/>
      <c r="I19" s="32"/>
      <c r="J19" s="32"/>
      <c r="K19" s="32">
        <f t="shared" si="0"/>
        <v>0</v>
      </c>
      <c r="L19" s="32">
        <f t="shared" si="1"/>
        <v>0</v>
      </c>
      <c r="M19" s="32">
        <f t="shared" si="2"/>
        <v>0</v>
      </c>
      <c r="N19" s="32">
        <f t="shared" si="3"/>
        <v>0</v>
      </c>
      <c r="O19" s="32">
        <f t="shared" si="4"/>
        <v>0</v>
      </c>
      <c r="P19" s="32">
        <f t="shared" si="5"/>
        <v>0</v>
      </c>
    </row>
    <row r="20" spans="1:16" ht="38.25">
      <c r="A20" s="45">
        <v>4</v>
      </c>
      <c r="B20" s="47" t="s">
        <v>86</v>
      </c>
      <c r="C20" s="55" t="s">
        <v>152</v>
      </c>
      <c r="D20" s="52" t="s">
        <v>76</v>
      </c>
      <c r="E20" s="53">
        <v>4.9400000000000004</v>
      </c>
      <c r="F20" s="39"/>
      <c r="G20" s="32"/>
      <c r="H20" s="32"/>
      <c r="I20" s="32"/>
      <c r="J20" s="32"/>
      <c r="K20" s="32">
        <f t="shared" si="0"/>
        <v>0</v>
      </c>
      <c r="L20" s="32">
        <f t="shared" si="1"/>
        <v>0</v>
      </c>
      <c r="M20" s="32">
        <f t="shared" si="2"/>
        <v>0</v>
      </c>
      <c r="N20" s="32">
        <f t="shared" si="3"/>
        <v>0</v>
      </c>
      <c r="O20" s="32">
        <f t="shared" si="4"/>
        <v>0</v>
      </c>
      <c r="P20" s="32">
        <f t="shared" si="5"/>
        <v>0</v>
      </c>
    </row>
    <row r="21" spans="1:16">
      <c r="A21" s="45">
        <v>5</v>
      </c>
      <c r="B21" s="47" t="s">
        <v>86</v>
      </c>
      <c r="C21" s="55" t="s">
        <v>155</v>
      </c>
      <c r="D21" s="52" t="s">
        <v>66</v>
      </c>
      <c r="E21" s="53">
        <v>130.52000000000001</v>
      </c>
      <c r="F21" s="39"/>
      <c r="G21" s="32"/>
      <c r="H21" s="32"/>
      <c r="I21" s="32"/>
      <c r="J21" s="32"/>
      <c r="K21" s="32">
        <f t="shared" si="0"/>
        <v>0</v>
      </c>
      <c r="L21" s="32">
        <f t="shared" si="1"/>
        <v>0</v>
      </c>
      <c r="M21" s="32">
        <f t="shared" si="2"/>
        <v>0</v>
      </c>
      <c r="N21" s="32">
        <f t="shared" si="3"/>
        <v>0</v>
      </c>
      <c r="O21" s="32">
        <f t="shared" si="4"/>
        <v>0</v>
      </c>
      <c r="P21" s="32">
        <f t="shared" si="5"/>
        <v>0</v>
      </c>
    </row>
    <row r="22" spans="1:16">
      <c r="A22" s="45">
        <v>6</v>
      </c>
      <c r="B22" s="47" t="s">
        <v>86</v>
      </c>
      <c r="C22" s="55" t="s">
        <v>156</v>
      </c>
      <c r="D22" s="52" t="s">
        <v>66</v>
      </c>
      <c r="E22" s="53">
        <v>12.6</v>
      </c>
      <c r="F22" s="39"/>
      <c r="G22" s="32"/>
      <c r="H22" s="32"/>
      <c r="I22" s="32"/>
      <c r="J22" s="32"/>
      <c r="K22" s="32">
        <f t="shared" ref="K22" si="6">SUM(H22:J22)</f>
        <v>0</v>
      </c>
      <c r="L22" s="32">
        <f t="shared" si="1"/>
        <v>0</v>
      </c>
      <c r="M22" s="32">
        <f t="shared" si="2"/>
        <v>0</v>
      </c>
      <c r="N22" s="32">
        <f t="shared" si="3"/>
        <v>0</v>
      </c>
      <c r="O22" s="32">
        <f t="shared" si="4"/>
        <v>0</v>
      </c>
      <c r="P22" s="32">
        <f t="shared" si="5"/>
        <v>0</v>
      </c>
    </row>
    <row r="23" spans="1:16" ht="38.25">
      <c r="A23" s="45">
        <v>7</v>
      </c>
      <c r="B23" s="47" t="s">
        <v>86</v>
      </c>
      <c r="C23" s="55" t="s">
        <v>157</v>
      </c>
      <c r="D23" s="52" t="s">
        <v>66</v>
      </c>
      <c r="E23" s="53">
        <v>36.9</v>
      </c>
      <c r="F23" s="39"/>
      <c r="G23" s="32"/>
      <c r="H23" s="32"/>
      <c r="I23" s="32"/>
      <c r="J23" s="32"/>
      <c r="K23" s="32">
        <f t="shared" ref="K23" si="7">SUM(H23:J23)</f>
        <v>0</v>
      </c>
      <c r="L23" s="32">
        <f t="shared" si="1"/>
        <v>0</v>
      </c>
      <c r="M23" s="32">
        <f t="shared" si="2"/>
        <v>0</v>
      </c>
      <c r="N23" s="32">
        <f t="shared" si="3"/>
        <v>0</v>
      </c>
      <c r="O23" s="32">
        <f t="shared" si="4"/>
        <v>0</v>
      </c>
      <c r="P23" s="32">
        <f t="shared" si="5"/>
        <v>0</v>
      </c>
    </row>
    <row r="24" spans="1:16">
      <c r="A24" s="45"/>
      <c r="B24" s="47"/>
      <c r="C24" s="55"/>
      <c r="D24" s="52"/>
      <c r="E24" s="53"/>
      <c r="F24" s="39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16">
      <c r="A25" s="44">
        <v>2</v>
      </c>
      <c r="B25" s="46" t="s">
        <v>335</v>
      </c>
      <c r="C25" s="51" t="s">
        <v>166</v>
      </c>
      <c r="D25" s="52"/>
      <c r="E25" s="53"/>
      <c r="F25" s="39"/>
      <c r="G25" s="32"/>
      <c r="H25" s="32"/>
      <c r="I25" s="32"/>
      <c r="J25" s="32"/>
      <c r="K25" s="32"/>
      <c r="L25" s="32"/>
      <c r="M25" s="32"/>
      <c r="N25" s="32"/>
      <c r="O25" s="32"/>
      <c r="P25" s="77">
        <f>SUM(P26:P31)</f>
        <v>0</v>
      </c>
    </row>
    <row r="26" spans="1:16" ht="38.25">
      <c r="A26" s="45">
        <v>1</v>
      </c>
      <c r="B26" s="47" t="s">
        <v>86</v>
      </c>
      <c r="C26" s="55" t="s">
        <v>350</v>
      </c>
      <c r="D26" s="52" t="s">
        <v>55</v>
      </c>
      <c r="E26" s="53">
        <v>0.06</v>
      </c>
      <c r="F26" s="39"/>
      <c r="G26" s="32"/>
      <c r="H26" s="32"/>
      <c r="I26" s="32"/>
      <c r="J26" s="32"/>
      <c r="K26" s="32">
        <f>SUM(H26:J26)</f>
        <v>0</v>
      </c>
      <c r="L26" s="32">
        <f>F26*E26</f>
        <v>0</v>
      </c>
      <c r="M26" s="32">
        <f>ROUND(H26*E26,2)</f>
        <v>0</v>
      </c>
      <c r="N26" s="32">
        <f>ROUND(I26*E26,2)</f>
        <v>0</v>
      </c>
      <c r="O26" s="32">
        <f>ROUND(J26*E26,2)</f>
        <v>0</v>
      </c>
      <c r="P26" s="32">
        <f>SUM(M26:O26)</f>
        <v>0</v>
      </c>
    </row>
    <row r="27" spans="1:16" ht="38.25">
      <c r="A27" s="45">
        <v>2</v>
      </c>
      <c r="B27" s="47" t="s">
        <v>86</v>
      </c>
      <c r="C27" s="55" t="s">
        <v>171</v>
      </c>
      <c r="D27" s="52" t="s">
        <v>26</v>
      </c>
      <c r="E27" s="53">
        <v>14</v>
      </c>
      <c r="F27" s="39"/>
      <c r="G27" s="32"/>
      <c r="H27" s="32"/>
      <c r="I27" s="32"/>
      <c r="J27" s="32"/>
      <c r="K27" s="32">
        <f t="shared" ref="K27" si="8">SUM(H27:J27)</f>
        <v>0</v>
      </c>
      <c r="L27" s="32">
        <f t="shared" ref="L27" si="9">F27*E27</f>
        <v>0</v>
      </c>
      <c r="M27" s="32">
        <f t="shared" ref="M27" si="10">ROUND(H27*E27,2)</f>
        <v>0</v>
      </c>
      <c r="N27" s="32">
        <f t="shared" ref="N27" si="11">ROUND(I27*E27,2)</f>
        <v>0</v>
      </c>
      <c r="O27" s="32">
        <f t="shared" ref="O27" si="12">ROUND(J27*E27,2)</f>
        <v>0</v>
      </c>
      <c r="P27" s="32">
        <f t="shared" ref="P27" si="13">SUM(M27:O27)</f>
        <v>0</v>
      </c>
    </row>
    <row r="28" spans="1:16" ht="38.25">
      <c r="A28" s="45">
        <v>3</v>
      </c>
      <c r="B28" s="47" t="s">
        <v>86</v>
      </c>
      <c r="C28" s="55" t="s">
        <v>349</v>
      </c>
      <c r="D28" s="52" t="s">
        <v>26</v>
      </c>
      <c r="E28" s="53">
        <v>1</v>
      </c>
      <c r="F28" s="39"/>
      <c r="G28" s="32"/>
      <c r="H28" s="32"/>
      <c r="I28" s="32"/>
      <c r="J28" s="32"/>
      <c r="K28" s="32">
        <f t="shared" ref="K28" si="14">SUM(H28:J28)</f>
        <v>0</v>
      </c>
      <c r="L28" s="32">
        <f t="shared" ref="L28" si="15">F28*E28</f>
        <v>0</v>
      </c>
      <c r="M28" s="32">
        <f t="shared" ref="M28" si="16">ROUND(H28*E28,2)</f>
        <v>0</v>
      </c>
      <c r="N28" s="32">
        <f t="shared" ref="N28" si="17">ROUND(I28*E28,2)</f>
        <v>0</v>
      </c>
      <c r="O28" s="32">
        <f t="shared" ref="O28" si="18">ROUND(J28*E28,2)</f>
        <v>0</v>
      </c>
      <c r="P28" s="32">
        <f t="shared" ref="P28" si="19">SUM(M28:O28)</f>
        <v>0</v>
      </c>
    </row>
    <row r="29" spans="1:16" ht="14.25">
      <c r="A29" s="45">
        <v>4</v>
      </c>
      <c r="B29" s="47" t="s">
        <v>86</v>
      </c>
      <c r="C29" s="55" t="s">
        <v>164</v>
      </c>
      <c r="D29" s="52" t="s">
        <v>56</v>
      </c>
      <c r="E29" s="53">
        <v>124.4</v>
      </c>
      <c r="F29" s="39"/>
      <c r="G29" s="32"/>
      <c r="H29" s="32"/>
      <c r="I29" s="32"/>
      <c r="J29" s="32"/>
      <c r="K29" s="32">
        <f>SUM(H29:J29)</f>
        <v>0</v>
      </c>
      <c r="L29" s="32">
        <f>F29*E29</f>
        <v>0</v>
      </c>
      <c r="M29" s="32">
        <f>ROUND(H29*E29,2)</f>
        <v>0</v>
      </c>
      <c r="N29" s="32">
        <f>ROUND(I29*E29,2)</f>
        <v>0</v>
      </c>
      <c r="O29" s="32">
        <f>ROUND(J29*E29,2)</f>
        <v>0</v>
      </c>
      <c r="P29" s="32">
        <f>SUM(M29:O29)</f>
        <v>0</v>
      </c>
    </row>
    <row r="30" spans="1:16" ht="14.25">
      <c r="A30" s="45">
        <v>5</v>
      </c>
      <c r="B30" s="47" t="s">
        <v>86</v>
      </c>
      <c r="C30" s="55" t="s">
        <v>165</v>
      </c>
      <c r="D30" s="52" t="s">
        <v>56</v>
      </c>
      <c r="E30" s="53">
        <v>42.63</v>
      </c>
      <c r="F30" s="39"/>
      <c r="G30" s="32"/>
      <c r="H30" s="32"/>
      <c r="I30" s="32"/>
      <c r="J30" s="32"/>
      <c r="K30" s="32">
        <f>SUM(H30:J30)</f>
        <v>0</v>
      </c>
      <c r="L30" s="32">
        <f>F30*E30</f>
        <v>0</v>
      </c>
      <c r="M30" s="32">
        <f>ROUND(H30*E30,2)</f>
        <v>0</v>
      </c>
      <c r="N30" s="32">
        <f>ROUND(I30*E30,2)</f>
        <v>0</v>
      </c>
      <c r="O30" s="32">
        <f>ROUND(J30*E30,2)</f>
        <v>0</v>
      </c>
      <c r="P30" s="32">
        <f>SUM(M30:O30)</f>
        <v>0</v>
      </c>
    </row>
    <row r="31" spans="1:16">
      <c r="A31" s="45">
        <v>6</v>
      </c>
      <c r="B31" s="47" t="s">
        <v>86</v>
      </c>
      <c r="C31" s="55" t="s">
        <v>158</v>
      </c>
      <c r="D31" s="52" t="s">
        <v>27</v>
      </c>
      <c r="E31" s="53">
        <v>1</v>
      </c>
      <c r="F31" s="39"/>
      <c r="G31" s="32"/>
      <c r="H31" s="32"/>
      <c r="I31" s="32"/>
      <c r="J31" s="32"/>
      <c r="K31" s="32">
        <f>SUM(H31:J31)</f>
        <v>0</v>
      </c>
      <c r="L31" s="32">
        <f>F31*E31</f>
        <v>0</v>
      </c>
      <c r="M31" s="32">
        <f>ROUND(H31*E31,2)</f>
        <v>0</v>
      </c>
      <c r="N31" s="32">
        <f>ROUND(I31*E31,2)</f>
        <v>0</v>
      </c>
      <c r="O31" s="32">
        <f>ROUND(J31*E31,2)</f>
        <v>0</v>
      </c>
      <c r="P31" s="32">
        <f>SUM(M31:O31)</f>
        <v>0</v>
      </c>
    </row>
    <row r="32" spans="1:16">
      <c r="A32" s="45"/>
      <c r="B32" s="47"/>
      <c r="C32" s="55"/>
      <c r="D32" s="52"/>
      <c r="E32" s="53"/>
      <c r="F32" s="39"/>
      <c r="G32" s="32"/>
      <c r="H32" s="32"/>
      <c r="I32" s="32"/>
      <c r="J32" s="32"/>
      <c r="K32" s="32"/>
      <c r="L32" s="32"/>
      <c r="M32" s="32"/>
      <c r="N32" s="32"/>
      <c r="O32" s="32"/>
      <c r="P32" s="32"/>
    </row>
    <row r="33" spans="1:16">
      <c r="A33" s="44">
        <v>3</v>
      </c>
      <c r="B33" s="46" t="s">
        <v>335</v>
      </c>
      <c r="C33" s="51" t="s">
        <v>159</v>
      </c>
      <c r="D33" s="52"/>
      <c r="E33" s="53"/>
      <c r="F33" s="39"/>
      <c r="G33" s="32"/>
      <c r="H33" s="32"/>
      <c r="I33" s="32"/>
      <c r="J33" s="32"/>
      <c r="K33" s="32"/>
      <c r="L33" s="32"/>
      <c r="M33" s="32"/>
      <c r="N33" s="32"/>
      <c r="O33" s="32"/>
      <c r="P33" s="77">
        <f>SUM(P34:P35)</f>
        <v>0</v>
      </c>
    </row>
    <row r="34" spans="1:16" ht="25.5">
      <c r="A34" s="45">
        <v>1</v>
      </c>
      <c r="B34" s="47" t="s">
        <v>86</v>
      </c>
      <c r="C34" s="55" t="s">
        <v>176</v>
      </c>
      <c r="D34" s="52" t="s">
        <v>56</v>
      </c>
      <c r="E34" s="53">
        <v>29.1</v>
      </c>
      <c r="F34" s="39"/>
      <c r="G34" s="32"/>
      <c r="H34" s="32"/>
      <c r="I34" s="32"/>
      <c r="J34" s="32"/>
      <c r="K34" s="32">
        <f>SUM(H34:J34)</f>
        <v>0</v>
      </c>
      <c r="L34" s="32">
        <f>F34*E34</f>
        <v>0</v>
      </c>
      <c r="M34" s="32">
        <f>ROUND(H34*E34,2)</f>
        <v>0</v>
      </c>
      <c r="N34" s="32">
        <f>ROUND(I34*E34,2)</f>
        <v>0</v>
      </c>
      <c r="O34" s="32">
        <f>ROUND(J34*E34,2)</f>
        <v>0</v>
      </c>
      <c r="P34" s="32">
        <f>SUM(M34:O34)</f>
        <v>0</v>
      </c>
    </row>
    <row r="35" spans="1:16">
      <c r="A35" s="45">
        <v>2</v>
      </c>
      <c r="B35" s="47" t="s">
        <v>86</v>
      </c>
      <c r="C35" s="55" t="s">
        <v>158</v>
      </c>
      <c r="D35" s="52" t="s">
        <v>27</v>
      </c>
      <c r="E35" s="53">
        <v>1</v>
      </c>
      <c r="F35" s="39"/>
      <c r="G35" s="32"/>
      <c r="H35" s="32"/>
      <c r="I35" s="32"/>
      <c r="J35" s="32"/>
      <c r="K35" s="32">
        <f>SUM(H35:J35)</f>
        <v>0</v>
      </c>
      <c r="L35" s="32">
        <f>F35*E35</f>
        <v>0</v>
      </c>
      <c r="M35" s="32">
        <f>ROUND(H35*E35,2)</f>
        <v>0</v>
      </c>
      <c r="N35" s="32">
        <f>ROUND(I35*E35,2)</f>
        <v>0</v>
      </c>
      <c r="O35" s="32">
        <f>ROUND(J35*E35,2)</f>
        <v>0</v>
      </c>
      <c r="P35" s="32">
        <f>SUM(M35:O35)</f>
        <v>0</v>
      </c>
    </row>
    <row r="36" spans="1:16">
      <c r="A36" s="45"/>
      <c r="B36" s="47"/>
      <c r="C36" s="55"/>
      <c r="D36" s="52"/>
      <c r="E36" s="53"/>
      <c r="F36" s="39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>
      <c r="A37" s="44">
        <v>4</v>
      </c>
      <c r="B37" s="46" t="s">
        <v>335</v>
      </c>
      <c r="C37" s="51" t="s">
        <v>160</v>
      </c>
      <c r="D37" s="52"/>
      <c r="E37" s="53"/>
      <c r="F37" s="39"/>
      <c r="G37" s="32"/>
      <c r="H37" s="32"/>
      <c r="I37" s="32"/>
      <c r="J37" s="32"/>
      <c r="K37" s="32"/>
      <c r="L37" s="32"/>
      <c r="M37" s="32"/>
      <c r="N37" s="32"/>
      <c r="O37" s="32"/>
      <c r="P37" s="77">
        <f>SUM(P38:P45)</f>
        <v>0</v>
      </c>
    </row>
    <row r="38" spans="1:16" ht="25.5">
      <c r="A38" s="45">
        <v>1</v>
      </c>
      <c r="B38" s="47" t="s">
        <v>86</v>
      </c>
      <c r="C38" s="55" t="s">
        <v>353</v>
      </c>
      <c r="D38" s="52" t="s">
        <v>55</v>
      </c>
      <c r="E38" s="53">
        <v>2.67</v>
      </c>
      <c r="F38" s="39"/>
      <c r="G38" s="32"/>
      <c r="H38" s="32"/>
      <c r="I38" s="32"/>
      <c r="J38" s="32"/>
      <c r="K38" s="32">
        <f t="shared" ref="K38:K45" si="20">SUM(H38:J38)</f>
        <v>0</v>
      </c>
      <c r="L38" s="32">
        <f t="shared" ref="L38:L45" si="21">F38*E38</f>
        <v>0</v>
      </c>
      <c r="M38" s="32">
        <f t="shared" ref="M38:M45" si="22">ROUND(H38*E38,2)</f>
        <v>0</v>
      </c>
      <c r="N38" s="32">
        <f t="shared" ref="N38:N45" si="23">ROUND(I38*E38,2)</f>
        <v>0</v>
      </c>
      <c r="O38" s="32">
        <f t="shared" ref="O38:O45" si="24">ROUND(J38*E38,2)</f>
        <v>0</v>
      </c>
      <c r="P38" s="32">
        <f t="shared" ref="P38:P45" si="25">SUM(M38:O38)</f>
        <v>0</v>
      </c>
    </row>
    <row r="39" spans="1:16" ht="25.5">
      <c r="A39" s="45">
        <v>2</v>
      </c>
      <c r="B39" s="47" t="s">
        <v>86</v>
      </c>
      <c r="C39" s="55" t="s">
        <v>354</v>
      </c>
      <c r="D39" s="52" t="s">
        <v>55</v>
      </c>
      <c r="E39" s="53">
        <v>0.66</v>
      </c>
      <c r="F39" s="39"/>
      <c r="G39" s="32"/>
      <c r="H39" s="32"/>
      <c r="I39" s="32"/>
      <c r="J39" s="32"/>
      <c r="K39" s="32">
        <f t="shared" ref="K39:K41" si="26">SUM(H39:J39)</f>
        <v>0</v>
      </c>
      <c r="L39" s="32">
        <f t="shared" ref="L39:L41" si="27">F39*E39</f>
        <v>0</v>
      </c>
      <c r="M39" s="32">
        <f t="shared" ref="M39:M41" si="28">ROUND(H39*E39,2)</f>
        <v>0</v>
      </c>
      <c r="N39" s="32">
        <f t="shared" ref="N39:N41" si="29">ROUND(I39*E39,2)</f>
        <v>0</v>
      </c>
      <c r="O39" s="32">
        <f t="shared" ref="O39:O41" si="30">ROUND(J39*E39,2)</f>
        <v>0</v>
      </c>
      <c r="P39" s="32">
        <f t="shared" ref="P39:P41" si="31">SUM(M39:O39)</f>
        <v>0</v>
      </c>
    </row>
    <row r="40" spans="1:16" ht="25.5">
      <c r="A40" s="45">
        <v>3</v>
      </c>
      <c r="B40" s="47" t="s">
        <v>86</v>
      </c>
      <c r="C40" s="55" t="s">
        <v>355</v>
      </c>
      <c r="D40" s="52" t="s">
        <v>55</v>
      </c>
      <c r="E40" s="53">
        <v>0.71</v>
      </c>
      <c r="F40" s="39"/>
      <c r="G40" s="32"/>
      <c r="H40" s="32"/>
      <c r="I40" s="32"/>
      <c r="J40" s="32"/>
      <c r="K40" s="32">
        <f t="shared" si="26"/>
        <v>0</v>
      </c>
      <c r="L40" s="32">
        <f t="shared" si="27"/>
        <v>0</v>
      </c>
      <c r="M40" s="32">
        <f t="shared" si="28"/>
        <v>0</v>
      </c>
      <c r="N40" s="32">
        <f t="shared" si="29"/>
        <v>0</v>
      </c>
      <c r="O40" s="32">
        <f t="shared" si="30"/>
        <v>0</v>
      </c>
      <c r="P40" s="32">
        <f t="shared" si="31"/>
        <v>0</v>
      </c>
    </row>
    <row r="41" spans="1:16" ht="25.5">
      <c r="A41" s="45">
        <v>4</v>
      </c>
      <c r="B41" s="47" t="s">
        <v>86</v>
      </c>
      <c r="C41" s="55" t="s">
        <v>356</v>
      </c>
      <c r="D41" s="52" t="s">
        <v>55</v>
      </c>
      <c r="E41" s="53">
        <v>0.08</v>
      </c>
      <c r="F41" s="39"/>
      <c r="G41" s="32"/>
      <c r="H41" s="32"/>
      <c r="I41" s="32"/>
      <c r="J41" s="32"/>
      <c r="K41" s="32">
        <f t="shared" si="26"/>
        <v>0</v>
      </c>
      <c r="L41" s="32">
        <f t="shared" si="27"/>
        <v>0</v>
      </c>
      <c r="M41" s="32">
        <f t="shared" si="28"/>
        <v>0</v>
      </c>
      <c r="N41" s="32">
        <f t="shared" si="29"/>
        <v>0</v>
      </c>
      <c r="O41" s="32">
        <f t="shared" si="30"/>
        <v>0</v>
      </c>
      <c r="P41" s="32">
        <f t="shared" si="31"/>
        <v>0</v>
      </c>
    </row>
    <row r="42" spans="1:16" ht="38.25">
      <c r="A42" s="45">
        <v>5</v>
      </c>
      <c r="B42" s="47" t="s">
        <v>86</v>
      </c>
      <c r="C42" s="55" t="s">
        <v>351</v>
      </c>
      <c r="D42" s="52" t="s">
        <v>26</v>
      </c>
      <c r="E42" s="53">
        <v>26</v>
      </c>
      <c r="F42" s="39"/>
      <c r="G42" s="32"/>
      <c r="H42" s="32"/>
      <c r="I42" s="32"/>
      <c r="J42" s="32"/>
      <c r="K42" s="32">
        <f t="shared" si="20"/>
        <v>0</v>
      </c>
      <c r="L42" s="32">
        <f t="shared" si="21"/>
        <v>0</v>
      </c>
      <c r="M42" s="32">
        <f t="shared" si="22"/>
        <v>0</v>
      </c>
      <c r="N42" s="32">
        <f t="shared" si="23"/>
        <v>0</v>
      </c>
      <c r="O42" s="32">
        <f t="shared" si="24"/>
        <v>0</v>
      </c>
      <c r="P42" s="32">
        <f t="shared" si="25"/>
        <v>0</v>
      </c>
    </row>
    <row r="43" spans="1:16" ht="38.25">
      <c r="A43" s="45">
        <v>6</v>
      </c>
      <c r="B43" s="47" t="s">
        <v>86</v>
      </c>
      <c r="C43" s="55" t="s">
        <v>352</v>
      </c>
      <c r="D43" s="52" t="s">
        <v>26</v>
      </c>
      <c r="E43" s="53">
        <v>2</v>
      </c>
      <c r="F43" s="39"/>
      <c r="G43" s="32"/>
      <c r="H43" s="32"/>
      <c r="I43" s="32"/>
      <c r="J43" s="32"/>
      <c r="K43" s="32">
        <f t="shared" si="20"/>
        <v>0</v>
      </c>
      <c r="L43" s="32">
        <f t="shared" si="21"/>
        <v>0</v>
      </c>
      <c r="M43" s="32">
        <f t="shared" si="22"/>
        <v>0</v>
      </c>
      <c r="N43" s="32">
        <f t="shared" si="23"/>
        <v>0</v>
      </c>
      <c r="O43" s="32">
        <f t="shared" si="24"/>
        <v>0</v>
      </c>
      <c r="P43" s="32">
        <f t="shared" si="25"/>
        <v>0</v>
      </c>
    </row>
    <row r="44" spans="1:16" ht="25.5">
      <c r="A44" s="45">
        <v>7</v>
      </c>
      <c r="B44" s="47" t="s">
        <v>86</v>
      </c>
      <c r="C44" s="55" t="s">
        <v>190</v>
      </c>
      <c r="D44" s="52" t="s">
        <v>56</v>
      </c>
      <c r="E44" s="53">
        <v>81.099999999999994</v>
      </c>
      <c r="F44" s="39"/>
      <c r="G44" s="32"/>
      <c r="H44" s="32"/>
      <c r="I44" s="32"/>
      <c r="J44" s="32"/>
      <c r="K44" s="32">
        <f t="shared" si="20"/>
        <v>0</v>
      </c>
      <c r="L44" s="32">
        <f t="shared" si="21"/>
        <v>0</v>
      </c>
      <c r="M44" s="32">
        <f t="shared" si="22"/>
        <v>0</v>
      </c>
      <c r="N44" s="32">
        <f t="shared" si="23"/>
        <v>0</v>
      </c>
      <c r="O44" s="32">
        <f t="shared" si="24"/>
        <v>0</v>
      </c>
      <c r="P44" s="32">
        <f t="shared" si="25"/>
        <v>0</v>
      </c>
    </row>
    <row r="45" spans="1:16">
      <c r="A45" s="45">
        <v>8</v>
      </c>
      <c r="B45" s="47" t="s">
        <v>86</v>
      </c>
      <c r="C45" s="55" t="s">
        <v>158</v>
      </c>
      <c r="D45" s="52" t="s">
        <v>27</v>
      </c>
      <c r="E45" s="53">
        <v>1</v>
      </c>
      <c r="F45" s="39"/>
      <c r="G45" s="32"/>
      <c r="H45" s="32"/>
      <c r="I45" s="32"/>
      <c r="J45" s="32"/>
      <c r="K45" s="32">
        <f t="shared" si="20"/>
        <v>0</v>
      </c>
      <c r="L45" s="32">
        <f t="shared" si="21"/>
        <v>0</v>
      </c>
      <c r="M45" s="32">
        <f t="shared" si="22"/>
        <v>0</v>
      </c>
      <c r="N45" s="32">
        <f t="shared" si="23"/>
        <v>0</v>
      </c>
      <c r="O45" s="32">
        <f t="shared" si="24"/>
        <v>0</v>
      </c>
      <c r="P45" s="32">
        <f t="shared" si="25"/>
        <v>0</v>
      </c>
    </row>
    <row r="46" spans="1:16">
      <c r="A46" s="45"/>
      <c r="B46" s="47"/>
      <c r="C46" s="57"/>
      <c r="D46" s="78"/>
      <c r="E46" s="53"/>
      <c r="F46" s="39"/>
      <c r="G46" s="32"/>
      <c r="H46" s="32"/>
      <c r="I46" s="32"/>
      <c r="J46" s="32"/>
      <c r="K46" s="32"/>
      <c r="L46" s="32"/>
      <c r="M46" s="32"/>
      <c r="N46" s="32"/>
      <c r="O46" s="32"/>
      <c r="P46" s="32"/>
    </row>
    <row r="47" spans="1:16">
      <c r="A47" s="44">
        <v>5</v>
      </c>
      <c r="B47" s="46" t="s">
        <v>336</v>
      </c>
      <c r="C47" s="64" t="s">
        <v>102</v>
      </c>
      <c r="D47" s="52"/>
      <c r="E47" s="53"/>
      <c r="F47" s="39"/>
      <c r="G47" s="32"/>
      <c r="H47" s="32"/>
      <c r="I47" s="32"/>
      <c r="J47" s="32"/>
      <c r="K47" s="32"/>
      <c r="L47" s="32"/>
      <c r="M47" s="32"/>
      <c r="N47" s="32"/>
      <c r="O47" s="32"/>
      <c r="P47" s="77">
        <f>SUM(P49:P62)</f>
        <v>0</v>
      </c>
    </row>
    <row r="48" spans="1:16">
      <c r="A48" s="44"/>
      <c r="B48" s="46"/>
      <c r="C48" s="79" t="s">
        <v>202</v>
      </c>
      <c r="D48" s="52"/>
      <c r="E48" s="53"/>
      <c r="F48" s="39"/>
      <c r="G48" s="32"/>
      <c r="H48" s="32"/>
      <c r="I48" s="32"/>
      <c r="J48" s="32"/>
      <c r="K48" s="32"/>
      <c r="L48" s="32"/>
      <c r="M48" s="32"/>
      <c r="N48" s="32"/>
      <c r="O48" s="32"/>
      <c r="P48" s="77"/>
    </row>
    <row r="49" spans="1:18" ht="47.25" customHeight="1">
      <c r="A49" s="45">
        <v>1</v>
      </c>
      <c r="B49" s="47" t="s">
        <v>86</v>
      </c>
      <c r="C49" s="57" t="s">
        <v>357</v>
      </c>
      <c r="D49" s="78" t="s">
        <v>56</v>
      </c>
      <c r="E49" s="53">
        <v>125.3</v>
      </c>
      <c r="F49" s="39"/>
      <c r="G49" s="32"/>
      <c r="H49" s="32"/>
      <c r="I49" s="32"/>
      <c r="J49" s="32"/>
      <c r="K49" s="32">
        <f t="shared" ref="K49:K62" si="32">SUM(H49:J49)</f>
        <v>0</v>
      </c>
      <c r="L49" s="32">
        <f t="shared" ref="L49:L62" si="33">F49*E49</f>
        <v>0</v>
      </c>
      <c r="M49" s="32">
        <f t="shared" ref="M49:M62" si="34">ROUND(H49*E49,2)</f>
        <v>0</v>
      </c>
      <c r="N49" s="32">
        <f t="shared" ref="N49:N62" si="35">ROUND(I49*E49,2)</f>
        <v>0</v>
      </c>
      <c r="O49" s="32">
        <f t="shared" ref="O49:O62" si="36">ROUND(J49*E49,2)</f>
        <v>0</v>
      </c>
      <c r="P49" s="32">
        <f t="shared" ref="P49:P62" si="37">SUM(M49:O49)</f>
        <v>0</v>
      </c>
    </row>
    <row r="50" spans="1:18" ht="89.25">
      <c r="A50" s="45">
        <v>2</v>
      </c>
      <c r="B50" s="47" t="s">
        <v>86</v>
      </c>
      <c r="C50" s="57" t="s">
        <v>194</v>
      </c>
      <c r="D50" s="78" t="s">
        <v>56</v>
      </c>
      <c r="E50" s="53">
        <v>125.3</v>
      </c>
      <c r="F50" s="39"/>
      <c r="G50" s="32"/>
      <c r="H50" s="32"/>
      <c r="I50" s="32"/>
      <c r="J50" s="32"/>
      <c r="K50" s="32">
        <f t="shared" si="32"/>
        <v>0</v>
      </c>
      <c r="L50" s="32">
        <f t="shared" si="33"/>
        <v>0</v>
      </c>
      <c r="M50" s="32">
        <f t="shared" si="34"/>
        <v>0</v>
      </c>
      <c r="N50" s="32">
        <f t="shared" si="35"/>
        <v>0</v>
      </c>
      <c r="O50" s="32">
        <f t="shared" si="36"/>
        <v>0</v>
      </c>
      <c r="P50" s="32">
        <f t="shared" si="37"/>
        <v>0</v>
      </c>
    </row>
    <row r="51" spans="1:18" ht="29.25" customHeight="1">
      <c r="A51" s="45">
        <v>3</v>
      </c>
      <c r="B51" s="47" t="s">
        <v>86</v>
      </c>
      <c r="C51" s="57" t="s">
        <v>161</v>
      </c>
      <c r="D51" s="78" t="s">
        <v>56</v>
      </c>
      <c r="E51" s="53">
        <v>125.3</v>
      </c>
      <c r="F51" s="39"/>
      <c r="G51" s="32"/>
      <c r="H51" s="32"/>
      <c r="I51" s="32"/>
      <c r="J51" s="32"/>
      <c r="K51" s="32">
        <f t="shared" si="32"/>
        <v>0</v>
      </c>
      <c r="L51" s="32">
        <f t="shared" si="33"/>
        <v>0</v>
      </c>
      <c r="M51" s="32">
        <f t="shared" si="34"/>
        <v>0</v>
      </c>
      <c r="N51" s="32">
        <f t="shared" si="35"/>
        <v>0</v>
      </c>
      <c r="O51" s="32">
        <f t="shared" si="36"/>
        <v>0</v>
      </c>
      <c r="P51" s="32">
        <f t="shared" si="37"/>
        <v>0</v>
      </c>
    </row>
    <row r="52" spans="1:18" ht="38.25">
      <c r="A52" s="45">
        <v>4</v>
      </c>
      <c r="B52" s="47" t="s">
        <v>86</v>
      </c>
      <c r="C52" s="57" t="s">
        <v>162</v>
      </c>
      <c r="D52" s="78" t="s">
        <v>66</v>
      </c>
      <c r="E52" s="53">
        <v>125.3</v>
      </c>
      <c r="F52" s="39"/>
      <c r="G52" s="32"/>
      <c r="H52" s="32"/>
      <c r="I52" s="32"/>
      <c r="J52" s="32"/>
      <c r="K52" s="32">
        <f>SUM(J52,I52,H52)</f>
        <v>0</v>
      </c>
      <c r="L52" s="32">
        <f>ROUND(E52*F52,2)</f>
        <v>0</v>
      </c>
      <c r="M52" s="32">
        <f>ROUND(E52*H52,2)</f>
        <v>0</v>
      </c>
      <c r="N52" s="32">
        <f>ROUND(E52*I52,2)</f>
        <v>0</v>
      </c>
      <c r="O52" s="32">
        <f>ROUND(E52*J52,2)</f>
        <v>0</v>
      </c>
      <c r="P52" s="32">
        <f>SUM(M52:O52)</f>
        <v>0</v>
      </c>
    </row>
    <row r="53" spans="1:18" ht="51">
      <c r="A53" s="45">
        <v>5</v>
      </c>
      <c r="B53" s="47" t="s">
        <v>86</v>
      </c>
      <c r="C53" s="57" t="s">
        <v>195</v>
      </c>
      <c r="D53" s="78" t="s">
        <v>66</v>
      </c>
      <c r="E53" s="53">
        <v>125.3</v>
      </c>
      <c r="F53" s="39"/>
      <c r="G53" s="32"/>
      <c r="H53" s="32"/>
      <c r="I53" s="32"/>
      <c r="J53" s="32"/>
      <c r="K53" s="32">
        <f>SUM(J53,I53,H53)</f>
        <v>0</v>
      </c>
      <c r="L53" s="32">
        <f>ROUND(E53*F53,2)</f>
        <v>0</v>
      </c>
      <c r="M53" s="32">
        <f>ROUND(E53*H53,2)</f>
        <v>0</v>
      </c>
      <c r="N53" s="32">
        <f>ROUND(E53*I53,2)</f>
        <v>0</v>
      </c>
      <c r="O53" s="32">
        <f>ROUND(E53*J53,2)</f>
        <v>0</v>
      </c>
      <c r="P53" s="32">
        <f>SUM(M53:O53)</f>
        <v>0</v>
      </c>
    </row>
    <row r="54" spans="1:18" ht="51">
      <c r="A54" s="45">
        <v>6</v>
      </c>
      <c r="B54" s="47" t="s">
        <v>86</v>
      </c>
      <c r="C54" s="57" t="s">
        <v>196</v>
      </c>
      <c r="D54" s="78" t="s">
        <v>28</v>
      </c>
      <c r="E54" s="53">
        <v>11.26</v>
      </c>
      <c r="F54" s="39"/>
      <c r="G54" s="32"/>
      <c r="H54" s="32"/>
      <c r="I54" s="32"/>
      <c r="J54" s="32"/>
      <c r="K54" s="32">
        <f t="shared" ref="K54" si="38">SUM(J54,I54,H54)</f>
        <v>0</v>
      </c>
      <c r="L54" s="32">
        <f>ROUND(E54*F54,2)</f>
        <v>0</v>
      </c>
      <c r="M54" s="32">
        <f>ROUND(E54*H54,2)</f>
        <v>0</v>
      </c>
      <c r="N54" s="32">
        <f>ROUND(E54*I54,2)</f>
        <v>0</v>
      </c>
      <c r="O54" s="32">
        <f>ROUND(E54*J54,2)</f>
        <v>0</v>
      </c>
      <c r="P54" s="32">
        <f>SUM(M54:O54)</f>
        <v>0</v>
      </c>
    </row>
    <row r="55" spans="1:18" ht="38.25">
      <c r="A55" s="45">
        <v>7</v>
      </c>
      <c r="B55" s="47" t="s">
        <v>86</v>
      </c>
      <c r="C55" s="57" t="s">
        <v>199</v>
      </c>
      <c r="D55" s="78" t="s">
        <v>28</v>
      </c>
      <c r="E55" s="53">
        <v>8.8000000000000007</v>
      </c>
      <c r="F55" s="39"/>
      <c r="G55" s="32"/>
      <c r="H55" s="32"/>
      <c r="I55" s="32"/>
      <c r="J55" s="32"/>
      <c r="K55" s="32">
        <f t="shared" si="32"/>
        <v>0</v>
      </c>
      <c r="L55" s="32">
        <f t="shared" si="33"/>
        <v>0</v>
      </c>
      <c r="M55" s="32">
        <f t="shared" si="34"/>
        <v>0</v>
      </c>
      <c r="N55" s="32">
        <f t="shared" si="35"/>
        <v>0</v>
      </c>
      <c r="O55" s="32">
        <f t="shared" si="36"/>
        <v>0</v>
      </c>
      <c r="P55" s="32">
        <f t="shared" si="37"/>
        <v>0</v>
      </c>
    </row>
    <row r="56" spans="1:18" ht="38.25">
      <c r="A56" s="45">
        <v>8</v>
      </c>
      <c r="B56" s="47" t="s">
        <v>86</v>
      </c>
      <c r="C56" s="57" t="s">
        <v>198</v>
      </c>
      <c r="D56" s="78" t="s">
        <v>28</v>
      </c>
      <c r="E56" s="53">
        <v>22.8</v>
      </c>
      <c r="F56" s="39"/>
      <c r="G56" s="32"/>
      <c r="H56" s="32"/>
      <c r="I56" s="32"/>
      <c r="J56" s="32"/>
      <c r="K56" s="32">
        <f>SUM(H56:J56)</f>
        <v>0</v>
      </c>
      <c r="L56" s="32">
        <f>F56*E56</f>
        <v>0</v>
      </c>
      <c r="M56" s="32">
        <f>ROUND(H56*E56,2)</f>
        <v>0</v>
      </c>
      <c r="N56" s="32">
        <f>ROUND(I56*E56,2)</f>
        <v>0</v>
      </c>
      <c r="O56" s="32">
        <f>ROUND(J56*E56,2)</f>
        <v>0</v>
      </c>
      <c r="P56" s="32">
        <f>SUM(M56:O56)</f>
        <v>0</v>
      </c>
    </row>
    <row r="57" spans="1:18" ht="38.25">
      <c r="A57" s="45">
        <v>9</v>
      </c>
      <c r="B57" s="47" t="s">
        <v>86</v>
      </c>
      <c r="C57" s="57" t="s">
        <v>197</v>
      </c>
      <c r="D57" s="78" t="s">
        <v>28</v>
      </c>
      <c r="E57" s="53">
        <v>22.4</v>
      </c>
      <c r="F57" s="39"/>
      <c r="G57" s="32"/>
      <c r="H57" s="32"/>
      <c r="I57" s="32"/>
      <c r="J57" s="32"/>
      <c r="K57" s="32">
        <f>SUM(H57:J57)</f>
        <v>0</v>
      </c>
      <c r="L57" s="32">
        <f>F57*E57</f>
        <v>0</v>
      </c>
      <c r="M57" s="32">
        <f>ROUND(H57*E57,2)</f>
        <v>0</v>
      </c>
      <c r="N57" s="32">
        <f>ROUND(I57*E57,2)</f>
        <v>0</v>
      </c>
      <c r="O57" s="32">
        <f>ROUND(J57*E57,2)</f>
        <v>0</v>
      </c>
      <c r="P57" s="32">
        <f>SUM(M57:O57)</f>
        <v>0</v>
      </c>
    </row>
    <row r="58" spans="1:18" ht="38.25">
      <c r="A58" s="45">
        <v>10</v>
      </c>
      <c r="B58" s="47" t="s">
        <v>86</v>
      </c>
      <c r="C58" s="57" t="s">
        <v>278</v>
      </c>
      <c r="D58" s="78" t="s">
        <v>28</v>
      </c>
      <c r="E58" s="53">
        <v>22.4</v>
      </c>
      <c r="F58" s="39"/>
      <c r="G58" s="32"/>
      <c r="H58" s="32"/>
      <c r="I58" s="32"/>
      <c r="J58" s="32"/>
      <c r="K58" s="32">
        <f t="shared" ref="K58:K59" si="39">SUM(H58:J58)</f>
        <v>0</v>
      </c>
      <c r="L58" s="32">
        <f t="shared" ref="L58:L59" si="40">F58*E58</f>
        <v>0</v>
      </c>
      <c r="M58" s="32">
        <f t="shared" ref="M58:M59" si="41">ROUND(H58*E58,2)</f>
        <v>0</v>
      </c>
      <c r="N58" s="32">
        <f t="shared" ref="N58:N59" si="42">ROUND(I58*E58,2)</f>
        <v>0</v>
      </c>
      <c r="O58" s="32">
        <f t="shared" ref="O58:O59" si="43">ROUND(J58*E58,2)</f>
        <v>0</v>
      </c>
      <c r="P58" s="32">
        <f t="shared" ref="P58:P59" si="44">SUM(M58:O58)</f>
        <v>0</v>
      </c>
    </row>
    <row r="59" spans="1:18" ht="38.25">
      <c r="A59" s="45">
        <v>11</v>
      </c>
      <c r="B59" s="47" t="s">
        <v>86</v>
      </c>
      <c r="C59" s="57" t="s">
        <v>279</v>
      </c>
      <c r="D59" s="78" t="s">
        <v>28</v>
      </c>
      <c r="E59" s="53">
        <v>22.4</v>
      </c>
      <c r="F59" s="39"/>
      <c r="G59" s="32"/>
      <c r="H59" s="32"/>
      <c r="I59" s="32"/>
      <c r="J59" s="32"/>
      <c r="K59" s="32">
        <f t="shared" si="39"/>
        <v>0</v>
      </c>
      <c r="L59" s="32">
        <f t="shared" si="40"/>
        <v>0</v>
      </c>
      <c r="M59" s="32">
        <f t="shared" si="41"/>
        <v>0</v>
      </c>
      <c r="N59" s="32">
        <f t="shared" si="42"/>
        <v>0</v>
      </c>
      <c r="O59" s="32">
        <f t="shared" si="43"/>
        <v>0</v>
      </c>
      <c r="P59" s="32">
        <f t="shared" si="44"/>
        <v>0</v>
      </c>
    </row>
    <row r="60" spans="1:18" ht="38.25">
      <c r="A60" s="45">
        <v>12</v>
      </c>
      <c r="B60" s="47" t="s">
        <v>86</v>
      </c>
      <c r="C60" s="57" t="s">
        <v>200</v>
      </c>
      <c r="D60" s="78" t="s">
        <v>28</v>
      </c>
      <c r="E60" s="53">
        <v>22.4</v>
      </c>
      <c r="F60" s="39"/>
      <c r="G60" s="32"/>
      <c r="H60" s="32"/>
      <c r="I60" s="32"/>
      <c r="J60" s="32"/>
      <c r="K60" s="32">
        <f t="shared" si="32"/>
        <v>0</v>
      </c>
      <c r="L60" s="32">
        <f t="shared" si="33"/>
        <v>0</v>
      </c>
      <c r="M60" s="32">
        <f t="shared" si="34"/>
        <v>0</v>
      </c>
      <c r="N60" s="32">
        <f t="shared" si="35"/>
        <v>0</v>
      </c>
      <c r="O60" s="32">
        <f t="shared" si="36"/>
        <v>0</v>
      </c>
      <c r="P60" s="32">
        <f t="shared" si="37"/>
        <v>0</v>
      </c>
    </row>
    <row r="61" spans="1:18" ht="38.25">
      <c r="A61" s="45">
        <v>13</v>
      </c>
      <c r="B61" s="47" t="s">
        <v>86</v>
      </c>
      <c r="C61" s="57" t="s">
        <v>201</v>
      </c>
      <c r="D61" s="78" t="s">
        <v>28</v>
      </c>
      <c r="E61" s="53">
        <v>6.4</v>
      </c>
      <c r="F61" s="39"/>
      <c r="G61" s="32"/>
      <c r="H61" s="32"/>
      <c r="I61" s="32"/>
      <c r="J61" s="32"/>
      <c r="K61" s="32">
        <f t="shared" si="32"/>
        <v>0</v>
      </c>
      <c r="L61" s="32">
        <f t="shared" si="33"/>
        <v>0</v>
      </c>
      <c r="M61" s="32">
        <f t="shared" si="34"/>
        <v>0</v>
      </c>
      <c r="N61" s="32">
        <f t="shared" si="35"/>
        <v>0</v>
      </c>
      <c r="O61" s="32">
        <f t="shared" si="36"/>
        <v>0</v>
      </c>
      <c r="P61" s="32">
        <f t="shared" si="37"/>
        <v>0</v>
      </c>
    </row>
    <row r="62" spans="1:18" ht="38.25">
      <c r="A62" s="45">
        <v>14</v>
      </c>
      <c r="B62" s="47" t="s">
        <v>86</v>
      </c>
      <c r="C62" s="57" t="s">
        <v>163</v>
      </c>
      <c r="D62" s="78" t="s">
        <v>28</v>
      </c>
      <c r="E62" s="53">
        <v>22.4</v>
      </c>
      <c r="F62" s="39"/>
      <c r="G62" s="32"/>
      <c r="H62" s="32"/>
      <c r="I62" s="32"/>
      <c r="J62" s="32"/>
      <c r="K62" s="32">
        <f t="shared" si="32"/>
        <v>0</v>
      </c>
      <c r="L62" s="32">
        <f t="shared" si="33"/>
        <v>0</v>
      </c>
      <c r="M62" s="32">
        <f t="shared" si="34"/>
        <v>0</v>
      </c>
      <c r="N62" s="32">
        <f t="shared" si="35"/>
        <v>0</v>
      </c>
      <c r="O62" s="32">
        <f t="shared" si="36"/>
        <v>0</v>
      </c>
      <c r="P62" s="32">
        <f t="shared" si="37"/>
        <v>0</v>
      </c>
    </row>
    <row r="63" spans="1:18">
      <c r="A63" s="45"/>
      <c r="B63" s="47"/>
      <c r="C63" s="57"/>
      <c r="D63" s="78"/>
      <c r="E63" s="53"/>
      <c r="F63" s="39"/>
      <c r="G63" s="32"/>
      <c r="H63" s="32"/>
      <c r="I63" s="32"/>
      <c r="J63" s="32"/>
      <c r="K63" s="32"/>
      <c r="L63" s="32"/>
      <c r="M63" s="32"/>
      <c r="N63" s="32"/>
      <c r="O63" s="32"/>
      <c r="P63" s="32"/>
    </row>
    <row r="64" spans="1:18" ht="25.5">
      <c r="A64" s="44">
        <v>6</v>
      </c>
      <c r="B64" s="46" t="s">
        <v>308</v>
      </c>
      <c r="C64" s="64" t="s">
        <v>309</v>
      </c>
      <c r="D64" s="52"/>
      <c r="E64" s="53"/>
      <c r="F64" s="39"/>
      <c r="G64" s="32"/>
      <c r="H64" s="32"/>
      <c r="I64" s="32"/>
      <c r="J64" s="32"/>
      <c r="K64" s="32"/>
      <c r="L64" s="32"/>
      <c r="M64" s="32"/>
      <c r="N64" s="32"/>
      <c r="O64" s="32"/>
      <c r="P64" s="77">
        <f>SUM(P66:P75)</f>
        <v>0</v>
      </c>
      <c r="R64" s="22"/>
    </row>
    <row r="65" spans="1:18">
      <c r="A65" s="44"/>
      <c r="B65" s="47"/>
      <c r="C65" s="79" t="s">
        <v>310</v>
      </c>
      <c r="D65" s="52"/>
      <c r="E65" s="53"/>
      <c r="F65" s="39"/>
      <c r="G65" s="32"/>
      <c r="H65" s="32"/>
      <c r="I65" s="32"/>
      <c r="J65" s="32"/>
      <c r="K65" s="32"/>
      <c r="L65" s="32"/>
      <c r="M65" s="32"/>
      <c r="N65" s="32"/>
      <c r="O65" s="32"/>
      <c r="P65" s="77"/>
      <c r="R65" s="22"/>
    </row>
    <row r="66" spans="1:18" ht="51">
      <c r="A66" s="45">
        <v>1</v>
      </c>
      <c r="B66" s="47" t="s">
        <v>86</v>
      </c>
      <c r="C66" s="57" t="s">
        <v>305</v>
      </c>
      <c r="D66" s="78" t="s">
        <v>56</v>
      </c>
      <c r="E66" s="53">
        <v>5.4</v>
      </c>
      <c r="F66" s="39"/>
      <c r="G66" s="32"/>
      <c r="H66" s="32"/>
      <c r="I66" s="32"/>
      <c r="J66" s="32"/>
      <c r="K66" s="32">
        <f>SUM(H66:J66)</f>
        <v>0</v>
      </c>
      <c r="L66" s="32">
        <f>F66*E66</f>
        <v>0</v>
      </c>
      <c r="M66" s="32">
        <f>ROUND(H66*E66,2)</f>
        <v>0</v>
      </c>
      <c r="N66" s="32">
        <f>ROUND(I66*E66,2)</f>
        <v>0</v>
      </c>
      <c r="O66" s="32">
        <f>ROUND(J66*E66,2)</f>
        <v>0</v>
      </c>
      <c r="P66" s="32">
        <f>SUM(M66:O66)</f>
        <v>0</v>
      </c>
    </row>
    <row r="67" spans="1:18" ht="25.5">
      <c r="A67" s="45">
        <v>2</v>
      </c>
      <c r="B67" s="47" t="s">
        <v>86</v>
      </c>
      <c r="C67" s="57" t="s">
        <v>306</v>
      </c>
      <c r="D67" s="78" t="s">
        <v>56</v>
      </c>
      <c r="E67" s="53">
        <v>5.4</v>
      </c>
      <c r="F67" s="39"/>
      <c r="G67" s="32"/>
      <c r="H67" s="32"/>
      <c r="I67" s="32"/>
      <c r="J67" s="32"/>
      <c r="K67" s="32">
        <f>SUM(H67:J67)</f>
        <v>0</v>
      </c>
      <c r="L67" s="32">
        <f>F67*E67</f>
        <v>0</v>
      </c>
      <c r="M67" s="32">
        <f>ROUND(H67*E67,2)</f>
        <v>0</v>
      </c>
      <c r="N67" s="32">
        <f>ROUND(I67*E67,2)</f>
        <v>0</v>
      </c>
      <c r="O67" s="32">
        <f>ROUND(J67*E67,2)</f>
        <v>0</v>
      </c>
      <c r="P67" s="32">
        <f>SUM(M67:O67)</f>
        <v>0</v>
      </c>
    </row>
    <row r="68" spans="1:18" ht="63.75">
      <c r="A68" s="45">
        <v>3</v>
      </c>
      <c r="B68" s="47" t="s">
        <v>86</v>
      </c>
      <c r="C68" s="57" t="s">
        <v>307</v>
      </c>
      <c r="D68" s="78" t="s">
        <v>56</v>
      </c>
      <c r="E68" s="53">
        <f>E66*1</f>
        <v>5.4</v>
      </c>
      <c r="F68" s="39"/>
      <c r="G68" s="32"/>
      <c r="H68" s="32"/>
      <c r="I68" s="32"/>
      <c r="J68" s="32"/>
      <c r="K68" s="32">
        <f>SUM(H68:J68)</f>
        <v>0</v>
      </c>
      <c r="L68" s="32">
        <f>F68*E68</f>
        <v>0</v>
      </c>
      <c r="M68" s="32">
        <f>ROUND(H68*E68,2)</f>
        <v>0</v>
      </c>
      <c r="N68" s="32">
        <f>ROUND(I68*E68,2)</f>
        <v>0</v>
      </c>
      <c r="O68" s="32">
        <f>ROUND(J68*E68,2)</f>
        <v>0</v>
      </c>
      <c r="P68" s="32">
        <f>SUM(M68:O68)</f>
        <v>0</v>
      </c>
    </row>
    <row r="69" spans="1:18" ht="25.5">
      <c r="A69" s="45"/>
      <c r="B69" s="47"/>
      <c r="C69" s="79" t="s">
        <v>358</v>
      </c>
      <c r="D69" s="78"/>
      <c r="E69" s="53"/>
      <c r="F69" s="39"/>
      <c r="G69" s="32"/>
      <c r="H69" s="32"/>
      <c r="I69" s="32"/>
      <c r="J69" s="32"/>
      <c r="K69" s="32"/>
      <c r="L69" s="32"/>
      <c r="M69" s="32"/>
      <c r="N69" s="32"/>
      <c r="O69" s="32"/>
      <c r="P69" s="32"/>
    </row>
    <row r="70" spans="1:18" ht="63.75">
      <c r="A70" s="45">
        <v>4</v>
      </c>
      <c r="B70" s="47" t="s">
        <v>86</v>
      </c>
      <c r="C70" s="57" t="s">
        <v>307</v>
      </c>
      <c r="D70" s="78" t="s">
        <v>56</v>
      </c>
      <c r="E70" s="53">
        <v>128</v>
      </c>
      <c r="F70" s="39"/>
      <c r="G70" s="32"/>
      <c r="H70" s="32"/>
      <c r="I70" s="32"/>
      <c r="J70" s="32"/>
      <c r="K70" s="32">
        <f>SUM(H70:J70)</f>
        <v>0</v>
      </c>
      <c r="L70" s="32">
        <f>F70*E70</f>
        <v>0</v>
      </c>
      <c r="M70" s="32">
        <f>ROUND(H70*E70,2)</f>
        <v>0</v>
      </c>
      <c r="N70" s="32">
        <f>ROUND(I70*E70,2)</f>
        <v>0</v>
      </c>
      <c r="O70" s="32">
        <f>ROUND(J70*E70,2)</f>
        <v>0</v>
      </c>
      <c r="P70" s="32">
        <f>SUM(M70:O70)</f>
        <v>0</v>
      </c>
      <c r="Q70" s="22"/>
      <c r="R70" s="22"/>
    </row>
    <row r="71" spans="1:18">
      <c r="A71" s="44"/>
      <c r="B71" s="47"/>
      <c r="C71" s="79" t="s">
        <v>360</v>
      </c>
      <c r="D71" s="52"/>
      <c r="E71" s="53"/>
      <c r="F71" s="39"/>
      <c r="G71" s="32"/>
      <c r="H71" s="32"/>
      <c r="I71" s="32"/>
      <c r="J71" s="32"/>
      <c r="K71" s="32"/>
      <c r="L71" s="32"/>
      <c r="M71" s="32"/>
      <c r="N71" s="32"/>
      <c r="O71" s="32"/>
      <c r="P71" s="77"/>
      <c r="R71" s="22"/>
    </row>
    <row r="72" spans="1:18" ht="25.5">
      <c r="A72" s="45">
        <v>5</v>
      </c>
      <c r="B72" s="47" t="s">
        <v>86</v>
      </c>
      <c r="C72" s="57" t="s">
        <v>359</v>
      </c>
      <c r="D72" s="78" t="s">
        <v>56</v>
      </c>
      <c r="E72" s="53">
        <f>14+13.5</f>
        <v>27.5</v>
      </c>
      <c r="F72" s="39"/>
      <c r="G72" s="32"/>
      <c r="H72" s="32"/>
      <c r="I72" s="32"/>
      <c r="J72" s="32"/>
      <c r="K72" s="32">
        <f>SUM(H72:J72)</f>
        <v>0</v>
      </c>
      <c r="L72" s="32">
        <f>F72*E72</f>
        <v>0</v>
      </c>
      <c r="M72" s="32">
        <f>ROUND(H72*E72,2)</f>
        <v>0</v>
      </c>
      <c r="N72" s="32">
        <f>ROUND(I72*E72,2)</f>
        <v>0</v>
      </c>
      <c r="O72" s="32">
        <f>ROUND(J72*E72,2)</f>
        <v>0</v>
      </c>
      <c r="P72" s="32">
        <f>SUM(M72:O72)</f>
        <v>0</v>
      </c>
    </row>
    <row r="73" spans="1:18" ht="38.25">
      <c r="A73" s="45">
        <v>6</v>
      </c>
      <c r="B73" s="47" t="s">
        <v>86</v>
      </c>
      <c r="C73" s="57" t="s">
        <v>362</v>
      </c>
      <c r="D73" s="78" t="s">
        <v>56</v>
      </c>
      <c r="E73" s="53">
        <f t="shared" ref="E73:E75" si="45">14+13.5</f>
        <v>27.5</v>
      </c>
      <c r="F73" s="39"/>
      <c r="G73" s="32"/>
      <c r="H73" s="32"/>
      <c r="I73" s="32"/>
      <c r="J73" s="32"/>
      <c r="K73" s="32">
        <f>SUM(H73:J73)</f>
        <v>0</v>
      </c>
      <c r="L73" s="32">
        <f>F73*E73</f>
        <v>0</v>
      </c>
      <c r="M73" s="32">
        <f>ROUND(H73*E73,2)</f>
        <v>0</v>
      </c>
      <c r="N73" s="32">
        <f>ROUND(I73*E73,2)</f>
        <v>0</v>
      </c>
      <c r="O73" s="32">
        <f>ROUND(J73*E73,2)</f>
        <v>0</v>
      </c>
      <c r="P73" s="32">
        <f>SUM(M73:O73)</f>
        <v>0</v>
      </c>
    </row>
    <row r="74" spans="1:18" ht="38.25">
      <c r="A74" s="45">
        <v>7</v>
      </c>
      <c r="B74" s="47" t="s">
        <v>86</v>
      </c>
      <c r="C74" s="57" t="s">
        <v>361</v>
      </c>
      <c r="D74" s="78" t="s">
        <v>56</v>
      </c>
      <c r="E74" s="53">
        <f t="shared" si="45"/>
        <v>27.5</v>
      </c>
      <c r="F74" s="39"/>
      <c r="G74" s="32"/>
      <c r="H74" s="32"/>
      <c r="I74" s="32"/>
      <c r="J74" s="32"/>
      <c r="K74" s="32">
        <f>SUM(H74:J74)</f>
        <v>0</v>
      </c>
      <c r="L74" s="32">
        <f>F74*E74</f>
        <v>0</v>
      </c>
      <c r="M74" s="32">
        <f>ROUND(H74*E74,2)</f>
        <v>0</v>
      </c>
      <c r="N74" s="32">
        <f>ROUND(I74*E74,2)</f>
        <v>0</v>
      </c>
      <c r="O74" s="32">
        <f>ROUND(J74*E74,2)</f>
        <v>0</v>
      </c>
      <c r="P74" s="32">
        <f>SUM(M74:O74)</f>
        <v>0</v>
      </c>
    </row>
    <row r="75" spans="1:18" ht="25.5">
      <c r="A75" s="45">
        <v>8</v>
      </c>
      <c r="B75" s="47" t="s">
        <v>86</v>
      </c>
      <c r="C75" s="57" t="s">
        <v>363</v>
      </c>
      <c r="D75" s="78" t="s">
        <v>56</v>
      </c>
      <c r="E75" s="53">
        <f t="shared" si="45"/>
        <v>27.5</v>
      </c>
      <c r="F75" s="39"/>
      <c r="G75" s="32"/>
      <c r="H75" s="32"/>
      <c r="I75" s="32"/>
      <c r="J75" s="32"/>
      <c r="K75" s="32">
        <f>SUM(H75:J75)</f>
        <v>0</v>
      </c>
      <c r="L75" s="32">
        <f>F75*E75</f>
        <v>0</v>
      </c>
      <c r="M75" s="32">
        <f>ROUND(H75*E75,2)</f>
        <v>0</v>
      </c>
      <c r="N75" s="32">
        <f>ROUND(I75*E75,2)</f>
        <v>0</v>
      </c>
      <c r="O75" s="32">
        <f>ROUND(J75*E75,2)</f>
        <v>0</v>
      </c>
      <c r="P75" s="32">
        <f>SUM(M75:O75)</f>
        <v>0</v>
      </c>
    </row>
    <row r="76" spans="1:18">
      <c r="A76" s="45"/>
      <c r="B76" s="47"/>
      <c r="C76" s="57"/>
      <c r="D76" s="78"/>
      <c r="E76" s="53"/>
      <c r="F76" s="39"/>
      <c r="G76" s="32"/>
      <c r="H76" s="32"/>
      <c r="I76" s="32"/>
      <c r="J76" s="32"/>
      <c r="K76" s="32"/>
      <c r="L76" s="32"/>
      <c r="M76" s="32"/>
      <c r="N76" s="32"/>
      <c r="O76" s="32"/>
      <c r="P76" s="32"/>
    </row>
    <row r="77" spans="1:18">
      <c r="A77" s="44">
        <v>7</v>
      </c>
      <c r="B77" s="46" t="s">
        <v>335</v>
      </c>
      <c r="C77" s="64" t="s">
        <v>216</v>
      </c>
      <c r="D77" s="52"/>
      <c r="E77" s="53"/>
      <c r="F77" s="39"/>
      <c r="G77" s="32"/>
      <c r="H77" s="32"/>
      <c r="I77" s="32"/>
      <c r="J77" s="32"/>
      <c r="K77" s="32"/>
      <c r="L77" s="32"/>
      <c r="M77" s="32"/>
      <c r="N77" s="32"/>
      <c r="O77" s="32"/>
      <c r="P77" s="77">
        <f>SUM(P79:P131)</f>
        <v>0</v>
      </c>
      <c r="R77" s="22"/>
    </row>
    <row r="78" spans="1:18">
      <c r="A78" s="45"/>
      <c r="B78" s="47"/>
      <c r="C78" s="54" t="s">
        <v>103</v>
      </c>
      <c r="D78" s="54"/>
      <c r="E78" s="54"/>
      <c r="F78" s="39"/>
      <c r="G78" s="32"/>
      <c r="H78" s="32"/>
      <c r="I78" s="32"/>
      <c r="J78" s="32"/>
      <c r="K78" s="32"/>
      <c r="L78" s="32"/>
      <c r="M78" s="32"/>
      <c r="N78" s="32"/>
      <c r="O78" s="32"/>
      <c r="P78" s="32"/>
    </row>
    <row r="79" spans="1:18" ht="114.75">
      <c r="A79" s="45">
        <v>1</v>
      </c>
      <c r="B79" s="47" t="s">
        <v>86</v>
      </c>
      <c r="C79" s="81" t="s">
        <v>366</v>
      </c>
      <c r="D79" s="52" t="s">
        <v>61</v>
      </c>
      <c r="E79" s="114">
        <v>1</v>
      </c>
      <c r="F79" s="39"/>
      <c r="G79" s="32"/>
      <c r="H79" s="32"/>
      <c r="I79" s="32"/>
      <c r="J79" s="32"/>
      <c r="K79" s="32">
        <f t="shared" ref="K79:K85" si="46">SUM(H79:J79)</f>
        <v>0</v>
      </c>
      <c r="L79" s="32">
        <f t="shared" ref="L79:L85" si="47">F79*E79</f>
        <v>0</v>
      </c>
      <c r="M79" s="32">
        <f t="shared" ref="M79:M85" si="48">ROUND(H79*E79,2)</f>
        <v>0</v>
      </c>
      <c r="N79" s="32">
        <f t="shared" ref="N79:N85" si="49">ROUND(I79*E79,2)</f>
        <v>0</v>
      </c>
      <c r="O79" s="32">
        <f t="shared" ref="O79:O85" si="50">ROUND(J79*E79,2)</f>
        <v>0</v>
      </c>
      <c r="P79" s="32">
        <f t="shared" ref="P79:P85" si="51">SUM(M79:O79)</f>
        <v>0</v>
      </c>
    </row>
    <row r="80" spans="1:18" ht="114.75">
      <c r="A80" s="45">
        <v>2</v>
      </c>
      <c r="B80" s="47" t="s">
        <v>86</v>
      </c>
      <c r="C80" s="81" t="s">
        <v>369</v>
      </c>
      <c r="D80" s="52" t="s">
        <v>61</v>
      </c>
      <c r="E80" s="114">
        <v>1</v>
      </c>
      <c r="F80" s="39"/>
      <c r="G80" s="32"/>
      <c r="H80" s="32"/>
      <c r="I80" s="32"/>
      <c r="J80" s="32"/>
      <c r="K80" s="32">
        <f t="shared" ref="K80" si="52">SUM(H80:J80)</f>
        <v>0</v>
      </c>
      <c r="L80" s="32">
        <f t="shared" ref="L80" si="53">F80*E80</f>
        <v>0</v>
      </c>
      <c r="M80" s="32">
        <f t="shared" ref="M80" si="54">ROUND(H80*E80,2)</f>
        <v>0</v>
      </c>
      <c r="N80" s="32">
        <f t="shared" ref="N80" si="55">ROUND(I80*E80,2)</f>
        <v>0</v>
      </c>
      <c r="O80" s="32">
        <f t="shared" ref="O80" si="56">ROUND(J80*E80,2)</f>
        <v>0</v>
      </c>
      <c r="P80" s="32">
        <f t="shared" ref="P80" si="57">SUM(M80:O80)</f>
        <v>0</v>
      </c>
    </row>
    <row r="81" spans="1:16" ht="114.75">
      <c r="A81" s="45">
        <v>3</v>
      </c>
      <c r="B81" s="47" t="s">
        <v>86</v>
      </c>
      <c r="C81" s="81" t="s">
        <v>368</v>
      </c>
      <c r="D81" s="52" t="s">
        <v>61</v>
      </c>
      <c r="E81" s="114">
        <v>1</v>
      </c>
      <c r="F81" s="39"/>
      <c r="G81" s="32"/>
      <c r="H81" s="32"/>
      <c r="I81" s="32"/>
      <c r="J81" s="32"/>
      <c r="K81" s="32">
        <f t="shared" ref="K81:K82" si="58">SUM(H81:J81)</f>
        <v>0</v>
      </c>
      <c r="L81" s="32">
        <f t="shared" ref="L81:L82" si="59">F81*E81</f>
        <v>0</v>
      </c>
      <c r="M81" s="32">
        <f t="shared" ref="M81:M82" si="60">ROUND(H81*E81,2)</f>
        <v>0</v>
      </c>
      <c r="N81" s="32">
        <f t="shared" ref="N81:N82" si="61">ROUND(I81*E81,2)</f>
        <v>0</v>
      </c>
      <c r="O81" s="32">
        <f t="shared" ref="O81:O82" si="62">ROUND(J81*E81,2)</f>
        <v>0</v>
      </c>
      <c r="P81" s="32">
        <f t="shared" ref="P81:P82" si="63">SUM(M81:O81)</f>
        <v>0</v>
      </c>
    </row>
    <row r="82" spans="1:16" ht="114.75">
      <c r="A82" s="45">
        <v>4</v>
      </c>
      <c r="B82" s="47" t="s">
        <v>86</v>
      </c>
      <c r="C82" s="81" t="s">
        <v>370</v>
      </c>
      <c r="D82" s="52" t="s">
        <v>61</v>
      </c>
      <c r="E82" s="114">
        <v>1</v>
      </c>
      <c r="F82" s="39"/>
      <c r="G82" s="32"/>
      <c r="H82" s="32"/>
      <c r="I82" s="32"/>
      <c r="J82" s="32"/>
      <c r="K82" s="32">
        <f t="shared" si="58"/>
        <v>0</v>
      </c>
      <c r="L82" s="32">
        <f t="shared" si="59"/>
        <v>0</v>
      </c>
      <c r="M82" s="32">
        <f t="shared" si="60"/>
        <v>0</v>
      </c>
      <c r="N82" s="32">
        <f t="shared" si="61"/>
        <v>0</v>
      </c>
      <c r="O82" s="32">
        <f t="shared" si="62"/>
        <v>0</v>
      </c>
      <c r="P82" s="32">
        <f t="shared" si="63"/>
        <v>0</v>
      </c>
    </row>
    <row r="83" spans="1:16" ht="114.75">
      <c r="A83" s="45">
        <v>5</v>
      </c>
      <c r="B83" s="47" t="s">
        <v>86</v>
      </c>
      <c r="C83" s="81" t="s">
        <v>364</v>
      </c>
      <c r="D83" s="52" t="s">
        <v>61</v>
      </c>
      <c r="E83" s="114">
        <v>1</v>
      </c>
      <c r="F83" s="39"/>
      <c r="G83" s="32"/>
      <c r="H83" s="32"/>
      <c r="I83" s="32"/>
      <c r="J83" s="32"/>
      <c r="K83" s="32">
        <f t="shared" si="46"/>
        <v>0</v>
      </c>
      <c r="L83" s="32">
        <f t="shared" si="47"/>
        <v>0</v>
      </c>
      <c r="M83" s="32">
        <f t="shared" si="48"/>
        <v>0</v>
      </c>
      <c r="N83" s="32">
        <f t="shared" si="49"/>
        <v>0</v>
      </c>
      <c r="O83" s="32">
        <f t="shared" si="50"/>
        <v>0</v>
      </c>
      <c r="P83" s="32">
        <f t="shared" si="51"/>
        <v>0</v>
      </c>
    </row>
    <row r="84" spans="1:16" ht="114.75">
      <c r="A84" s="45">
        <v>6</v>
      </c>
      <c r="B84" s="47" t="s">
        <v>86</v>
      </c>
      <c r="C84" s="81" t="s">
        <v>367</v>
      </c>
      <c r="D84" s="52" t="s">
        <v>61</v>
      </c>
      <c r="E84" s="114">
        <v>1</v>
      </c>
      <c r="F84" s="39"/>
      <c r="G84" s="32"/>
      <c r="H84" s="32"/>
      <c r="I84" s="32"/>
      <c r="J84" s="32"/>
      <c r="K84" s="32">
        <f t="shared" ref="K84" si="64">SUM(H84:J84)</f>
        <v>0</v>
      </c>
      <c r="L84" s="32">
        <f t="shared" ref="L84" si="65">F84*E84</f>
        <v>0</v>
      </c>
      <c r="M84" s="32">
        <f t="shared" ref="M84" si="66">ROUND(H84*E84,2)</f>
        <v>0</v>
      </c>
      <c r="N84" s="32">
        <f t="shared" ref="N84" si="67">ROUND(I84*E84,2)</f>
        <v>0</v>
      </c>
      <c r="O84" s="32">
        <f t="shared" ref="O84" si="68">ROUND(J84*E84,2)</f>
        <v>0</v>
      </c>
      <c r="P84" s="32">
        <f t="shared" ref="P84" si="69">SUM(M84:O84)</f>
        <v>0</v>
      </c>
    </row>
    <row r="85" spans="1:16" ht="76.5">
      <c r="A85" s="45">
        <v>7</v>
      </c>
      <c r="B85" s="47" t="s">
        <v>86</v>
      </c>
      <c r="C85" s="81" t="s">
        <v>365</v>
      </c>
      <c r="D85" s="52" t="s">
        <v>61</v>
      </c>
      <c r="E85" s="114">
        <v>2</v>
      </c>
      <c r="F85" s="39"/>
      <c r="G85" s="32"/>
      <c r="H85" s="32"/>
      <c r="I85" s="32"/>
      <c r="J85" s="32"/>
      <c r="K85" s="32">
        <f t="shared" si="46"/>
        <v>0</v>
      </c>
      <c r="L85" s="32">
        <f t="shared" si="47"/>
        <v>0</v>
      </c>
      <c r="M85" s="32">
        <f t="shared" si="48"/>
        <v>0</v>
      </c>
      <c r="N85" s="32">
        <f t="shared" si="49"/>
        <v>0</v>
      </c>
      <c r="O85" s="32">
        <f t="shared" si="50"/>
        <v>0</v>
      </c>
      <c r="P85" s="32">
        <f t="shared" si="51"/>
        <v>0</v>
      </c>
    </row>
    <row r="86" spans="1:16">
      <c r="A86" s="45"/>
      <c r="B86" s="47"/>
      <c r="C86" s="54" t="s">
        <v>104</v>
      </c>
      <c r="D86" s="54"/>
      <c r="E86" s="54"/>
      <c r="F86" s="39"/>
      <c r="G86" s="32"/>
      <c r="H86" s="32"/>
      <c r="I86" s="32"/>
      <c r="J86" s="32"/>
      <c r="K86" s="32"/>
      <c r="L86" s="32"/>
      <c r="M86" s="32"/>
      <c r="N86" s="32"/>
      <c r="O86" s="32"/>
      <c r="P86" s="32"/>
    </row>
    <row r="87" spans="1:16" ht="25.5">
      <c r="A87" s="101">
        <v>8</v>
      </c>
      <c r="B87" s="102" t="s">
        <v>86</v>
      </c>
      <c r="C87" s="103" t="s">
        <v>371</v>
      </c>
      <c r="D87" s="104" t="s">
        <v>61</v>
      </c>
      <c r="E87" s="115">
        <v>1</v>
      </c>
      <c r="F87" s="116"/>
      <c r="G87" s="105"/>
      <c r="H87" s="105"/>
      <c r="I87" s="105"/>
      <c r="J87" s="105"/>
      <c r="K87" s="105">
        <f t="shared" ref="K87" si="70">SUM(H87:J87)</f>
        <v>0</v>
      </c>
      <c r="L87" s="105">
        <f t="shared" ref="L87" si="71">F87*E87</f>
        <v>0</v>
      </c>
      <c r="M87" s="105">
        <f t="shared" ref="M87" si="72">ROUND(H87*E87,2)</f>
        <v>0</v>
      </c>
      <c r="N87" s="105">
        <f t="shared" ref="N87" si="73">ROUND(I87*E87,2)</f>
        <v>0</v>
      </c>
      <c r="O87" s="105">
        <f t="shared" ref="O87" si="74">ROUND(J87*E87,2)</f>
        <v>0</v>
      </c>
      <c r="P87" s="105">
        <f t="shared" ref="P87" si="75">SUM(M87:O87)</f>
        <v>0</v>
      </c>
    </row>
    <row r="88" spans="1:16">
      <c r="A88" s="106"/>
      <c r="B88" s="107"/>
      <c r="C88" s="108" t="s">
        <v>372</v>
      </c>
      <c r="D88" s="109"/>
      <c r="E88" s="117"/>
      <c r="F88" s="118"/>
      <c r="G88" s="110"/>
      <c r="H88" s="110"/>
      <c r="I88" s="110"/>
      <c r="J88" s="110"/>
      <c r="K88" s="110"/>
      <c r="L88" s="110"/>
      <c r="M88" s="110"/>
      <c r="N88" s="110"/>
      <c r="O88" s="110"/>
      <c r="P88" s="110"/>
    </row>
    <row r="89" spans="1:16" ht="38.25">
      <c r="A89" s="106"/>
      <c r="B89" s="107"/>
      <c r="C89" s="108" t="s">
        <v>373</v>
      </c>
      <c r="D89" s="109"/>
      <c r="E89" s="117"/>
      <c r="F89" s="118"/>
      <c r="G89" s="110"/>
      <c r="H89" s="110"/>
      <c r="I89" s="110"/>
      <c r="J89" s="110"/>
      <c r="K89" s="110"/>
      <c r="L89" s="110"/>
      <c r="M89" s="110"/>
      <c r="N89" s="110"/>
      <c r="O89" s="110"/>
      <c r="P89" s="110"/>
    </row>
    <row r="90" spans="1:16" ht="25.5">
      <c r="A90" s="106"/>
      <c r="B90" s="107"/>
      <c r="C90" s="108" t="s">
        <v>231</v>
      </c>
      <c r="D90" s="109"/>
      <c r="E90" s="117"/>
      <c r="F90" s="118"/>
      <c r="G90" s="110"/>
      <c r="H90" s="110"/>
      <c r="I90" s="110"/>
      <c r="J90" s="110"/>
      <c r="K90" s="110"/>
      <c r="L90" s="110"/>
      <c r="M90" s="110"/>
      <c r="N90" s="110"/>
      <c r="O90" s="110"/>
      <c r="P90" s="110"/>
    </row>
    <row r="91" spans="1:16">
      <c r="A91" s="106"/>
      <c r="B91" s="107"/>
      <c r="C91" s="108" t="s">
        <v>234</v>
      </c>
      <c r="D91" s="109"/>
      <c r="E91" s="117"/>
      <c r="F91" s="118"/>
      <c r="G91" s="110"/>
      <c r="H91" s="110"/>
      <c r="I91" s="110"/>
      <c r="J91" s="110"/>
      <c r="K91" s="110"/>
      <c r="L91" s="110"/>
      <c r="M91" s="110"/>
      <c r="N91" s="110"/>
      <c r="O91" s="110"/>
      <c r="P91" s="110"/>
    </row>
    <row r="92" spans="1:16" ht="25.5">
      <c r="A92" s="106"/>
      <c r="B92" s="107"/>
      <c r="C92" s="108" t="s">
        <v>240</v>
      </c>
      <c r="D92" s="109"/>
      <c r="E92" s="117"/>
      <c r="F92" s="118"/>
      <c r="G92" s="110"/>
      <c r="H92" s="110"/>
      <c r="I92" s="110"/>
      <c r="J92" s="110"/>
      <c r="K92" s="110"/>
      <c r="L92" s="110"/>
      <c r="M92" s="110"/>
      <c r="N92" s="110"/>
      <c r="O92" s="110"/>
      <c r="P92" s="110"/>
    </row>
    <row r="93" spans="1:16">
      <c r="A93" s="106"/>
      <c r="B93" s="107"/>
      <c r="C93" s="108" t="s">
        <v>232</v>
      </c>
      <c r="D93" s="109"/>
      <c r="E93" s="117"/>
      <c r="F93" s="118"/>
      <c r="G93" s="110"/>
      <c r="H93" s="110"/>
      <c r="I93" s="110"/>
      <c r="J93" s="110"/>
      <c r="K93" s="110"/>
      <c r="L93" s="110"/>
      <c r="M93" s="110"/>
      <c r="N93" s="110"/>
      <c r="O93" s="110"/>
      <c r="P93" s="110"/>
    </row>
    <row r="94" spans="1:16" ht="25.5">
      <c r="A94" s="106"/>
      <c r="B94" s="107"/>
      <c r="C94" s="108" t="s">
        <v>242</v>
      </c>
      <c r="D94" s="109"/>
      <c r="E94" s="117"/>
      <c r="F94" s="118"/>
      <c r="G94" s="110"/>
      <c r="H94" s="110"/>
      <c r="I94" s="110"/>
      <c r="J94" s="110"/>
      <c r="K94" s="110"/>
      <c r="L94" s="110"/>
      <c r="M94" s="110"/>
      <c r="N94" s="110"/>
      <c r="O94" s="110"/>
      <c r="P94" s="110"/>
    </row>
    <row r="95" spans="1:16" ht="25.5">
      <c r="A95" s="99"/>
      <c r="B95" s="100"/>
      <c r="C95" s="111" t="s">
        <v>233</v>
      </c>
      <c r="D95" s="96"/>
      <c r="E95" s="119"/>
      <c r="F95" s="120"/>
      <c r="G95" s="97"/>
      <c r="H95" s="97"/>
      <c r="I95" s="97"/>
      <c r="J95" s="97"/>
      <c r="K95" s="97"/>
      <c r="L95" s="97"/>
      <c r="M95" s="97"/>
      <c r="N95" s="97"/>
      <c r="O95" s="97"/>
      <c r="P95" s="97"/>
    </row>
    <row r="96" spans="1:16" ht="25.5">
      <c r="A96" s="101">
        <v>9</v>
      </c>
      <c r="B96" s="102" t="s">
        <v>86</v>
      </c>
      <c r="C96" s="103" t="s">
        <v>374</v>
      </c>
      <c r="D96" s="104" t="s">
        <v>61</v>
      </c>
      <c r="E96" s="115">
        <v>1</v>
      </c>
      <c r="F96" s="116"/>
      <c r="G96" s="105"/>
      <c r="H96" s="105"/>
      <c r="I96" s="105"/>
      <c r="J96" s="105"/>
      <c r="K96" s="105">
        <f t="shared" ref="K96" si="76">SUM(H96:J96)</f>
        <v>0</v>
      </c>
      <c r="L96" s="105">
        <f t="shared" ref="L96" si="77">F96*E96</f>
        <v>0</v>
      </c>
      <c r="M96" s="105">
        <f t="shared" ref="M96" si="78">ROUND(H96*E96,2)</f>
        <v>0</v>
      </c>
      <c r="N96" s="105">
        <f t="shared" ref="N96" si="79">ROUND(I96*E96,2)</f>
        <v>0</v>
      </c>
      <c r="O96" s="105">
        <f t="shared" ref="O96" si="80">ROUND(J96*E96,2)</f>
        <v>0</v>
      </c>
      <c r="P96" s="105">
        <f t="shared" ref="P96" si="81">SUM(M96:O96)</f>
        <v>0</v>
      </c>
    </row>
    <row r="97" spans="1:16">
      <c r="A97" s="106"/>
      <c r="B97" s="107"/>
      <c r="C97" s="108" t="s">
        <v>237</v>
      </c>
      <c r="D97" s="109"/>
      <c r="E97" s="117"/>
      <c r="F97" s="118"/>
      <c r="G97" s="110"/>
      <c r="H97" s="110"/>
      <c r="I97" s="110"/>
      <c r="J97" s="110"/>
      <c r="K97" s="110"/>
      <c r="L97" s="110"/>
      <c r="M97" s="110"/>
      <c r="N97" s="110"/>
      <c r="O97" s="110"/>
      <c r="P97" s="110"/>
    </row>
    <row r="98" spans="1:16" ht="38.25">
      <c r="A98" s="106"/>
      <c r="B98" s="107"/>
      <c r="C98" s="108" t="s">
        <v>229</v>
      </c>
      <c r="D98" s="109"/>
      <c r="E98" s="117"/>
      <c r="F98" s="118"/>
      <c r="G98" s="110"/>
      <c r="H98" s="110"/>
      <c r="I98" s="110"/>
      <c r="J98" s="110"/>
      <c r="K98" s="110"/>
      <c r="L98" s="110"/>
      <c r="M98" s="110"/>
      <c r="N98" s="110"/>
      <c r="O98" s="110"/>
      <c r="P98" s="110"/>
    </row>
    <row r="99" spans="1:16" ht="25.5">
      <c r="A99" s="106"/>
      <c r="B99" s="107"/>
      <c r="C99" s="108" t="s">
        <v>238</v>
      </c>
      <c r="D99" s="109"/>
      <c r="E99" s="117"/>
      <c r="F99" s="118"/>
      <c r="G99" s="110"/>
      <c r="H99" s="110"/>
      <c r="I99" s="110"/>
      <c r="J99" s="110"/>
      <c r="K99" s="110"/>
      <c r="L99" s="110"/>
      <c r="M99" s="110"/>
      <c r="N99" s="110"/>
      <c r="O99" s="110"/>
      <c r="P99" s="110"/>
    </row>
    <row r="100" spans="1:16">
      <c r="A100" s="106"/>
      <c r="B100" s="107"/>
      <c r="C100" s="108" t="s">
        <v>239</v>
      </c>
      <c r="D100" s="109"/>
      <c r="E100" s="117"/>
      <c r="F100" s="118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</row>
    <row r="101" spans="1:16">
      <c r="A101" s="106"/>
      <c r="B101" s="107"/>
      <c r="C101" s="108" t="s">
        <v>232</v>
      </c>
      <c r="D101" s="109"/>
      <c r="E101" s="117"/>
      <c r="F101" s="118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</row>
    <row r="102" spans="1:16" ht="25.5">
      <c r="A102" s="106"/>
      <c r="B102" s="107"/>
      <c r="C102" s="108" t="s">
        <v>241</v>
      </c>
      <c r="D102" s="109"/>
      <c r="E102" s="117"/>
      <c r="F102" s="118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</row>
    <row r="103" spans="1:16" ht="25.5">
      <c r="A103" s="99"/>
      <c r="B103" s="100"/>
      <c r="C103" s="111" t="s">
        <v>233</v>
      </c>
      <c r="D103" s="96"/>
      <c r="E103" s="119"/>
      <c r="F103" s="120"/>
      <c r="G103" s="97"/>
      <c r="H103" s="97"/>
      <c r="I103" s="97"/>
      <c r="J103" s="97"/>
      <c r="K103" s="97"/>
      <c r="L103" s="97"/>
      <c r="M103" s="97"/>
      <c r="N103" s="97"/>
      <c r="O103" s="97"/>
      <c r="P103" s="97"/>
    </row>
    <row r="104" spans="1:16" ht="25.5">
      <c r="A104" s="101">
        <v>10</v>
      </c>
      <c r="B104" s="102" t="s">
        <v>86</v>
      </c>
      <c r="C104" s="103" t="s">
        <v>375</v>
      </c>
      <c r="D104" s="104" t="s">
        <v>61</v>
      </c>
      <c r="E104" s="115">
        <v>1</v>
      </c>
      <c r="F104" s="116"/>
      <c r="G104" s="105"/>
      <c r="H104" s="105"/>
      <c r="I104" s="105"/>
      <c r="J104" s="105"/>
      <c r="K104" s="105">
        <f t="shared" ref="K104" si="82">SUM(H104:J104)</f>
        <v>0</v>
      </c>
      <c r="L104" s="105">
        <f t="shared" ref="L104" si="83">F104*E104</f>
        <v>0</v>
      </c>
      <c r="M104" s="105">
        <f t="shared" ref="M104" si="84">ROUND(H104*E104,2)</f>
        <v>0</v>
      </c>
      <c r="N104" s="105">
        <f t="shared" ref="N104" si="85">ROUND(I104*E104,2)</f>
        <v>0</v>
      </c>
      <c r="O104" s="105">
        <f t="shared" ref="O104" si="86">ROUND(J104*E104,2)</f>
        <v>0</v>
      </c>
      <c r="P104" s="105">
        <f t="shared" ref="P104" si="87">SUM(M104:O104)</f>
        <v>0</v>
      </c>
    </row>
    <row r="105" spans="1:16">
      <c r="A105" s="106"/>
      <c r="B105" s="107"/>
      <c r="C105" s="108" t="s">
        <v>254</v>
      </c>
      <c r="D105" s="109"/>
      <c r="E105" s="117"/>
      <c r="F105" s="118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</row>
    <row r="106" spans="1:16" ht="25.5">
      <c r="A106" s="106"/>
      <c r="B106" s="107"/>
      <c r="C106" s="108" t="s">
        <v>257</v>
      </c>
      <c r="D106" s="109"/>
      <c r="E106" s="117"/>
      <c r="F106" s="118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</row>
    <row r="107" spans="1:16" ht="25.5">
      <c r="A107" s="106"/>
      <c r="B107" s="107"/>
      <c r="C107" s="108" t="s">
        <v>245</v>
      </c>
      <c r="D107" s="109"/>
      <c r="E107" s="117"/>
      <c r="F107" s="118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</row>
    <row r="108" spans="1:16" ht="25.5">
      <c r="A108" s="106"/>
      <c r="B108" s="107"/>
      <c r="C108" s="108" t="s">
        <v>248</v>
      </c>
      <c r="D108" s="109"/>
      <c r="E108" s="117"/>
      <c r="F108" s="118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</row>
    <row r="109" spans="1:16">
      <c r="A109" s="106"/>
      <c r="B109" s="107"/>
      <c r="C109" s="108" t="s">
        <v>246</v>
      </c>
      <c r="D109" s="109"/>
      <c r="E109" s="117"/>
      <c r="F109" s="118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</row>
    <row r="110" spans="1:16">
      <c r="A110" s="106"/>
      <c r="B110" s="107"/>
      <c r="C110" s="108" t="s">
        <v>247</v>
      </c>
      <c r="D110" s="109"/>
      <c r="E110" s="117"/>
      <c r="F110" s="118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</row>
    <row r="111" spans="1:16" ht="25.5">
      <c r="A111" s="99"/>
      <c r="B111" s="100"/>
      <c r="C111" s="111" t="s">
        <v>249</v>
      </c>
      <c r="D111" s="96"/>
      <c r="E111" s="119"/>
      <c r="F111" s="120"/>
      <c r="G111" s="97"/>
      <c r="H111" s="97"/>
      <c r="I111" s="97"/>
      <c r="J111" s="97"/>
      <c r="K111" s="97"/>
      <c r="L111" s="97"/>
      <c r="M111" s="97"/>
      <c r="N111" s="97"/>
      <c r="O111" s="97"/>
      <c r="P111" s="97"/>
    </row>
    <row r="112" spans="1:16" ht="25.5">
      <c r="A112" s="101">
        <v>11</v>
      </c>
      <c r="B112" s="102" t="s">
        <v>86</v>
      </c>
      <c r="C112" s="103" t="s">
        <v>376</v>
      </c>
      <c r="D112" s="104" t="s">
        <v>61</v>
      </c>
      <c r="E112" s="115">
        <v>1</v>
      </c>
      <c r="F112" s="116"/>
      <c r="G112" s="105"/>
      <c r="H112" s="105"/>
      <c r="I112" s="105"/>
      <c r="J112" s="105"/>
      <c r="K112" s="105">
        <f t="shared" ref="K112" si="88">SUM(H112:J112)</f>
        <v>0</v>
      </c>
      <c r="L112" s="105">
        <f t="shared" ref="L112" si="89">F112*E112</f>
        <v>0</v>
      </c>
      <c r="M112" s="105">
        <f t="shared" ref="M112" si="90">ROUND(H112*E112,2)</f>
        <v>0</v>
      </c>
      <c r="N112" s="105">
        <f t="shared" ref="N112" si="91">ROUND(I112*E112,2)</f>
        <v>0</v>
      </c>
      <c r="O112" s="105">
        <f t="shared" ref="O112" si="92">ROUND(J112*E112,2)</f>
        <v>0</v>
      </c>
      <c r="P112" s="105">
        <f t="shared" ref="P112" si="93">SUM(M112:O112)</f>
        <v>0</v>
      </c>
    </row>
    <row r="113" spans="1:16">
      <c r="A113" s="106"/>
      <c r="B113" s="107"/>
      <c r="C113" s="108" t="s">
        <v>377</v>
      </c>
      <c r="D113" s="109"/>
      <c r="E113" s="117"/>
      <c r="F113" s="118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</row>
    <row r="114" spans="1:16" ht="25.5">
      <c r="A114" s="106"/>
      <c r="B114" s="107"/>
      <c r="C114" s="108" t="s">
        <v>257</v>
      </c>
      <c r="D114" s="109"/>
      <c r="E114" s="117"/>
      <c r="F114" s="118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</row>
    <row r="115" spans="1:16">
      <c r="A115" s="106"/>
      <c r="B115" s="107"/>
      <c r="C115" s="108" t="s">
        <v>378</v>
      </c>
      <c r="D115" s="109"/>
      <c r="E115" s="117"/>
      <c r="F115" s="118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</row>
    <row r="116" spans="1:16" ht="25.5">
      <c r="A116" s="106"/>
      <c r="B116" s="107"/>
      <c r="C116" s="108" t="s">
        <v>248</v>
      </c>
      <c r="D116" s="109"/>
      <c r="E116" s="117"/>
      <c r="F116" s="118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</row>
    <row r="117" spans="1:16" ht="25.5">
      <c r="A117" s="99"/>
      <c r="B117" s="100"/>
      <c r="C117" s="111" t="s">
        <v>249</v>
      </c>
      <c r="D117" s="96"/>
      <c r="E117" s="119"/>
      <c r="F117" s="120"/>
      <c r="G117" s="97"/>
      <c r="H117" s="97"/>
      <c r="I117" s="97"/>
      <c r="J117" s="97"/>
      <c r="K117" s="97"/>
      <c r="L117" s="97"/>
      <c r="M117" s="97"/>
      <c r="N117" s="97"/>
      <c r="O117" s="97"/>
      <c r="P117" s="97"/>
    </row>
    <row r="118" spans="1:16" ht="25.5">
      <c r="A118" s="101">
        <v>12</v>
      </c>
      <c r="B118" s="102" t="s">
        <v>86</v>
      </c>
      <c r="C118" s="103" t="s">
        <v>379</v>
      </c>
      <c r="D118" s="104" t="s">
        <v>61</v>
      </c>
      <c r="E118" s="115">
        <v>1</v>
      </c>
      <c r="F118" s="116"/>
      <c r="G118" s="105"/>
      <c r="H118" s="105"/>
      <c r="I118" s="105"/>
      <c r="J118" s="105"/>
      <c r="K118" s="105">
        <f t="shared" ref="K118" si="94">SUM(H118:J118)</f>
        <v>0</v>
      </c>
      <c r="L118" s="105">
        <f t="shared" ref="L118" si="95">F118*E118</f>
        <v>0</v>
      </c>
      <c r="M118" s="105">
        <f t="shared" ref="M118" si="96">ROUND(H118*E118,2)</f>
        <v>0</v>
      </c>
      <c r="N118" s="105">
        <f t="shared" ref="N118" si="97">ROUND(I118*E118,2)</f>
        <v>0</v>
      </c>
      <c r="O118" s="105">
        <f t="shared" ref="O118" si="98">ROUND(J118*E118,2)</f>
        <v>0</v>
      </c>
      <c r="P118" s="105">
        <f t="shared" ref="P118" si="99">SUM(M118:O118)</f>
        <v>0</v>
      </c>
    </row>
    <row r="119" spans="1:16">
      <c r="A119" s="106"/>
      <c r="B119" s="107"/>
      <c r="C119" s="108" t="s">
        <v>259</v>
      </c>
      <c r="D119" s="109"/>
      <c r="E119" s="117"/>
      <c r="F119" s="118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</row>
    <row r="120" spans="1:16" ht="25.5">
      <c r="A120" s="106"/>
      <c r="B120" s="107"/>
      <c r="C120" s="108" t="s">
        <v>245</v>
      </c>
      <c r="D120" s="109"/>
      <c r="E120" s="117"/>
      <c r="F120" s="118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</row>
    <row r="121" spans="1:16">
      <c r="A121" s="106"/>
      <c r="B121" s="107"/>
      <c r="C121" s="108" t="s">
        <v>247</v>
      </c>
      <c r="D121" s="109"/>
      <c r="E121" s="117"/>
      <c r="F121" s="118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</row>
    <row r="122" spans="1:16" ht="25.5">
      <c r="A122" s="99"/>
      <c r="B122" s="100"/>
      <c r="C122" s="111" t="s">
        <v>249</v>
      </c>
      <c r="D122" s="96"/>
      <c r="E122" s="119"/>
      <c r="F122" s="120"/>
      <c r="G122" s="97"/>
      <c r="H122" s="97"/>
      <c r="I122" s="97"/>
      <c r="J122" s="97"/>
      <c r="K122" s="97"/>
      <c r="L122" s="97"/>
      <c r="M122" s="97"/>
      <c r="N122" s="97"/>
      <c r="O122" s="97"/>
      <c r="P122" s="97"/>
    </row>
    <row r="123" spans="1:16" ht="25.5">
      <c r="A123" s="101">
        <v>13</v>
      </c>
      <c r="B123" s="102" t="s">
        <v>86</v>
      </c>
      <c r="C123" s="103" t="s">
        <v>380</v>
      </c>
      <c r="D123" s="104" t="s">
        <v>61</v>
      </c>
      <c r="E123" s="115">
        <v>1</v>
      </c>
      <c r="F123" s="116"/>
      <c r="G123" s="105"/>
      <c r="H123" s="105"/>
      <c r="I123" s="105"/>
      <c r="J123" s="105"/>
      <c r="K123" s="105">
        <f t="shared" ref="K123" si="100">SUM(H123:J123)</f>
        <v>0</v>
      </c>
      <c r="L123" s="105">
        <f t="shared" ref="L123" si="101">F123*E123</f>
        <v>0</v>
      </c>
      <c r="M123" s="105">
        <f t="shared" ref="M123" si="102">ROUND(H123*E123,2)</f>
        <v>0</v>
      </c>
      <c r="N123" s="105">
        <f t="shared" ref="N123" si="103">ROUND(I123*E123,2)</f>
        <v>0</v>
      </c>
      <c r="O123" s="105">
        <f t="shared" ref="O123" si="104">ROUND(J123*E123,2)</f>
        <v>0</v>
      </c>
      <c r="P123" s="105">
        <f t="shared" ref="P123" si="105">SUM(M123:O123)</f>
        <v>0</v>
      </c>
    </row>
    <row r="124" spans="1:16">
      <c r="A124" s="106"/>
      <c r="B124" s="107"/>
      <c r="C124" s="108" t="s">
        <v>259</v>
      </c>
      <c r="D124" s="109"/>
      <c r="E124" s="117"/>
      <c r="F124" s="118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</row>
    <row r="125" spans="1:16" ht="25.5">
      <c r="A125" s="106"/>
      <c r="B125" s="107"/>
      <c r="C125" s="108" t="s">
        <v>245</v>
      </c>
      <c r="D125" s="109"/>
      <c r="E125" s="117"/>
      <c r="F125" s="118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</row>
    <row r="126" spans="1:16">
      <c r="A126" s="106"/>
      <c r="B126" s="107"/>
      <c r="C126" s="108" t="s">
        <v>247</v>
      </c>
      <c r="D126" s="109"/>
      <c r="E126" s="117"/>
      <c r="F126" s="118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</row>
    <row r="127" spans="1:16" ht="25.5">
      <c r="A127" s="99"/>
      <c r="B127" s="100"/>
      <c r="C127" s="111" t="s">
        <v>249</v>
      </c>
      <c r="D127" s="96"/>
      <c r="E127" s="119"/>
      <c r="F127" s="120"/>
      <c r="G127" s="97"/>
      <c r="H127" s="97"/>
      <c r="I127" s="97"/>
      <c r="J127" s="97"/>
      <c r="K127" s="97"/>
      <c r="L127" s="97"/>
      <c r="M127" s="97"/>
      <c r="N127" s="97"/>
      <c r="O127" s="97"/>
      <c r="P127" s="97"/>
    </row>
    <row r="128" spans="1:16" ht="25.5">
      <c r="A128" s="45">
        <v>14</v>
      </c>
      <c r="B128" s="47" t="s">
        <v>86</v>
      </c>
      <c r="C128" s="80" t="s">
        <v>105</v>
      </c>
      <c r="D128" s="78" t="s">
        <v>28</v>
      </c>
      <c r="E128" s="114">
        <v>67.900000000000006</v>
      </c>
      <c r="F128" s="39"/>
      <c r="G128" s="32"/>
      <c r="H128" s="32"/>
      <c r="I128" s="32"/>
      <c r="J128" s="32"/>
      <c r="K128" s="32">
        <f t="shared" ref="K128:K131" si="106">SUM(H128:J128)</f>
        <v>0</v>
      </c>
      <c r="L128" s="32">
        <f t="shared" ref="L128:L131" si="107">F128*E128</f>
        <v>0</v>
      </c>
      <c r="M128" s="32">
        <f t="shared" ref="M128:M131" si="108">ROUND(H128*E128,2)</f>
        <v>0</v>
      </c>
      <c r="N128" s="32">
        <f t="shared" ref="N128:N131" si="109">ROUND(I128*E128,2)</f>
        <v>0</v>
      </c>
      <c r="O128" s="32">
        <f t="shared" ref="O128:O131" si="110">ROUND(J128*E128,2)</f>
        <v>0</v>
      </c>
      <c r="P128" s="32">
        <f t="shared" ref="P128:P131" si="111">SUM(M128:O128)</f>
        <v>0</v>
      </c>
    </row>
    <row r="129" spans="1:16" ht="25.5">
      <c r="A129" s="45">
        <v>15</v>
      </c>
      <c r="B129" s="47" t="s">
        <v>86</v>
      </c>
      <c r="C129" s="80" t="s">
        <v>106</v>
      </c>
      <c r="D129" s="78" t="s">
        <v>28</v>
      </c>
      <c r="E129" s="114">
        <v>67.900000000000006</v>
      </c>
      <c r="F129" s="39"/>
      <c r="G129" s="32"/>
      <c r="H129" s="32"/>
      <c r="I129" s="32"/>
      <c r="J129" s="32"/>
      <c r="K129" s="32">
        <f t="shared" si="106"/>
        <v>0</v>
      </c>
      <c r="L129" s="32">
        <f t="shared" si="107"/>
        <v>0</v>
      </c>
      <c r="M129" s="32">
        <f t="shared" si="108"/>
        <v>0</v>
      </c>
      <c r="N129" s="32">
        <f t="shared" si="109"/>
        <v>0</v>
      </c>
      <c r="O129" s="32">
        <f t="shared" si="110"/>
        <v>0</v>
      </c>
      <c r="P129" s="32">
        <f t="shared" si="111"/>
        <v>0</v>
      </c>
    </row>
    <row r="130" spans="1:16" ht="38.25">
      <c r="A130" s="45">
        <v>16</v>
      </c>
      <c r="B130" s="47" t="s">
        <v>86</v>
      </c>
      <c r="C130" s="80" t="s">
        <v>274</v>
      </c>
      <c r="D130" s="52" t="s">
        <v>28</v>
      </c>
      <c r="E130" s="114">
        <v>5.0999999999999996</v>
      </c>
      <c r="F130" s="39"/>
      <c r="G130" s="32"/>
      <c r="H130" s="32"/>
      <c r="I130" s="32"/>
      <c r="J130" s="32"/>
      <c r="K130" s="32">
        <f t="shared" si="106"/>
        <v>0</v>
      </c>
      <c r="L130" s="32">
        <f t="shared" si="107"/>
        <v>0</v>
      </c>
      <c r="M130" s="32">
        <f t="shared" si="108"/>
        <v>0</v>
      </c>
      <c r="N130" s="32">
        <f t="shared" si="109"/>
        <v>0</v>
      </c>
      <c r="O130" s="32">
        <f t="shared" si="110"/>
        <v>0</v>
      </c>
      <c r="P130" s="32">
        <f t="shared" si="111"/>
        <v>0</v>
      </c>
    </row>
    <row r="131" spans="1:16" ht="38.25">
      <c r="A131" s="45">
        <v>17</v>
      </c>
      <c r="B131" s="47" t="s">
        <v>86</v>
      </c>
      <c r="C131" s="80" t="s">
        <v>273</v>
      </c>
      <c r="D131" s="52" t="s">
        <v>28</v>
      </c>
      <c r="E131" s="114">
        <v>10.8</v>
      </c>
      <c r="F131" s="39"/>
      <c r="G131" s="32"/>
      <c r="H131" s="32"/>
      <c r="I131" s="32"/>
      <c r="J131" s="32"/>
      <c r="K131" s="32">
        <f t="shared" si="106"/>
        <v>0</v>
      </c>
      <c r="L131" s="32">
        <f t="shared" si="107"/>
        <v>0</v>
      </c>
      <c r="M131" s="32">
        <f t="shared" si="108"/>
        <v>0</v>
      </c>
      <c r="N131" s="32">
        <f t="shared" si="109"/>
        <v>0</v>
      </c>
      <c r="O131" s="32">
        <f t="shared" si="110"/>
        <v>0</v>
      </c>
      <c r="P131" s="32">
        <f t="shared" si="111"/>
        <v>0</v>
      </c>
    </row>
    <row r="132" spans="1:16">
      <c r="A132" s="45"/>
      <c r="B132" s="47"/>
      <c r="C132" s="80"/>
      <c r="D132" s="52"/>
      <c r="E132" s="114"/>
      <c r="F132" s="39"/>
      <c r="G132" s="32"/>
      <c r="H132" s="32"/>
      <c r="I132" s="32"/>
      <c r="J132" s="32"/>
      <c r="K132" s="32"/>
      <c r="L132" s="32"/>
      <c r="M132" s="32"/>
      <c r="N132" s="32"/>
      <c r="O132" s="32"/>
      <c r="P132" s="32"/>
    </row>
    <row r="133" spans="1:16">
      <c r="A133" s="93">
        <v>8</v>
      </c>
      <c r="B133" s="94" t="s">
        <v>262</v>
      </c>
      <c r="C133" s="95" t="s">
        <v>263</v>
      </c>
      <c r="D133" s="96"/>
      <c r="E133" s="121"/>
      <c r="F133" s="120"/>
      <c r="G133" s="32"/>
      <c r="H133" s="97"/>
      <c r="I133" s="97"/>
      <c r="J133" s="97"/>
      <c r="K133" s="97"/>
      <c r="L133" s="97"/>
      <c r="M133" s="97"/>
      <c r="N133" s="97"/>
      <c r="O133" s="97"/>
      <c r="P133" s="98">
        <f>SUM(P134:P145)</f>
        <v>0</v>
      </c>
    </row>
    <row r="134" spans="1:16" ht="38.25">
      <c r="A134" s="45">
        <v>1</v>
      </c>
      <c r="B134" s="47" t="s">
        <v>86</v>
      </c>
      <c r="C134" s="81" t="s">
        <v>381</v>
      </c>
      <c r="D134" s="52" t="s">
        <v>264</v>
      </c>
      <c r="E134" s="114">
        <v>116.5</v>
      </c>
      <c r="F134" s="39"/>
      <c r="G134" s="32"/>
      <c r="H134" s="32"/>
      <c r="I134" s="32"/>
      <c r="J134" s="32"/>
      <c r="K134" s="32">
        <f t="shared" ref="K134:K144" si="112">SUM(H134:J134)</f>
        <v>0</v>
      </c>
      <c r="L134" s="32">
        <f>ROUND(F134*E134,2)</f>
        <v>0</v>
      </c>
      <c r="M134" s="32">
        <f t="shared" ref="M134:M144" si="113">ROUND(H134*E134,2)</f>
        <v>0</v>
      </c>
      <c r="N134" s="32">
        <f t="shared" ref="N134:N144" si="114">ROUND(I134*E134,2)</f>
        <v>0</v>
      </c>
      <c r="O134" s="32">
        <f t="shared" ref="O134:O144" si="115">ROUND(J134*E134,2)</f>
        <v>0</v>
      </c>
      <c r="P134" s="32">
        <f t="shared" ref="P134:P144" si="116">SUM(M134:O134)</f>
        <v>0</v>
      </c>
    </row>
    <row r="135" spans="1:16" ht="25.5">
      <c r="A135" s="45">
        <v>2</v>
      </c>
      <c r="B135" s="47" t="s">
        <v>86</v>
      </c>
      <c r="C135" s="81" t="s">
        <v>267</v>
      </c>
      <c r="D135" s="52" t="s">
        <v>56</v>
      </c>
      <c r="E135" s="114">
        <v>116.5</v>
      </c>
      <c r="F135" s="39"/>
      <c r="G135" s="32"/>
      <c r="H135" s="32"/>
      <c r="I135" s="32"/>
      <c r="J135" s="32"/>
      <c r="K135" s="32">
        <f t="shared" ref="K135:K137" si="117">SUM(H135:J135)</f>
        <v>0</v>
      </c>
      <c r="L135" s="32">
        <f t="shared" ref="L135:L136" si="118">ROUND(F135*E135,2)</f>
        <v>0</v>
      </c>
      <c r="M135" s="32">
        <f t="shared" si="113"/>
        <v>0</v>
      </c>
      <c r="N135" s="32">
        <f t="shared" si="114"/>
        <v>0</v>
      </c>
      <c r="O135" s="32">
        <f t="shared" si="115"/>
        <v>0</v>
      </c>
      <c r="P135" s="32">
        <f t="shared" si="116"/>
        <v>0</v>
      </c>
    </row>
    <row r="136" spans="1:16" ht="25.5">
      <c r="A136" s="45">
        <v>3</v>
      </c>
      <c r="B136" s="47" t="s">
        <v>86</v>
      </c>
      <c r="C136" s="81" t="s">
        <v>268</v>
      </c>
      <c r="D136" s="52" t="s">
        <v>264</v>
      </c>
      <c r="E136" s="114">
        <v>116.5</v>
      </c>
      <c r="F136" s="39"/>
      <c r="G136" s="32"/>
      <c r="H136" s="32"/>
      <c r="I136" s="32"/>
      <c r="J136" s="32"/>
      <c r="K136" s="32">
        <f t="shared" si="117"/>
        <v>0</v>
      </c>
      <c r="L136" s="32">
        <f t="shared" si="118"/>
        <v>0</v>
      </c>
      <c r="M136" s="32">
        <f t="shared" si="113"/>
        <v>0</v>
      </c>
      <c r="N136" s="32">
        <f t="shared" si="114"/>
        <v>0</v>
      </c>
      <c r="O136" s="32">
        <f t="shared" si="115"/>
        <v>0</v>
      </c>
      <c r="P136" s="32">
        <f t="shared" si="116"/>
        <v>0</v>
      </c>
    </row>
    <row r="137" spans="1:16" ht="89.25">
      <c r="A137" s="33">
        <v>4</v>
      </c>
      <c r="B137" s="47" t="s">
        <v>86</v>
      </c>
      <c r="C137" s="57" t="s">
        <v>270</v>
      </c>
      <c r="D137" s="78" t="s">
        <v>56</v>
      </c>
      <c r="E137" s="42">
        <v>116.5</v>
      </c>
      <c r="F137" s="39"/>
      <c r="G137" s="32"/>
      <c r="H137" s="32"/>
      <c r="I137" s="32"/>
      <c r="J137" s="32"/>
      <c r="K137" s="32">
        <f t="shared" si="117"/>
        <v>0</v>
      </c>
      <c r="L137" s="32">
        <f t="shared" ref="L137" si="119">F137*E137</f>
        <v>0</v>
      </c>
      <c r="M137" s="32">
        <f t="shared" si="113"/>
        <v>0</v>
      </c>
      <c r="N137" s="32">
        <f t="shared" si="114"/>
        <v>0</v>
      </c>
      <c r="O137" s="32">
        <f t="shared" si="115"/>
        <v>0</v>
      </c>
      <c r="P137" s="32">
        <f t="shared" si="116"/>
        <v>0</v>
      </c>
    </row>
    <row r="138" spans="1:16" ht="38.25">
      <c r="A138" s="45">
        <v>5</v>
      </c>
      <c r="B138" s="47" t="s">
        <v>86</v>
      </c>
      <c r="C138" s="81" t="s">
        <v>277</v>
      </c>
      <c r="D138" s="52" t="s">
        <v>56</v>
      </c>
      <c r="E138" s="114">
        <v>65.7</v>
      </c>
      <c r="F138" s="39"/>
      <c r="G138" s="32"/>
      <c r="H138" s="32"/>
      <c r="I138" s="32"/>
      <c r="J138" s="32"/>
      <c r="K138" s="32">
        <f t="shared" ref="K138:K139" si="120">SUM(H138:J138)</f>
        <v>0</v>
      </c>
      <c r="L138" s="32">
        <f t="shared" ref="L138:L145" si="121">F138*E138</f>
        <v>0</v>
      </c>
      <c r="M138" s="32">
        <f t="shared" si="113"/>
        <v>0</v>
      </c>
      <c r="N138" s="32">
        <f t="shared" si="114"/>
        <v>0</v>
      </c>
      <c r="O138" s="32">
        <f t="shared" si="115"/>
        <v>0</v>
      </c>
      <c r="P138" s="32">
        <f t="shared" si="116"/>
        <v>0</v>
      </c>
    </row>
    <row r="139" spans="1:16" ht="38.25">
      <c r="A139" s="45">
        <v>6</v>
      </c>
      <c r="B139" s="47" t="s">
        <v>86</v>
      </c>
      <c r="C139" s="81" t="s">
        <v>382</v>
      </c>
      <c r="D139" s="52" t="s">
        <v>56</v>
      </c>
      <c r="E139" s="114">
        <v>50.8</v>
      </c>
      <c r="F139" s="39"/>
      <c r="G139" s="32"/>
      <c r="H139" s="32"/>
      <c r="I139" s="32"/>
      <c r="J139" s="32"/>
      <c r="K139" s="32">
        <f t="shared" si="120"/>
        <v>0</v>
      </c>
      <c r="L139" s="32">
        <f t="shared" si="121"/>
        <v>0</v>
      </c>
      <c r="M139" s="32">
        <f t="shared" si="113"/>
        <v>0</v>
      </c>
      <c r="N139" s="32">
        <f t="shared" si="114"/>
        <v>0</v>
      </c>
      <c r="O139" s="32">
        <f t="shared" si="115"/>
        <v>0</v>
      </c>
      <c r="P139" s="32">
        <f t="shared" si="116"/>
        <v>0</v>
      </c>
    </row>
    <row r="140" spans="1:16" ht="38.25">
      <c r="A140" s="45">
        <v>7</v>
      </c>
      <c r="B140" s="47" t="s">
        <v>86</v>
      </c>
      <c r="C140" s="81" t="s">
        <v>265</v>
      </c>
      <c r="D140" s="52" t="s">
        <v>56</v>
      </c>
      <c r="E140" s="114">
        <v>116.5</v>
      </c>
      <c r="F140" s="39"/>
      <c r="G140" s="32"/>
      <c r="H140" s="32"/>
      <c r="I140" s="32"/>
      <c r="J140" s="32"/>
      <c r="K140" s="32">
        <f t="shared" si="112"/>
        <v>0</v>
      </c>
      <c r="L140" s="32">
        <f t="shared" si="121"/>
        <v>0</v>
      </c>
      <c r="M140" s="32">
        <f t="shared" si="113"/>
        <v>0</v>
      </c>
      <c r="N140" s="32">
        <f t="shared" si="114"/>
        <v>0</v>
      </c>
      <c r="O140" s="32">
        <f t="shared" si="115"/>
        <v>0</v>
      </c>
      <c r="P140" s="32">
        <f t="shared" si="116"/>
        <v>0</v>
      </c>
    </row>
    <row r="141" spans="1:16" ht="25.5">
      <c r="A141" s="45">
        <v>8</v>
      </c>
      <c r="B141" s="47" t="s">
        <v>86</v>
      </c>
      <c r="C141" s="81" t="s">
        <v>275</v>
      </c>
      <c r="D141" s="52" t="s">
        <v>56</v>
      </c>
      <c r="E141" s="114">
        <v>116.5</v>
      </c>
      <c r="F141" s="39"/>
      <c r="G141" s="32"/>
      <c r="H141" s="32"/>
      <c r="I141" s="32"/>
      <c r="J141" s="32"/>
      <c r="K141" s="32">
        <f t="shared" si="112"/>
        <v>0</v>
      </c>
      <c r="L141" s="32">
        <f t="shared" si="121"/>
        <v>0</v>
      </c>
      <c r="M141" s="32">
        <f t="shared" si="113"/>
        <v>0</v>
      </c>
      <c r="N141" s="32">
        <f t="shared" si="114"/>
        <v>0</v>
      </c>
      <c r="O141" s="32">
        <f t="shared" si="115"/>
        <v>0</v>
      </c>
      <c r="P141" s="32">
        <f t="shared" si="116"/>
        <v>0</v>
      </c>
    </row>
    <row r="142" spans="1:16" ht="25.5">
      <c r="A142" s="45">
        <v>9</v>
      </c>
      <c r="B142" s="47" t="s">
        <v>86</v>
      </c>
      <c r="C142" s="81" t="s">
        <v>276</v>
      </c>
      <c r="D142" s="52" t="s">
        <v>28</v>
      </c>
      <c r="E142" s="114">
        <v>26.6</v>
      </c>
      <c r="F142" s="39"/>
      <c r="G142" s="32"/>
      <c r="H142" s="32"/>
      <c r="I142" s="32"/>
      <c r="J142" s="32"/>
      <c r="K142" s="32">
        <f t="shared" si="112"/>
        <v>0</v>
      </c>
      <c r="L142" s="32">
        <f t="shared" si="121"/>
        <v>0</v>
      </c>
      <c r="M142" s="32">
        <f t="shared" si="113"/>
        <v>0</v>
      </c>
      <c r="N142" s="32">
        <f t="shared" si="114"/>
        <v>0</v>
      </c>
      <c r="O142" s="32">
        <f t="shared" si="115"/>
        <v>0</v>
      </c>
      <c r="P142" s="32">
        <f t="shared" si="116"/>
        <v>0</v>
      </c>
    </row>
    <row r="143" spans="1:16" ht="38.25">
      <c r="A143" s="45">
        <v>10</v>
      </c>
      <c r="B143" s="47" t="s">
        <v>86</v>
      </c>
      <c r="C143" s="81" t="s">
        <v>383</v>
      </c>
      <c r="D143" s="52" t="s">
        <v>56</v>
      </c>
      <c r="E143" s="114">
        <v>116.5</v>
      </c>
      <c r="F143" s="39"/>
      <c r="G143" s="32"/>
      <c r="H143" s="32"/>
      <c r="I143" s="32"/>
      <c r="J143" s="32"/>
      <c r="K143" s="32">
        <f t="shared" si="112"/>
        <v>0</v>
      </c>
      <c r="L143" s="32">
        <f t="shared" si="121"/>
        <v>0</v>
      </c>
      <c r="M143" s="32">
        <f t="shared" si="113"/>
        <v>0</v>
      </c>
      <c r="N143" s="32">
        <f t="shared" si="114"/>
        <v>0</v>
      </c>
      <c r="O143" s="32">
        <f t="shared" si="115"/>
        <v>0</v>
      </c>
      <c r="P143" s="32">
        <f t="shared" si="116"/>
        <v>0</v>
      </c>
    </row>
    <row r="144" spans="1:16" ht="38.25">
      <c r="A144" s="45">
        <v>11</v>
      </c>
      <c r="B144" s="47" t="s">
        <v>86</v>
      </c>
      <c r="C144" s="81" t="s">
        <v>272</v>
      </c>
      <c r="D144" s="52" t="s">
        <v>28</v>
      </c>
      <c r="E144" s="114">
        <v>38.6</v>
      </c>
      <c r="F144" s="39"/>
      <c r="G144" s="32"/>
      <c r="H144" s="32"/>
      <c r="I144" s="32"/>
      <c r="J144" s="32"/>
      <c r="K144" s="32">
        <f t="shared" si="112"/>
        <v>0</v>
      </c>
      <c r="L144" s="32">
        <f t="shared" si="121"/>
        <v>0</v>
      </c>
      <c r="M144" s="32">
        <f t="shared" si="113"/>
        <v>0</v>
      </c>
      <c r="N144" s="32">
        <f t="shared" si="114"/>
        <v>0</v>
      </c>
      <c r="O144" s="32">
        <f t="shared" si="115"/>
        <v>0</v>
      </c>
      <c r="P144" s="32">
        <f t="shared" si="116"/>
        <v>0</v>
      </c>
    </row>
    <row r="145" spans="1:16" ht="51">
      <c r="A145" s="45">
        <v>12</v>
      </c>
      <c r="B145" s="47" t="s">
        <v>86</v>
      </c>
      <c r="C145" s="81" t="s">
        <v>266</v>
      </c>
      <c r="D145" s="52" t="s">
        <v>56</v>
      </c>
      <c r="E145" s="114">
        <v>116.5</v>
      </c>
      <c r="F145" s="39"/>
      <c r="G145" s="32"/>
      <c r="H145" s="32"/>
      <c r="I145" s="32"/>
      <c r="J145" s="32"/>
      <c r="K145" s="32">
        <f>SUM(H145:J145)</f>
        <v>0</v>
      </c>
      <c r="L145" s="32">
        <f t="shared" si="121"/>
        <v>0</v>
      </c>
      <c r="M145" s="32">
        <f>ROUND(H145*E145,2)</f>
        <v>0</v>
      </c>
      <c r="N145" s="32">
        <f>ROUND(I145*E145,2)</f>
        <v>0</v>
      </c>
      <c r="O145" s="32">
        <f>ROUND(J145*E145,2)</f>
        <v>0</v>
      </c>
      <c r="P145" s="32">
        <f>SUM(M145:O145)</f>
        <v>0</v>
      </c>
    </row>
    <row r="146" spans="1:16">
      <c r="A146" s="45"/>
      <c r="B146" s="47"/>
      <c r="C146" s="132" t="s">
        <v>337</v>
      </c>
      <c r="D146" s="52"/>
      <c r="E146" s="114"/>
      <c r="F146" s="39"/>
      <c r="G146" s="32"/>
      <c r="H146" s="32"/>
      <c r="I146" s="32"/>
      <c r="J146" s="32"/>
      <c r="K146" s="32"/>
      <c r="L146" s="32"/>
      <c r="M146" s="32"/>
      <c r="N146" s="32"/>
      <c r="O146" s="32"/>
      <c r="P146" s="32">
        <f>SUM(P147:P148)</f>
        <v>0</v>
      </c>
    </row>
    <row r="147" spans="1:16" ht="25.5">
      <c r="A147" s="45">
        <v>13</v>
      </c>
      <c r="B147" s="47" t="s">
        <v>86</v>
      </c>
      <c r="C147" s="81" t="s">
        <v>280</v>
      </c>
      <c r="D147" s="52" t="s">
        <v>56</v>
      </c>
      <c r="E147" s="114">
        <v>5.8</v>
      </c>
      <c r="F147" s="39"/>
      <c r="G147" s="32"/>
      <c r="H147" s="32"/>
      <c r="I147" s="32"/>
      <c r="J147" s="32"/>
      <c r="K147" s="32">
        <f>SUM(H147:J147)</f>
        <v>0</v>
      </c>
      <c r="L147" s="32">
        <f>F147*E147</f>
        <v>0</v>
      </c>
      <c r="M147" s="32">
        <f>ROUND(H147*E147,2)</f>
        <v>0</v>
      </c>
      <c r="N147" s="32">
        <f>ROUND(I147*E147,2)</f>
        <v>0</v>
      </c>
      <c r="O147" s="32">
        <f>ROUND(J147*E147,2)</f>
        <v>0</v>
      </c>
      <c r="P147" s="32">
        <f>SUM(M147:O147)</f>
        <v>0</v>
      </c>
    </row>
    <row r="148" spans="1:16" ht="38.25">
      <c r="A148" s="45">
        <v>14</v>
      </c>
      <c r="B148" s="47" t="s">
        <v>86</v>
      </c>
      <c r="C148" s="81" t="s">
        <v>384</v>
      </c>
      <c r="D148" s="52" t="s">
        <v>56</v>
      </c>
      <c r="E148" s="114">
        <v>5.8</v>
      </c>
      <c r="F148" s="39"/>
      <c r="G148" s="32"/>
      <c r="H148" s="32"/>
      <c r="I148" s="32"/>
      <c r="J148" s="32"/>
      <c r="K148" s="32">
        <f t="shared" ref="K148" si="122">SUM(H148:J148)</f>
        <v>0</v>
      </c>
      <c r="L148" s="32">
        <f>F148*E148</f>
        <v>0</v>
      </c>
      <c r="M148" s="32">
        <f t="shared" ref="M148" si="123">ROUND(H148*E148,2)</f>
        <v>0</v>
      </c>
      <c r="N148" s="32">
        <f t="shared" ref="N148" si="124">ROUND(I148*E148,2)</f>
        <v>0</v>
      </c>
      <c r="O148" s="32">
        <f t="shared" ref="O148" si="125">ROUND(J148*E148,2)</f>
        <v>0</v>
      </c>
      <c r="P148" s="32">
        <f t="shared" ref="P148" si="126">SUM(M148:O148)</f>
        <v>0</v>
      </c>
    </row>
    <row r="149" spans="1:16">
      <c r="A149" s="45"/>
      <c r="B149" s="47"/>
      <c r="C149" s="132" t="s">
        <v>339</v>
      </c>
      <c r="D149" s="52"/>
      <c r="E149" s="114"/>
      <c r="F149" s="39"/>
      <c r="G149" s="32"/>
      <c r="H149" s="32"/>
      <c r="I149" s="32"/>
      <c r="J149" s="32"/>
      <c r="K149" s="32"/>
      <c r="L149" s="32"/>
      <c r="M149" s="32"/>
      <c r="N149" s="32"/>
      <c r="O149" s="32"/>
      <c r="P149" s="32">
        <f>SUM(P150:P150)</f>
        <v>0</v>
      </c>
    </row>
    <row r="150" spans="1:16" ht="51">
      <c r="A150" s="45">
        <v>15</v>
      </c>
      <c r="B150" s="47" t="s">
        <v>86</v>
      </c>
      <c r="C150" s="81" t="s">
        <v>340</v>
      </c>
      <c r="D150" s="52" t="s">
        <v>56</v>
      </c>
      <c r="E150" s="114">
        <v>7.1</v>
      </c>
      <c r="F150" s="39"/>
      <c r="G150" s="32"/>
      <c r="H150" s="32"/>
      <c r="I150" s="32"/>
      <c r="J150" s="32"/>
      <c r="K150" s="32">
        <f>SUM(H150:J150)</f>
        <v>0</v>
      </c>
      <c r="L150" s="32">
        <f>F150*E150</f>
        <v>0</v>
      </c>
      <c r="M150" s="32">
        <f>ROUND(H150*E150,2)</f>
        <v>0</v>
      </c>
      <c r="N150" s="32">
        <f>ROUND(I150*E150,2)</f>
        <v>0</v>
      </c>
      <c r="O150" s="32">
        <f>ROUND(J150*E150,2)</f>
        <v>0</v>
      </c>
      <c r="P150" s="32">
        <f>SUM(M150:O150)</f>
        <v>0</v>
      </c>
    </row>
    <row r="151" spans="1:16">
      <c r="A151" s="45"/>
      <c r="B151" s="47"/>
      <c r="C151" s="132" t="s">
        <v>341</v>
      </c>
      <c r="D151" s="52"/>
      <c r="E151" s="114"/>
      <c r="F151" s="39"/>
      <c r="G151" s="32"/>
      <c r="H151" s="32"/>
      <c r="I151" s="32"/>
      <c r="J151" s="32"/>
      <c r="K151" s="32"/>
      <c r="L151" s="32"/>
      <c r="M151" s="32"/>
      <c r="N151" s="32"/>
      <c r="O151" s="32"/>
      <c r="P151" s="32">
        <f>SUM(P152:P155)</f>
        <v>0</v>
      </c>
    </row>
    <row r="152" spans="1:16">
      <c r="A152" s="45">
        <v>16</v>
      </c>
      <c r="B152" s="47" t="s">
        <v>86</v>
      </c>
      <c r="C152" s="81" t="s">
        <v>343</v>
      </c>
      <c r="D152" s="52" t="s">
        <v>76</v>
      </c>
      <c r="E152" s="114">
        <v>3</v>
      </c>
      <c r="F152" s="39"/>
      <c r="G152" s="32"/>
      <c r="H152" s="32"/>
      <c r="I152" s="32"/>
      <c r="J152" s="32"/>
      <c r="K152" s="32">
        <f>SUM(H152:J152)</f>
        <v>0</v>
      </c>
      <c r="L152" s="32">
        <f>F152*E152</f>
        <v>0</v>
      </c>
      <c r="M152" s="32">
        <f>ROUND(H152*E152,2)</f>
        <v>0</v>
      </c>
      <c r="N152" s="32">
        <f>ROUND(I152*E152,2)</f>
        <v>0</v>
      </c>
      <c r="O152" s="32">
        <f>ROUND(J152*E152,2)</f>
        <v>0</v>
      </c>
      <c r="P152" s="32">
        <f>SUM(M152:O152)</f>
        <v>0</v>
      </c>
    </row>
    <row r="153" spans="1:16" ht="25.5">
      <c r="A153" s="45">
        <v>17</v>
      </c>
      <c r="B153" s="47" t="s">
        <v>86</v>
      </c>
      <c r="C153" s="81" t="s">
        <v>342</v>
      </c>
      <c r="D153" s="52" t="s">
        <v>28</v>
      </c>
      <c r="E153" s="114">
        <v>23.2</v>
      </c>
      <c r="F153" s="39"/>
      <c r="G153" s="32"/>
      <c r="H153" s="32"/>
      <c r="I153" s="32"/>
      <c r="J153" s="32"/>
      <c r="K153" s="32">
        <f>SUM(H153:J153)</f>
        <v>0</v>
      </c>
      <c r="L153" s="32">
        <f>F153*E153</f>
        <v>0</v>
      </c>
      <c r="M153" s="32">
        <f>ROUND(H153*E153,2)</f>
        <v>0</v>
      </c>
      <c r="N153" s="32">
        <f>ROUND(I153*E153,2)</f>
        <v>0</v>
      </c>
      <c r="O153" s="32">
        <f>ROUND(J153*E153,2)</f>
        <v>0</v>
      </c>
      <c r="P153" s="32">
        <f>SUM(M153:O153)</f>
        <v>0</v>
      </c>
    </row>
    <row r="154" spans="1:16">
      <c r="A154" s="45">
        <v>18</v>
      </c>
      <c r="B154" s="47" t="s">
        <v>86</v>
      </c>
      <c r="C154" s="81" t="s">
        <v>385</v>
      </c>
      <c r="D154" s="52" t="s">
        <v>66</v>
      </c>
      <c r="E154" s="114">
        <v>18.899999999999999</v>
      </c>
      <c r="F154" s="39"/>
      <c r="G154" s="32"/>
      <c r="H154" s="32"/>
      <c r="I154" s="32"/>
      <c r="J154" s="32"/>
      <c r="K154" s="32">
        <f t="shared" ref="K154:K155" si="127">SUM(H154:J154)</f>
        <v>0</v>
      </c>
      <c r="L154" s="32">
        <f t="shared" ref="L154:L155" si="128">F154*E154</f>
        <v>0</v>
      </c>
      <c r="M154" s="32">
        <f t="shared" ref="M154:M155" si="129">ROUND(H154*E154,2)</f>
        <v>0</v>
      </c>
      <c r="N154" s="32">
        <f t="shared" ref="N154:N155" si="130">ROUND(I154*E154,2)</f>
        <v>0</v>
      </c>
      <c r="O154" s="32">
        <f t="shared" ref="O154:O155" si="131">ROUND(J154*E154,2)</f>
        <v>0</v>
      </c>
      <c r="P154" s="32">
        <f t="shared" ref="P154:P155" si="132">SUM(M154:O154)</f>
        <v>0</v>
      </c>
    </row>
    <row r="155" spans="1:16" ht="38.25">
      <c r="A155" s="45">
        <v>19</v>
      </c>
      <c r="B155" s="47" t="s">
        <v>86</v>
      </c>
      <c r="C155" s="81" t="s">
        <v>345</v>
      </c>
      <c r="D155" s="52" t="s">
        <v>66</v>
      </c>
      <c r="E155" s="114">
        <v>11.9</v>
      </c>
      <c r="F155" s="39"/>
      <c r="G155" s="32"/>
      <c r="H155" s="32"/>
      <c r="I155" s="32"/>
      <c r="J155" s="32"/>
      <c r="K155" s="32">
        <f t="shared" si="127"/>
        <v>0</v>
      </c>
      <c r="L155" s="32">
        <f t="shared" si="128"/>
        <v>0</v>
      </c>
      <c r="M155" s="32">
        <f t="shared" si="129"/>
        <v>0</v>
      </c>
      <c r="N155" s="32">
        <f t="shared" si="130"/>
        <v>0</v>
      </c>
      <c r="O155" s="32">
        <f t="shared" si="131"/>
        <v>0</v>
      </c>
      <c r="P155" s="32">
        <f t="shared" si="132"/>
        <v>0</v>
      </c>
    </row>
    <row r="156" spans="1:16">
      <c r="A156" s="33"/>
      <c r="B156" s="33"/>
      <c r="C156" s="34"/>
      <c r="D156" s="33"/>
      <c r="E156" s="42"/>
      <c r="F156" s="42"/>
      <c r="G156" s="32"/>
      <c r="H156" s="42"/>
      <c r="I156" s="42"/>
      <c r="J156" s="42"/>
      <c r="K156" s="42"/>
      <c r="L156" s="42"/>
      <c r="M156" s="42"/>
      <c r="N156" s="42"/>
      <c r="O156" s="42"/>
      <c r="P156" s="42"/>
    </row>
    <row r="157" spans="1:16">
      <c r="A157" s="93">
        <v>9</v>
      </c>
      <c r="B157" s="94" t="s">
        <v>101</v>
      </c>
      <c r="C157" s="95" t="s">
        <v>338</v>
      </c>
      <c r="D157" s="96"/>
      <c r="E157" s="121"/>
      <c r="F157" s="120"/>
      <c r="G157" s="32"/>
      <c r="H157" s="97"/>
      <c r="I157" s="97"/>
      <c r="J157" s="97"/>
      <c r="K157" s="97"/>
      <c r="L157" s="97"/>
      <c r="M157" s="97"/>
      <c r="N157" s="97"/>
      <c r="O157" s="97"/>
      <c r="P157" s="98">
        <f>SUM(P159:P166)</f>
        <v>0</v>
      </c>
    </row>
    <row r="158" spans="1:16">
      <c r="A158" s="44"/>
      <c r="B158" s="46"/>
      <c r="C158" s="79" t="s">
        <v>386</v>
      </c>
      <c r="D158" s="52"/>
      <c r="E158" s="53"/>
      <c r="F158" s="39"/>
      <c r="G158" s="32"/>
      <c r="H158" s="32"/>
      <c r="I158" s="32"/>
      <c r="J158" s="32"/>
      <c r="K158" s="32"/>
      <c r="L158" s="32"/>
      <c r="M158" s="32"/>
      <c r="N158" s="32"/>
      <c r="O158" s="32"/>
      <c r="P158" s="77"/>
    </row>
    <row r="159" spans="1:16">
      <c r="A159" s="45">
        <v>1</v>
      </c>
      <c r="B159" s="47" t="s">
        <v>86</v>
      </c>
      <c r="C159" s="57" t="s">
        <v>282</v>
      </c>
      <c r="D159" s="78" t="s">
        <v>66</v>
      </c>
      <c r="E159" s="53">
        <v>52.6</v>
      </c>
      <c r="F159" s="39"/>
      <c r="G159" s="32"/>
      <c r="H159" s="32"/>
      <c r="I159" s="32"/>
      <c r="J159" s="32"/>
      <c r="K159" s="32">
        <f t="shared" ref="K159:K163" si="133">SUM(H159:J159)</f>
        <v>0</v>
      </c>
      <c r="L159" s="32">
        <f t="shared" ref="L159:L163" si="134">F159*E159</f>
        <v>0</v>
      </c>
      <c r="M159" s="32">
        <f t="shared" ref="M159:M163" si="135">ROUND(H159*E159,2)</f>
        <v>0</v>
      </c>
      <c r="N159" s="32">
        <f t="shared" ref="N159:N163" si="136">ROUND(I159*E159,2)</f>
        <v>0</v>
      </c>
      <c r="O159" s="32">
        <f t="shared" ref="O159:O163" si="137">ROUND(J159*E159,2)</f>
        <v>0</v>
      </c>
      <c r="P159" s="32">
        <f t="shared" ref="P159:P163" si="138">SUM(M159:O159)</f>
        <v>0</v>
      </c>
    </row>
    <row r="160" spans="1:16">
      <c r="A160" s="45">
        <v>2</v>
      </c>
      <c r="B160" s="47" t="s">
        <v>86</v>
      </c>
      <c r="C160" s="57" t="s">
        <v>284</v>
      </c>
      <c r="D160" s="78" t="s">
        <v>66</v>
      </c>
      <c r="E160" s="53">
        <v>52.6</v>
      </c>
      <c r="F160" s="39"/>
      <c r="G160" s="32"/>
      <c r="H160" s="32"/>
      <c r="I160" s="32"/>
      <c r="J160" s="32"/>
      <c r="K160" s="32">
        <f t="shared" si="133"/>
        <v>0</v>
      </c>
      <c r="L160" s="32">
        <f t="shared" si="134"/>
        <v>0</v>
      </c>
      <c r="M160" s="32">
        <f t="shared" si="135"/>
        <v>0</v>
      </c>
      <c r="N160" s="32">
        <f t="shared" si="136"/>
        <v>0</v>
      </c>
      <c r="O160" s="32">
        <f t="shared" si="137"/>
        <v>0</v>
      </c>
      <c r="P160" s="32">
        <f t="shared" si="138"/>
        <v>0</v>
      </c>
    </row>
    <row r="161" spans="1:16">
      <c r="A161" s="45">
        <v>3</v>
      </c>
      <c r="B161" s="47" t="s">
        <v>86</v>
      </c>
      <c r="C161" s="57" t="s">
        <v>285</v>
      </c>
      <c r="D161" s="78" t="s">
        <v>66</v>
      </c>
      <c r="E161" s="53">
        <v>52.6</v>
      </c>
      <c r="F161" s="39"/>
      <c r="G161" s="32"/>
      <c r="H161" s="32"/>
      <c r="I161" s="32"/>
      <c r="J161" s="32"/>
      <c r="K161" s="32">
        <f t="shared" si="133"/>
        <v>0</v>
      </c>
      <c r="L161" s="32">
        <f t="shared" si="134"/>
        <v>0</v>
      </c>
      <c r="M161" s="32">
        <f t="shared" si="135"/>
        <v>0</v>
      </c>
      <c r="N161" s="32">
        <f t="shared" si="136"/>
        <v>0</v>
      </c>
      <c r="O161" s="32">
        <f t="shared" si="137"/>
        <v>0</v>
      </c>
      <c r="P161" s="32">
        <f t="shared" si="138"/>
        <v>0</v>
      </c>
    </row>
    <row r="162" spans="1:16" ht="25.5">
      <c r="A162" s="45">
        <v>4</v>
      </c>
      <c r="B162" s="47" t="s">
        <v>86</v>
      </c>
      <c r="C162" s="57" t="s">
        <v>286</v>
      </c>
      <c r="D162" s="78" t="s">
        <v>66</v>
      </c>
      <c r="E162" s="53">
        <v>52.6</v>
      </c>
      <c r="F162" s="39"/>
      <c r="G162" s="32"/>
      <c r="H162" s="32"/>
      <c r="I162" s="32"/>
      <c r="J162" s="32"/>
      <c r="K162" s="32">
        <f t="shared" si="133"/>
        <v>0</v>
      </c>
      <c r="L162" s="32">
        <f t="shared" si="134"/>
        <v>0</v>
      </c>
      <c r="M162" s="32">
        <f t="shared" si="135"/>
        <v>0</v>
      </c>
      <c r="N162" s="32">
        <f t="shared" si="136"/>
        <v>0</v>
      </c>
      <c r="O162" s="32">
        <f t="shared" si="137"/>
        <v>0</v>
      </c>
      <c r="P162" s="32">
        <f t="shared" si="138"/>
        <v>0</v>
      </c>
    </row>
    <row r="163" spans="1:16" ht="38.25">
      <c r="A163" s="45">
        <v>5</v>
      </c>
      <c r="B163" s="47" t="s">
        <v>86</v>
      </c>
      <c r="C163" s="57" t="s">
        <v>287</v>
      </c>
      <c r="D163" s="78" t="s">
        <v>66</v>
      </c>
      <c r="E163" s="53">
        <v>52.6</v>
      </c>
      <c r="F163" s="39"/>
      <c r="G163" s="32"/>
      <c r="H163" s="32"/>
      <c r="I163" s="32"/>
      <c r="J163" s="32"/>
      <c r="K163" s="32">
        <f t="shared" si="133"/>
        <v>0</v>
      </c>
      <c r="L163" s="32">
        <f t="shared" si="134"/>
        <v>0</v>
      </c>
      <c r="M163" s="32">
        <f t="shared" si="135"/>
        <v>0</v>
      </c>
      <c r="N163" s="32">
        <f t="shared" si="136"/>
        <v>0</v>
      </c>
      <c r="O163" s="32">
        <f t="shared" si="137"/>
        <v>0</v>
      </c>
      <c r="P163" s="32">
        <f t="shared" si="138"/>
        <v>0</v>
      </c>
    </row>
    <row r="164" spans="1:16" ht="25.5">
      <c r="A164" s="45">
        <v>6</v>
      </c>
      <c r="B164" s="47" t="s">
        <v>86</v>
      </c>
      <c r="C164" s="57" t="s">
        <v>288</v>
      </c>
      <c r="D164" s="78" t="s">
        <v>28</v>
      </c>
      <c r="E164" s="53">
        <v>260</v>
      </c>
      <c r="F164" s="39"/>
      <c r="G164" s="32"/>
      <c r="H164" s="32"/>
      <c r="I164" s="32"/>
      <c r="J164" s="32"/>
      <c r="K164" s="32">
        <f>SUM(H164:J164)</f>
        <v>0</v>
      </c>
      <c r="L164" s="32">
        <f>F164*E164</f>
        <v>0</v>
      </c>
      <c r="M164" s="32">
        <f>ROUND(H164*E164,2)</f>
        <v>0</v>
      </c>
      <c r="N164" s="32">
        <f>ROUND(I164*E164,2)</f>
        <v>0</v>
      </c>
      <c r="O164" s="32">
        <f>ROUND(J164*E164,2)</f>
        <v>0</v>
      </c>
      <c r="P164" s="32">
        <f>SUM(M164:O164)</f>
        <v>0</v>
      </c>
    </row>
    <row r="165" spans="1:16">
      <c r="A165" s="45">
        <v>7</v>
      </c>
      <c r="B165" s="47" t="s">
        <v>86</v>
      </c>
      <c r="C165" s="57" t="s">
        <v>289</v>
      </c>
      <c r="D165" s="78" t="s">
        <v>28</v>
      </c>
      <c r="E165" s="53">
        <v>50.2</v>
      </c>
      <c r="F165" s="39"/>
      <c r="G165" s="32"/>
      <c r="H165" s="32"/>
      <c r="I165" s="32"/>
      <c r="J165" s="32"/>
      <c r="K165" s="32">
        <f>SUM(H165:J165)</f>
        <v>0</v>
      </c>
      <c r="L165" s="32">
        <f>F165*E165</f>
        <v>0</v>
      </c>
      <c r="M165" s="32">
        <f>ROUND(H165*E165,2)</f>
        <v>0</v>
      </c>
      <c r="N165" s="32">
        <f>ROUND(I165*E165,2)</f>
        <v>0</v>
      </c>
      <c r="O165" s="32">
        <f>ROUND(J165*E165,2)</f>
        <v>0</v>
      </c>
      <c r="P165" s="32">
        <f>SUM(M165:O165)</f>
        <v>0</v>
      </c>
    </row>
    <row r="166" spans="1:16" ht="25.5">
      <c r="A166" s="45">
        <v>8</v>
      </c>
      <c r="B166" s="47" t="s">
        <v>86</v>
      </c>
      <c r="C166" s="57" t="s">
        <v>290</v>
      </c>
      <c r="D166" s="78" t="s">
        <v>56</v>
      </c>
      <c r="E166" s="53">
        <v>52.6</v>
      </c>
      <c r="F166" s="39"/>
      <c r="G166" s="32"/>
      <c r="H166" s="32"/>
      <c r="I166" s="32"/>
      <c r="J166" s="32"/>
      <c r="K166" s="32">
        <f>SUM(H166:J166)</f>
        <v>0</v>
      </c>
      <c r="L166" s="32">
        <f>F166*E166</f>
        <v>0</v>
      </c>
      <c r="M166" s="32">
        <f>ROUND(H166*E166,2)</f>
        <v>0</v>
      </c>
      <c r="N166" s="32">
        <f>ROUND(I166*E166,2)</f>
        <v>0</v>
      </c>
      <c r="O166" s="32">
        <f>ROUND(J166*E166,2)</f>
        <v>0</v>
      </c>
      <c r="P166" s="32">
        <f>SUM(M166:O166)</f>
        <v>0</v>
      </c>
    </row>
    <row r="167" spans="1:16">
      <c r="A167" s="44"/>
      <c r="B167" s="46"/>
      <c r="C167" s="64"/>
      <c r="D167" s="52"/>
      <c r="E167" s="53"/>
      <c r="F167" s="39"/>
      <c r="G167" s="32"/>
      <c r="H167" s="32"/>
      <c r="I167" s="32"/>
      <c r="J167" s="32"/>
      <c r="K167" s="32"/>
      <c r="L167" s="32"/>
      <c r="M167" s="32"/>
      <c r="N167" s="32"/>
      <c r="O167" s="32"/>
      <c r="P167" s="77"/>
    </row>
    <row r="168" spans="1:16">
      <c r="A168" s="44">
        <v>10</v>
      </c>
      <c r="B168" s="46" t="s">
        <v>335</v>
      </c>
      <c r="C168" s="64" t="s">
        <v>107</v>
      </c>
      <c r="D168" s="52"/>
      <c r="E168" s="53"/>
      <c r="F168" s="39"/>
      <c r="G168" s="32"/>
      <c r="H168" s="32"/>
      <c r="I168" s="32"/>
      <c r="J168" s="32"/>
      <c r="K168" s="32"/>
      <c r="L168" s="32"/>
      <c r="M168" s="32"/>
      <c r="N168" s="32"/>
      <c r="O168" s="32"/>
      <c r="P168" s="77">
        <f>SUM(P169:P169)</f>
        <v>0</v>
      </c>
    </row>
    <row r="169" spans="1:16" ht="51">
      <c r="A169" s="45">
        <v>1</v>
      </c>
      <c r="B169" s="47" t="s">
        <v>86</v>
      </c>
      <c r="C169" s="57" t="s">
        <v>387</v>
      </c>
      <c r="D169" s="78" t="s">
        <v>27</v>
      </c>
      <c r="E169" s="53">
        <v>1</v>
      </c>
      <c r="F169" s="39"/>
      <c r="G169" s="32"/>
      <c r="H169" s="32"/>
      <c r="I169" s="32"/>
      <c r="J169" s="32"/>
      <c r="K169" s="32">
        <f t="shared" ref="K169" si="139">SUM(H169:J169)</f>
        <v>0</v>
      </c>
      <c r="L169" s="32">
        <f t="shared" ref="L169" si="140">F169*E169</f>
        <v>0</v>
      </c>
      <c r="M169" s="32">
        <f t="shared" ref="M169" si="141">ROUND(H169*E169,2)</f>
        <v>0</v>
      </c>
      <c r="N169" s="32">
        <f t="shared" ref="N169" si="142">ROUND(I169*E169,2)</f>
        <v>0</v>
      </c>
      <c r="O169" s="32">
        <f t="shared" ref="O169" si="143">ROUND(J169*E169,2)</f>
        <v>0</v>
      </c>
      <c r="P169" s="32">
        <f t="shared" ref="P169" si="144">SUM(M169:O169)</f>
        <v>0</v>
      </c>
    </row>
    <row r="170" spans="1:16">
      <c r="A170" s="45"/>
      <c r="B170" s="47"/>
      <c r="C170" s="55"/>
      <c r="D170" s="52"/>
      <c r="E170" s="53"/>
      <c r="F170" s="39"/>
      <c r="G170" s="32"/>
      <c r="H170" s="32"/>
      <c r="I170" s="32"/>
      <c r="J170" s="32"/>
      <c r="K170" s="32"/>
      <c r="L170" s="32"/>
      <c r="M170" s="32"/>
      <c r="N170" s="32"/>
      <c r="O170" s="32"/>
      <c r="P170" s="32"/>
    </row>
    <row r="171" spans="1:16">
      <c r="A171" s="44">
        <v>11</v>
      </c>
      <c r="B171" s="46" t="s">
        <v>308</v>
      </c>
      <c r="C171" s="51" t="s">
        <v>62</v>
      </c>
      <c r="D171" s="52"/>
      <c r="E171" s="53"/>
      <c r="F171" s="39"/>
      <c r="G171" s="32"/>
      <c r="H171" s="32"/>
      <c r="I171" s="32"/>
      <c r="J171" s="32"/>
      <c r="K171" s="32"/>
      <c r="L171" s="32"/>
      <c r="M171" s="32"/>
      <c r="N171" s="32"/>
      <c r="O171" s="32"/>
      <c r="P171" s="77">
        <f>SUM(P173:P194)</f>
        <v>0</v>
      </c>
    </row>
    <row r="172" spans="1:16">
      <c r="A172" s="45"/>
      <c r="B172" s="47"/>
      <c r="C172" s="79" t="s">
        <v>301</v>
      </c>
      <c r="D172" s="52"/>
      <c r="E172" s="53"/>
      <c r="F172" s="39"/>
      <c r="G172" s="32"/>
      <c r="H172" s="32"/>
      <c r="I172" s="32"/>
      <c r="J172" s="32"/>
      <c r="K172" s="32"/>
      <c r="L172" s="32"/>
      <c r="M172" s="32"/>
      <c r="N172" s="32"/>
      <c r="O172" s="32"/>
      <c r="P172" s="32"/>
    </row>
    <row r="173" spans="1:16" ht="38.25">
      <c r="A173" s="45">
        <v>1</v>
      </c>
      <c r="B173" s="47" t="s">
        <v>86</v>
      </c>
      <c r="C173" s="57" t="s">
        <v>297</v>
      </c>
      <c r="D173" s="52" t="s">
        <v>66</v>
      </c>
      <c r="E173" s="53">
        <v>94.9</v>
      </c>
      <c r="F173" s="39"/>
      <c r="G173" s="32"/>
      <c r="H173" s="32"/>
      <c r="I173" s="32"/>
      <c r="J173" s="112"/>
      <c r="K173" s="112">
        <f t="shared" ref="K173:K174" si="145">SUM(H173:J173)</f>
        <v>0</v>
      </c>
      <c r="L173" s="112">
        <f t="shared" ref="L173:L174" si="146">F173*E173</f>
        <v>0</v>
      </c>
      <c r="M173" s="112">
        <f t="shared" ref="M173:M174" si="147">ROUND(H173*E173,2)</f>
        <v>0</v>
      </c>
      <c r="N173" s="112">
        <f t="shared" ref="N173:N174" si="148">ROUND(I173*E173,2)</f>
        <v>0</v>
      </c>
      <c r="O173" s="112">
        <f t="shared" ref="O173:O174" si="149">ROUND(J173*E173,2)</f>
        <v>0</v>
      </c>
      <c r="P173" s="112">
        <f t="shared" ref="P173:P174" si="150">SUM(M173:O173)</f>
        <v>0</v>
      </c>
    </row>
    <row r="174" spans="1:16" ht="25.5">
      <c r="A174" s="45">
        <f>A173+1</f>
        <v>2</v>
      </c>
      <c r="B174" s="47" t="s">
        <v>86</v>
      </c>
      <c r="C174" s="57" t="s">
        <v>304</v>
      </c>
      <c r="D174" s="52" t="s">
        <v>66</v>
      </c>
      <c r="E174" s="53">
        <v>94.9</v>
      </c>
      <c r="F174" s="39"/>
      <c r="G174" s="32"/>
      <c r="H174" s="32"/>
      <c r="I174" s="112"/>
      <c r="J174" s="112"/>
      <c r="K174" s="112">
        <f t="shared" si="145"/>
        <v>0</v>
      </c>
      <c r="L174" s="112">
        <f t="shared" si="146"/>
        <v>0</v>
      </c>
      <c r="M174" s="112">
        <f t="shared" si="147"/>
        <v>0</v>
      </c>
      <c r="N174" s="112">
        <f t="shared" si="148"/>
        <v>0</v>
      </c>
      <c r="O174" s="112">
        <f t="shared" si="149"/>
        <v>0</v>
      </c>
      <c r="P174" s="112">
        <f t="shared" si="150"/>
        <v>0</v>
      </c>
    </row>
    <row r="175" spans="1:16">
      <c r="A175" s="45"/>
      <c r="B175" s="47"/>
      <c r="C175" s="79" t="s">
        <v>388</v>
      </c>
      <c r="D175" s="52"/>
      <c r="E175" s="53"/>
      <c r="F175" s="39"/>
      <c r="G175" s="32"/>
      <c r="H175" s="32"/>
      <c r="I175" s="112"/>
      <c r="J175" s="112"/>
      <c r="K175" s="112"/>
      <c r="L175" s="112"/>
      <c r="M175" s="112"/>
      <c r="N175" s="112"/>
      <c r="O175" s="112"/>
      <c r="P175" s="112"/>
    </row>
    <row r="176" spans="1:16" ht="25.5">
      <c r="A176" s="45">
        <v>3</v>
      </c>
      <c r="B176" s="47" t="s">
        <v>86</v>
      </c>
      <c r="C176" s="57" t="s">
        <v>359</v>
      </c>
      <c r="D176" s="78" t="s">
        <v>56</v>
      </c>
      <c r="E176" s="53">
        <v>7.5</v>
      </c>
      <c r="F176" s="39"/>
      <c r="G176" s="32"/>
      <c r="H176" s="32"/>
      <c r="I176" s="32"/>
      <c r="J176" s="32"/>
      <c r="K176" s="32">
        <f>SUM(H176:J176)</f>
        <v>0</v>
      </c>
      <c r="L176" s="32">
        <f>F176*E176</f>
        <v>0</v>
      </c>
      <c r="M176" s="32">
        <f>ROUND(H176*E176,2)</f>
        <v>0</v>
      </c>
      <c r="N176" s="32">
        <f>ROUND(I176*E176,2)</f>
        <v>0</v>
      </c>
      <c r="O176" s="32">
        <f>ROUND(J176*E176,2)</f>
        <v>0</v>
      </c>
      <c r="P176" s="32">
        <f>SUM(M176:O176)</f>
        <v>0</v>
      </c>
    </row>
    <row r="177" spans="1:16" ht="38.25">
      <c r="A177" s="45">
        <v>4</v>
      </c>
      <c r="B177" s="47" t="s">
        <v>86</v>
      </c>
      <c r="C177" s="57" t="s">
        <v>389</v>
      </c>
      <c r="D177" s="78" t="s">
        <v>56</v>
      </c>
      <c r="E177" s="53">
        <v>7.5</v>
      </c>
      <c r="F177" s="39"/>
      <c r="G177" s="32"/>
      <c r="H177" s="32"/>
      <c r="I177" s="32"/>
      <c r="J177" s="32"/>
      <c r="K177" s="32">
        <f>SUM(H177:J177)</f>
        <v>0</v>
      </c>
      <c r="L177" s="32">
        <f>F177*E177</f>
        <v>0</v>
      </c>
      <c r="M177" s="32">
        <f>ROUND(H177*E177,2)</f>
        <v>0</v>
      </c>
      <c r="N177" s="32">
        <f>ROUND(I177*E177,2)</f>
        <v>0</v>
      </c>
      <c r="O177" s="32">
        <f>ROUND(J177*E177,2)</f>
        <v>0</v>
      </c>
      <c r="P177" s="32">
        <f>SUM(M177:O177)</f>
        <v>0</v>
      </c>
    </row>
    <row r="178" spans="1:16" ht="25.5">
      <c r="A178" s="45">
        <v>5</v>
      </c>
      <c r="B178" s="47" t="s">
        <v>86</v>
      </c>
      <c r="C178" s="57" t="s">
        <v>390</v>
      </c>
      <c r="D178" s="78" t="s">
        <v>56</v>
      </c>
      <c r="E178" s="53">
        <v>7.5</v>
      </c>
      <c r="F178" s="39"/>
      <c r="G178" s="32"/>
      <c r="H178" s="32"/>
      <c r="I178" s="32"/>
      <c r="J178" s="32"/>
      <c r="K178" s="32">
        <f>SUM(H178:J178)</f>
        <v>0</v>
      </c>
      <c r="L178" s="32">
        <f>F178*E178</f>
        <v>0</v>
      </c>
      <c r="M178" s="32">
        <f>ROUND(H178*E178,2)</f>
        <v>0</v>
      </c>
      <c r="N178" s="32">
        <f>ROUND(I178*E178,2)</f>
        <v>0</v>
      </c>
      <c r="O178" s="32">
        <f>ROUND(J178*E178,2)</f>
        <v>0</v>
      </c>
      <c r="P178" s="32">
        <f>SUM(M178:O178)</f>
        <v>0</v>
      </c>
    </row>
    <row r="179" spans="1:16">
      <c r="A179" s="45">
        <v>6</v>
      </c>
      <c r="B179" s="47" t="s">
        <v>86</v>
      </c>
      <c r="C179" s="57" t="s">
        <v>391</v>
      </c>
      <c r="D179" s="78" t="s">
        <v>28</v>
      </c>
      <c r="E179" s="53">
        <v>11.02</v>
      </c>
      <c r="F179" s="39"/>
      <c r="G179" s="32"/>
      <c r="H179" s="32"/>
      <c r="I179" s="32"/>
      <c r="J179" s="32"/>
      <c r="K179" s="32">
        <f>SUM(H179:J179)</f>
        <v>0</v>
      </c>
      <c r="L179" s="32">
        <f>F179*E179</f>
        <v>0</v>
      </c>
      <c r="M179" s="32">
        <f>ROUND(H179*E179,2)</f>
        <v>0</v>
      </c>
      <c r="N179" s="32">
        <f>ROUND(I179*E179,2)</f>
        <v>0</v>
      </c>
      <c r="O179" s="32">
        <f>ROUND(J179*E179,2)</f>
        <v>0</v>
      </c>
      <c r="P179" s="32">
        <f>SUM(M179:O179)</f>
        <v>0</v>
      </c>
    </row>
    <row r="180" spans="1:16">
      <c r="A180" s="45"/>
      <c r="B180" s="47"/>
      <c r="C180" s="54" t="s">
        <v>63</v>
      </c>
      <c r="D180" s="52"/>
      <c r="E180" s="53"/>
      <c r="F180" s="39"/>
      <c r="G180" s="32"/>
      <c r="H180" s="32"/>
      <c r="I180" s="112"/>
      <c r="J180" s="112"/>
      <c r="K180" s="112"/>
      <c r="L180" s="112"/>
      <c r="M180" s="112"/>
      <c r="N180" s="112"/>
      <c r="O180" s="112"/>
      <c r="P180" s="112"/>
    </row>
    <row r="181" spans="1:16" s="113" customFormat="1" ht="38.25">
      <c r="A181" s="45">
        <v>7</v>
      </c>
      <c r="B181" s="47" t="s">
        <v>86</v>
      </c>
      <c r="C181" s="57" t="s">
        <v>316</v>
      </c>
      <c r="D181" s="52" t="s">
        <v>264</v>
      </c>
      <c r="E181" s="53">
        <f>11.4+5.2</f>
        <v>16.600000000000001</v>
      </c>
      <c r="F181" s="39"/>
      <c r="G181" s="32"/>
      <c r="H181" s="32"/>
      <c r="I181" s="112"/>
      <c r="J181" s="112"/>
      <c r="K181" s="112">
        <f>SUM(H181:J181)</f>
        <v>0</v>
      </c>
      <c r="L181" s="112">
        <f>ROUND(F181*E181,2)</f>
        <v>0</v>
      </c>
      <c r="M181" s="112">
        <f>ROUND(H181*E181,2)</f>
        <v>0</v>
      </c>
      <c r="N181" s="112">
        <f>ROUND(I181*E181,2)</f>
        <v>0</v>
      </c>
      <c r="O181" s="112">
        <f>ROUND(J181*E181,2)</f>
        <v>0</v>
      </c>
      <c r="P181" s="112">
        <f>SUM(M181:O181)</f>
        <v>0</v>
      </c>
    </row>
    <row r="182" spans="1:16" s="113" customFormat="1" ht="45" customHeight="1">
      <c r="A182" s="45">
        <v>8</v>
      </c>
      <c r="B182" s="47" t="s">
        <v>86</v>
      </c>
      <c r="C182" s="57" t="s">
        <v>317</v>
      </c>
      <c r="D182" s="52" t="s">
        <v>264</v>
      </c>
      <c r="E182" s="53">
        <f>11.4+5.2</f>
        <v>16.600000000000001</v>
      </c>
      <c r="F182" s="39"/>
      <c r="G182" s="32"/>
      <c r="H182" s="32"/>
      <c r="I182" s="112"/>
      <c r="J182" s="112"/>
      <c r="K182" s="112">
        <f>SUM(H182:J182)</f>
        <v>0</v>
      </c>
      <c r="L182" s="112">
        <f>ROUND(F182*E182,2)</f>
        <v>0</v>
      </c>
      <c r="M182" s="112">
        <f>ROUND(H182*E182,2)</f>
        <v>0</v>
      </c>
      <c r="N182" s="112">
        <f>ROUND(I182*E182,2)</f>
        <v>0</v>
      </c>
      <c r="O182" s="112">
        <f>ROUND(J182*E182,2)</f>
        <v>0</v>
      </c>
      <c r="P182" s="112">
        <f>SUM(M182:O182)</f>
        <v>0</v>
      </c>
    </row>
    <row r="183" spans="1:16" s="113" customFormat="1" ht="25.5">
      <c r="A183" s="45">
        <f>A182+1</f>
        <v>9</v>
      </c>
      <c r="B183" s="47" t="s">
        <v>86</v>
      </c>
      <c r="C183" s="57" t="s">
        <v>318</v>
      </c>
      <c r="D183" s="52" t="s">
        <v>264</v>
      </c>
      <c r="E183" s="53">
        <v>110.9</v>
      </c>
      <c r="F183" s="39"/>
      <c r="G183" s="32"/>
      <c r="H183" s="32"/>
      <c r="I183" s="112"/>
      <c r="J183" s="112"/>
      <c r="K183" s="112">
        <f>SUM(H183:J183)</f>
        <v>0</v>
      </c>
      <c r="L183" s="112">
        <f>ROUND(F183*E183,2)</f>
        <v>0</v>
      </c>
      <c r="M183" s="112">
        <f>ROUND(H183*E183,2)</f>
        <v>0</v>
      </c>
      <c r="N183" s="112">
        <f>ROUND(I183*E183,2)</f>
        <v>0</v>
      </c>
      <c r="O183" s="112">
        <f>ROUND(J183*E183,2)</f>
        <v>0</v>
      </c>
      <c r="P183" s="112">
        <f>SUM(M183:O183)</f>
        <v>0</v>
      </c>
    </row>
    <row r="184" spans="1:16" s="113" customFormat="1" ht="25.5">
      <c r="A184" s="45">
        <f t="shared" ref="A184" si="151">A183+1</f>
        <v>10</v>
      </c>
      <c r="B184" s="47" t="s">
        <v>86</v>
      </c>
      <c r="C184" s="57" t="s">
        <v>319</v>
      </c>
      <c r="D184" s="52" t="s">
        <v>264</v>
      </c>
      <c r="E184" s="53">
        <v>110.9</v>
      </c>
      <c r="F184" s="39"/>
      <c r="G184" s="32"/>
      <c r="H184" s="32"/>
      <c r="I184" s="112"/>
      <c r="J184" s="112"/>
      <c r="K184" s="112">
        <f>SUM(H184:J184)</f>
        <v>0</v>
      </c>
      <c r="L184" s="112">
        <f>ROUND(F184*E184,2)</f>
        <v>0</v>
      </c>
      <c r="M184" s="112">
        <f>ROUND(H184*E184,2)</f>
        <v>0</v>
      </c>
      <c r="N184" s="112">
        <f>ROUND(I184*E184,2)</f>
        <v>0</v>
      </c>
      <c r="O184" s="112">
        <f>ROUND(J184*E184,2)</f>
        <v>0</v>
      </c>
      <c r="P184" s="112">
        <f>SUM(M184:O184)</f>
        <v>0</v>
      </c>
    </row>
    <row r="185" spans="1:16">
      <c r="A185" s="45"/>
      <c r="B185" s="47"/>
      <c r="C185" s="54" t="s">
        <v>64</v>
      </c>
      <c r="D185" s="52"/>
      <c r="E185" s="53"/>
      <c r="F185" s="39"/>
      <c r="G185" s="32"/>
      <c r="H185" s="32"/>
      <c r="I185" s="32"/>
      <c r="J185" s="32"/>
      <c r="K185" s="32"/>
      <c r="L185" s="32"/>
      <c r="M185" s="32"/>
      <c r="N185" s="32"/>
      <c r="O185" s="32"/>
      <c r="P185" s="32"/>
    </row>
    <row r="186" spans="1:16" s="113" customFormat="1" ht="55.5" customHeight="1">
      <c r="A186" s="45">
        <v>11</v>
      </c>
      <c r="B186" s="47" t="s">
        <v>86</v>
      </c>
      <c r="C186" s="57" t="s">
        <v>320</v>
      </c>
      <c r="D186" s="52" t="s">
        <v>321</v>
      </c>
      <c r="E186" s="53">
        <v>11.55</v>
      </c>
      <c r="F186" s="39"/>
      <c r="G186" s="32"/>
      <c r="H186" s="32"/>
      <c r="I186" s="112"/>
      <c r="J186" s="112"/>
      <c r="K186" s="112">
        <f t="shared" ref="K186:K194" si="152">SUM(H186:J186)</f>
        <v>0</v>
      </c>
      <c r="L186" s="112">
        <f t="shared" ref="L186:L194" si="153">F186*E186</f>
        <v>0</v>
      </c>
      <c r="M186" s="112">
        <f t="shared" ref="M186:M194" si="154">ROUND(H186*E186,2)</f>
        <v>0</v>
      </c>
      <c r="N186" s="112">
        <f t="shared" ref="N186:N194" si="155">ROUND(I186*E186,2)</f>
        <v>0</v>
      </c>
      <c r="O186" s="112">
        <f t="shared" ref="O186:O194" si="156">ROUND(J186*E186,2)</f>
        <v>0</v>
      </c>
      <c r="P186" s="112">
        <f t="shared" ref="P186:P194" si="157">SUM(M186:O186)</f>
        <v>0</v>
      </c>
    </row>
    <row r="187" spans="1:16" s="113" customFormat="1" ht="55.5" customHeight="1">
      <c r="A187" s="45">
        <v>12</v>
      </c>
      <c r="B187" s="47" t="s">
        <v>86</v>
      </c>
      <c r="C187" s="57" t="s">
        <v>392</v>
      </c>
      <c r="D187" s="52" t="s">
        <v>321</v>
      </c>
      <c r="E187" s="53">
        <v>11.55</v>
      </c>
      <c r="F187" s="39"/>
      <c r="G187" s="32"/>
      <c r="H187" s="32"/>
      <c r="I187" s="112"/>
      <c r="J187" s="112"/>
      <c r="K187" s="112">
        <f t="shared" si="152"/>
        <v>0</v>
      </c>
      <c r="L187" s="112">
        <f t="shared" si="153"/>
        <v>0</v>
      </c>
      <c r="M187" s="112">
        <f t="shared" si="154"/>
        <v>0</v>
      </c>
      <c r="N187" s="112">
        <f t="shared" si="155"/>
        <v>0</v>
      </c>
      <c r="O187" s="112">
        <f t="shared" si="156"/>
        <v>0</v>
      </c>
      <c r="P187" s="112">
        <f t="shared" si="157"/>
        <v>0</v>
      </c>
    </row>
    <row r="188" spans="1:16" s="113" customFormat="1" ht="30" customHeight="1">
      <c r="A188" s="45">
        <v>13</v>
      </c>
      <c r="B188" s="47" t="s">
        <v>86</v>
      </c>
      <c r="C188" s="57" t="s">
        <v>322</v>
      </c>
      <c r="D188" s="52" t="s">
        <v>323</v>
      </c>
      <c r="E188" s="53">
        <v>43.2</v>
      </c>
      <c r="F188" s="39"/>
      <c r="G188" s="32"/>
      <c r="H188" s="32"/>
      <c r="I188" s="112"/>
      <c r="J188" s="112"/>
      <c r="K188" s="112">
        <f t="shared" si="152"/>
        <v>0</v>
      </c>
      <c r="L188" s="112">
        <f t="shared" si="153"/>
        <v>0</v>
      </c>
      <c r="M188" s="112">
        <f t="shared" si="154"/>
        <v>0</v>
      </c>
      <c r="N188" s="112">
        <f t="shared" si="155"/>
        <v>0</v>
      </c>
      <c r="O188" s="112">
        <f t="shared" si="156"/>
        <v>0</v>
      </c>
      <c r="P188" s="112">
        <f t="shared" si="157"/>
        <v>0</v>
      </c>
    </row>
    <row r="189" spans="1:16" ht="25.5">
      <c r="A189" s="45">
        <v>14</v>
      </c>
      <c r="B189" s="47" t="s">
        <v>86</v>
      </c>
      <c r="C189" s="57" t="s">
        <v>292</v>
      </c>
      <c r="D189" s="78" t="s">
        <v>66</v>
      </c>
      <c r="E189" s="53">
        <v>21.3</v>
      </c>
      <c r="F189" s="122"/>
      <c r="G189" s="32"/>
      <c r="H189" s="112"/>
      <c r="I189" s="112"/>
      <c r="J189" s="112"/>
      <c r="K189" s="112">
        <f t="shared" ref="K189:K190" si="158">SUM(H189:J189)</f>
        <v>0</v>
      </c>
      <c r="L189" s="112">
        <f t="shared" ref="L189:L190" si="159">F189*E189</f>
        <v>0</v>
      </c>
      <c r="M189" s="112">
        <f t="shared" ref="M189:M190" si="160">ROUND(H189*E189,2)</f>
        <v>0</v>
      </c>
      <c r="N189" s="112">
        <f t="shared" ref="N189:N190" si="161">ROUND(I189*E189,2)</f>
        <v>0</v>
      </c>
      <c r="O189" s="112">
        <f t="shared" ref="O189:O190" si="162">ROUND(J189*E189,2)</f>
        <v>0</v>
      </c>
      <c r="P189" s="112">
        <f t="shared" ref="P189:P190" si="163">SUM(M189:O189)</f>
        <v>0</v>
      </c>
    </row>
    <row r="190" spans="1:16" ht="63.75">
      <c r="A190" s="45">
        <v>15</v>
      </c>
      <c r="B190" s="47" t="s">
        <v>86</v>
      </c>
      <c r="C190" s="57" t="s">
        <v>293</v>
      </c>
      <c r="D190" s="78" t="s">
        <v>66</v>
      </c>
      <c r="E190" s="53">
        <v>21.3</v>
      </c>
      <c r="F190" s="122"/>
      <c r="G190" s="32"/>
      <c r="H190" s="112"/>
      <c r="I190" s="112"/>
      <c r="J190" s="112"/>
      <c r="K190" s="112">
        <f t="shared" si="158"/>
        <v>0</v>
      </c>
      <c r="L190" s="112">
        <f t="shared" si="159"/>
        <v>0</v>
      </c>
      <c r="M190" s="112">
        <f t="shared" si="160"/>
        <v>0</v>
      </c>
      <c r="N190" s="112">
        <f t="shared" si="161"/>
        <v>0</v>
      </c>
      <c r="O190" s="112">
        <f t="shared" si="162"/>
        <v>0</v>
      </c>
      <c r="P190" s="112">
        <f t="shared" si="163"/>
        <v>0</v>
      </c>
    </row>
    <row r="191" spans="1:16" s="113" customFormat="1" ht="38.25">
      <c r="A191" s="45">
        <v>16</v>
      </c>
      <c r="B191" s="47" t="s">
        <v>86</v>
      </c>
      <c r="C191" s="57" t="s">
        <v>329</v>
      </c>
      <c r="D191" s="52" t="s">
        <v>321</v>
      </c>
      <c r="E191" s="53">
        <v>64.5</v>
      </c>
      <c r="F191" s="122"/>
      <c r="G191" s="112"/>
      <c r="H191" s="112"/>
      <c r="I191" s="112"/>
      <c r="J191" s="112"/>
      <c r="K191" s="112">
        <f t="shared" si="152"/>
        <v>0</v>
      </c>
      <c r="L191" s="112">
        <f t="shared" si="153"/>
        <v>0</v>
      </c>
      <c r="M191" s="112">
        <f t="shared" si="154"/>
        <v>0</v>
      </c>
      <c r="N191" s="112">
        <f t="shared" si="155"/>
        <v>0</v>
      </c>
      <c r="O191" s="112">
        <f t="shared" si="156"/>
        <v>0</v>
      </c>
      <c r="P191" s="112">
        <f t="shared" si="157"/>
        <v>0</v>
      </c>
    </row>
    <row r="192" spans="1:16" s="113" customFormat="1" ht="28.5" customHeight="1">
      <c r="A192" s="45">
        <v>17</v>
      </c>
      <c r="B192" s="47" t="s">
        <v>86</v>
      </c>
      <c r="C192" s="57" t="s">
        <v>324</v>
      </c>
      <c r="D192" s="52" t="s">
        <v>28</v>
      </c>
      <c r="E192" s="53">
        <f>36.4+28.9</f>
        <v>65.3</v>
      </c>
      <c r="F192" s="39"/>
      <c r="G192" s="32"/>
      <c r="H192" s="32"/>
      <c r="I192" s="112"/>
      <c r="J192" s="112"/>
      <c r="K192" s="112">
        <f t="shared" si="152"/>
        <v>0</v>
      </c>
      <c r="L192" s="112">
        <f t="shared" si="153"/>
        <v>0</v>
      </c>
      <c r="M192" s="112">
        <f t="shared" si="154"/>
        <v>0</v>
      </c>
      <c r="N192" s="112">
        <f t="shared" si="155"/>
        <v>0</v>
      </c>
      <c r="O192" s="112">
        <f t="shared" si="156"/>
        <v>0</v>
      </c>
      <c r="P192" s="112">
        <f t="shared" si="157"/>
        <v>0</v>
      </c>
    </row>
    <row r="193" spans="1:16" s="113" customFormat="1" ht="28.5" customHeight="1">
      <c r="A193" s="45">
        <v>18</v>
      </c>
      <c r="B193" s="47" t="s">
        <v>86</v>
      </c>
      <c r="C193" s="57" t="s">
        <v>325</v>
      </c>
      <c r="D193" s="52" t="s">
        <v>28</v>
      </c>
      <c r="E193" s="53">
        <f>2.4+3.4</f>
        <v>5.8</v>
      </c>
      <c r="F193" s="39"/>
      <c r="G193" s="32"/>
      <c r="H193" s="32"/>
      <c r="I193" s="112"/>
      <c r="J193" s="112"/>
      <c r="K193" s="112">
        <f t="shared" si="152"/>
        <v>0</v>
      </c>
      <c r="L193" s="112">
        <f t="shared" si="153"/>
        <v>0</v>
      </c>
      <c r="M193" s="112">
        <f t="shared" si="154"/>
        <v>0</v>
      </c>
      <c r="N193" s="112">
        <f t="shared" si="155"/>
        <v>0</v>
      </c>
      <c r="O193" s="112">
        <f t="shared" si="156"/>
        <v>0</v>
      </c>
      <c r="P193" s="112">
        <f t="shared" si="157"/>
        <v>0</v>
      </c>
    </row>
    <row r="194" spans="1:16" s="113" customFormat="1" ht="28.5" customHeight="1">
      <c r="A194" s="45">
        <v>19</v>
      </c>
      <c r="B194" s="47" t="s">
        <v>86</v>
      </c>
      <c r="C194" s="57" t="s">
        <v>328</v>
      </c>
      <c r="D194" s="52" t="s">
        <v>28</v>
      </c>
      <c r="E194" s="53">
        <v>5.04</v>
      </c>
      <c r="F194" s="39"/>
      <c r="G194" s="32"/>
      <c r="H194" s="32"/>
      <c r="I194" s="112"/>
      <c r="J194" s="112"/>
      <c r="K194" s="112">
        <f t="shared" si="152"/>
        <v>0</v>
      </c>
      <c r="L194" s="112">
        <f t="shared" si="153"/>
        <v>0</v>
      </c>
      <c r="M194" s="112">
        <f t="shared" si="154"/>
        <v>0</v>
      </c>
      <c r="N194" s="112">
        <f t="shared" si="155"/>
        <v>0</v>
      </c>
      <c r="O194" s="112">
        <f t="shared" si="156"/>
        <v>0</v>
      </c>
      <c r="P194" s="112">
        <f t="shared" si="157"/>
        <v>0</v>
      </c>
    </row>
    <row r="195" spans="1:16">
      <c r="A195" s="44"/>
      <c r="B195" s="46"/>
      <c r="C195" s="64"/>
      <c r="D195" s="52"/>
      <c r="E195" s="53"/>
      <c r="F195" s="39"/>
      <c r="G195" s="32"/>
      <c r="H195" s="32"/>
      <c r="I195" s="32"/>
      <c r="J195" s="32"/>
      <c r="K195" s="32"/>
      <c r="L195" s="32"/>
      <c r="M195" s="32"/>
      <c r="N195" s="32"/>
      <c r="O195" s="32"/>
      <c r="P195" s="77"/>
    </row>
    <row r="196" spans="1:16">
      <c r="A196" s="44">
        <v>12</v>
      </c>
      <c r="B196" s="46" t="s">
        <v>262</v>
      </c>
      <c r="C196" s="64" t="s">
        <v>333</v>
      </c>
      <c r="D196" s="52"/>
      <c r="E196" s="53"/>
      <c r="F196" s="39"/>
      <c r="G196" s="32"/>
      <c r="H196" s="32"/>
      <c r="I196" s="32"/>
      <c r="J196" s="32"/>
      <c r="K196" s="32"/>
      <c r="L196" s="32"/>
      <c r="M196" s="32"/>
      <c r="N196" s="32"/>
      <c r="O196" s="32"/>
      <c r="P196" s="77">
        <f>SUM(P197:P205)</f>
        <v>0</v>
      </c>
    </row>
    <row r="197" spans="1:16">
      <c r="A197" s="45">
        <v>1</v>
      </c>
      <c r="B197" s="47" t="s">
        <v>86</v>
      </c>
      <c r="C197" s="57" t="s">
        <v>282</v>
      </c>
      <c r="D197" s="78" t="s">
        <v>66</v>
      </c>
      <c r="E197" s="53">
        <v>46.7</v>
      </c>
      <c r="F197" s="39"/>
      <c r="G197" s="32"/>
      <c r="H197" s="32"/>
      <c r="I197" s="32"/>
      <c r="J197" s="32"/>
      <c r="K197" s="32">
        <f t="shared" ref="K197:K205" si="164">SUM(H197:J197)</f>
        <v>0</v>
      </c>
      <c r="L197" s="32">
        <f t="shared" ref="L197:L205" si="165">F197*E197</f>
        <v>0</v>
      </c>
      <c r="M197" s="32">
        <f t="shared" ref="M197:M205" si="166">ROUND(H197*E197,2)</f>
        <v>0</v>
      </c>
      <c r="N197" s="32">
        <f t="shared" ref="N197:N205" si="167">ROUND(I197*E197,2)</f>
        <v>0</v>
      </c>
      <c r="O197" s="32">
        <f t="shared" ref="O197:O205" si="168">ROUND(J197*E197,2)</f>
        <v>0</v>
      </c>
      <c r="P197" s="32">
        <f t="shared" ref="P197:P205" si="169">SUM(M197:O197)</f>
        <v>0</v>
      </c>
    </row>
    <row r="198" spans="1:16">
      <c r="A198" s="45">
        <v>2</v>
      </c>
      <c r="B198" s="47" t="s">
        <v>86</v>
      </c>
      <c r="C198" s="57" t="s">
        <v>284</v>
      </c>
      <c r="D198" s="78" t="s">
        <v>66</v>
      </c>
      <c r="E198" s="53">
        <v>46.7</v>
      </c>
      <c r="F198" s="39"/>
      <c r="G198" s="32"/>
      <c r="H198" s="32"/>
      <c r="I198" s="32"/>
      <c r="J198" s="32"/>
      <c r="K198" s="32">
        <f t="shared" si="164"/>
        <v>0</v>
      </c>
      <c r="L198" s="32">
        <f t="shared" si="165"/>
        <v>0</v>
      </c>
      <c r="M198" s="32">
        <f t="shared" si="166"/>
        <v>0</v>
      </c>
      <c r="N198" s="32">
        <f t="shared" si="167"/>
        <v>0</v>
      </c>
      <c r="O198" s="32">
        <f t="shared" si="168"/>
        <v>0</v>
      </c>
      <c r="P198" s="32">
        <f t="shared" si="169"/>
        <v>0</v>
      </c>
    </row>
    <row r="199" spans="1:16">
      <c r="A199" s="45">
        <v>3</v>
      </c>
      <c r="B199" s="47" t="s">
        <v>86</v>
      </c>
      <c r="C199" s="57" t="s">
        <v>330</v>
      </c>
      <c r="D199" s="78" t="s">
        <v>26</v>
      </c>
      <c r="E199" s="53">
        <v>67</v>
      </c>
      <c r="F199" s="39"/>
      <c r="G199" s="32"/>
      <c r="H199" s="32"/>
      <c r="I199" s="32"/>
      <c r="J199" s="32"/>
      <c r="K199" s="32">
        <f t="shared" si="164"/>
        <v>0</v>
      </c>
      <c r="L199" s="32">
        <f t="shared" si="165"/>
        <v>0</v>
      </c>
      <c r="M199" s="32">
        <f t="shared" si="166"/>
        <v>0</v>
      </c>
      <c r="N199" s="32">
        <f t="shared" si="167"/>
        <v>0</v>
      </c>
      <c r="O199" s="32">
        <f t="shared" si="168"/>
        <v>0</v>
      </c>
      <c r="P199" s="32">
        <f t="shared" si="169"/>
        <v>0</v>
      </c>
    </row>
    <row r="200" spans="1:16">
      <c r="A200" s="45">
        <v>4</v>
      </c>
      <c r="B200" s="47" t="s">
        <v>86</v>
      </c>
      <c r="C200" s="57" t="s">
        <v>393</v>
      </c>
      <c r="D200" s="78" t="s">
        <v>26</v>
      </c>
      <c r="E200" s="53">
        <v>1</v>
      </c>
      <c r="F200" s="39"/>
      <c r="G200" s="32"/>
      <c r="H200" s="32"/>
      <c r="I200" s="32"/>
      <c r="J200" s="32"/>
      <c r="K200" s="32">
        <f t="shared" ref="K200:K201" si="170">SUM(H200:J200)</f>
        <v>0</v>
      </c>
      <c r="L200" s="32">
        <f t="shared" ref="L200:L201" si="171">F200*E200</f>
        <v>0</v>
      </c>
      <c r="M200" s="32">
        <f t="shared" ref="M200:M201" si="172">ROUND(H200*E200,2)</f>
        <v>0</v>
      </c>
      <c r="N200" s="32">
        <f t="shared" ref="N200:N201" si="173">ROUND(I200*E200,2)</f>
        <v>0</v>
      </c>
      <c r="O200" s="32">
        <f t="shared" ref="O200:O201" si="174">ROUND(J200*E200,2)</f>
        <v>0</v>
      </c>
      <c r="P200" s="32">
        <f t="shared" ref="P200:P201" si="175">SUM(M200:O200)</f>
        <v>0</v>
      </c>
    </row>
    <row r="201" spans="1:16">
      <c r="A201" s="45">
        <v>5</v>
      </c>
      <c r="B201" s="47" t="s">
        <v>86</v>
      </c>
      <c r="C201" s="57" t="s">
        <v>394</v>
      </c>
      <c r="D201" s="78" t="s">
        <v>26</v>
      </c>
      <c r="E201" s="53">
        <v>2</v>
      </c>
      <c r="F201" s="39"/>
      <c r="G201" s="32"/>
      <c r="H201" s="32"/>
      <c r="I201" s="32"/>
      <c r="J201" s="32"/>
      <c r="K201" s="32">
        <f t="shared" si="170"/>
        <v>0</v>
      </c>
      <c r="L201" s="32">
        <f t="shared" si="171"/>
        <v>0</v>
      </c>
      <c r="M201" s="32">
        <f t="shared" si="172"/>
        <v>0</v>
      </c>
      <c r="N201" s="32">
        <f t="shared" si="173"/>
        <v>0</v>
      </c>
      <c r="O201" s="32">
        <f t="shared" si="174"/>
        <v>0</v>
      </c>
      <c r="P201" s="32">
        <f t="shared" si="175"/>
        <v>0</v>
      </c>
    </row>
    <row r="202" spans="1:16">
      <c r="A202" s="45">
        <v>6</v>
      </c>
      <c r="B202" s="47" t="s">
        <v>86</v>
      </c>
      <c r="C202" s="57" t="s">
        <v>395</v>
      </c>
      <c r="D202" s="78" t="s">
        <v>26</v>
      </c>
      <c r="E202" s="53">
        <v>2</v>
      </c>
      <c r="F202" s="39"/>
      <c r="G202" s="32"/>
      <c r="H202" s="32"/>
      <c r="I202" s="32"/>
      <c r="J202" s="32"/>
      <c r="K202" s="32">
        <f t="shared" ref="K202:K203" si="176">SUM(H202:J202)</f>
        <v>0</v>
      </c>
      <c r="L202" s="32">
        <f t="shared" ref="L202:L203" si="177">F202*E202</f>
        <v>0</v>
      </c>
      <c r="M202" s="32">
        <f t="shared" ref="M202:M203" si="178">ROUND(H202*E202,2)</f>
        <v>0</v>
      </c>
      <c r="N202" s="32">
        <f t="shared" ref="N202:N203" si="179">ROUND(I202*E202,2)</f>
        <v>0</v>
      </c>
      <c r="O202" s="32">
        <f t="shared" ref="O202:O203" si="180">ROUND(J202*E202,2)</f>
        <v>0</v>
      </c>
      <c r="P202" s="32">
        <f t="shared" ref="P202:P203" si="181">SUM(M202:O202)</f>
        <v>0</v>
      </c>
    </row>
    <row r="203" spans="1:16">
      <c r="A203" s="45">
        <v>7</v>
      </c>
      <c r="B203" s="47" t="s">
        <v>86</v>
      </c>
      <c r="C203" s="57" t="s">
        <v>396</v>
      </c>
      <c r="D203" s="78" t="s">
        <v>26</v>
      </c>
      <c r="E203" s="53">
        <v>2</v>
      </c>
      <c r="F203" s="39"/>
      <c r="G203" s="32"/>
      <c r="H203" s="32"/>
      <c r="I203" s="32"/>
      <c r="J203" s="32"/>
      <c r="K203" s="32">
        <f t="shared" si="176"/>
        <v>0</v>
      </c>
      <c r="L203" s="32">
        <f t="shared" si="177"/>
        <v>0</v>
      </c>
      <c r="M203" s="32">
        <f t="shared" si="178"/>
        <v>0</v>
      </c>
      <c r="N203" s="32">
        <f t="shared" si="179"/>
        <v>0</v>
      </c>
      <c r="O203" s="32">
        <f t="shared" si="180"/>
        <v>0</v>
      </c>
      <c r="P203" s="32">
        <f t="shared" si="181"/>
        <v>0</v>
      </c>
    </row>
    <row r="204" spans="1:16" ht="25.5">
      <c r="A204" s="45">
        <v>9</v>
      </c>
      <c r="B204" s="47" t="s">
        <v>86</v>
      </c>
      <c r="C204" s="57" t="s">
        <v>331</v>
      </c>
      <c r="D204" s="78" t="s">
        <v>55</v>
      </c>
      <c r="E204" s="53">
        <v>1.35</v>
      </c>
      <c r="F204" s="39"/>
      <c r="G204" s="32"/>
      <c r="H204" s="32"/>
      <c r="I204" s="112"/>
      <c r="J204" s="112"/>
      <c r="K204" s="112">
        <f t="shared" si="164"/>
        <v>0</v>
      </c>
      <c r="L204" s="112">
        <f t="shared" si="165"/>
        <v>0</v>
      </c>
      <c r="M204" s="112">
        <f t="shared" si="166"/>
        <v>0</v>
      </c>
      <c r="N204" s="112">
        <f t="shared" si="167"/>
        <v>0</v>
      </c>
      <c r="O204" s="112">
        <f t="shared" si="168"/>
        <v>0</v>
      </c>
      <c r="P204" s="112">
        <f t="shared" si="169"/>
        <v>0</v>
      </c>
    </row>
    <row r="205" spans="1:16" ht="38.25">
      <c r="A205" s="45">
        <v>10</v>
      </c>
      <c r="B205" s="47" t="s">
        <v>86</v>
      </c>
      <c r="C205" s="57" t="s">
        <v>332</v>
      </c>
      <c r="D205" s="78" t="s">
        <v>66</v>
      </c>
      <c r="E205" s="53">
        <v>39.299999999999997</v>
      </c>
      <c r="F205" s="39"/>
      <c r="G205" s="32"/>
      <c r="H205" s="32"/>
      <c r="I205" s="32"/>
      <c r="J205" s="32"/>
      <c r="K205" s="32">
        <f t="shared" si="164"/>
        <v>0</v>
      </c>
      <c r="L205" s="32">
        <f t="shared" si="165"/>
        <v>0</v>
      </c>
      <c r="M205" s="32">
        <f t="shared" si="166"/>
        <v>0</v>
      </c>
      <c r="N205" s="32">
        <f t="shared" si="167"/>
        <v>0</v>
      </c>
      <c r="O205" s="32">
        <f t="shared" si="168"/>
        <v>0</v>
      </c>
      <c r="P205" s="32">
        <f t="shared" si="169"/>
        <v>0</v>
      </c>
    </row>
    <row r="206" spans="1:16">
      <c r="A206" s="33"/>
      <c r="B206" s="29"/>
      <c r="C206" s="48"/>
      <c r="D206" s="49"/>
      <c r="E206" s="50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</row>
    <row r="207" spans="1:16">
      <c r="A207" s="31"/>
      <c r="B207" s="158" t="s">
        <v>87</v>
      </c>
      <c r="C207" s="158"/>
      <c r="D207" s="158"/>
      <c r="E207" s="158"/>
      <c r="F207" s="158"/>
      <c r="G207" s="158"/>
      <c r="H207" s="158"/>
      <c r="I207" s="158"/>
      <c r="J207" s="158"/>
      <c r="K207" s="158"/>
      <c r="L207" s="36">
        <f>ROUND(SUM($L$17:L205),2)</f>
        <v>0</v>
      </c>
      <c r="M207" s="37">
        <f>SUM(M17:M205)</f>
        <v>0</v>
      </c>
      <c r="N207" s="37">
        <f t="shared" ref="N207:O207" si="182">SUM(N17:N205)</f>
        <v>0</v>
      </c>
      <c r="O207" s="37">
        <f t="shared" si="182"/>
        <v>0</v>
      </c>
      <c r="P207" s="37">
        <f>SUM(M207:O207)</f>
        <v>0</v>
      </c>
    </row>
    <row r="209" spans="1:6">
      <c r="A209" s="134" t="s">
        <v>8</v>
      </c>
      <c r="B209" s="134"/>
      <c r="C209" s="38">
        <f>'Kopsavilkums 1'!C36:E36</f>
        <v>0</v>
      </c>
      <c r="D209" s="38"/>
      <c r="E209" s="38"/>
      <c r="F209" s="38"/>
    </row>
    <row r="210" spans="1:6">
      <c r="C210" s="155" t="s">
        <v>9</v>
      </c>
      <c r="D210" s="155"/>
      <c r="E210" s="155"/>
      <c r="F210" s="155"/>
    </row>
    <row r="212" spans="1:6">
      <c r="B212" s="2">
        <f>'Kopsavilkums 1'!B38</f>
        <v>0</v>
      </c>
    </row>
  </sheetData>
  <mergeCells count="15">
    <mergeCell ref="A1:P1"/>
    <mergeCell ref="A3:P3"/>
    <mergeCell ref="A4:P4"/>
    <mergeCell ref="A10:F10"/>
    <mergeCell ref="L11:P11"/>
    <mergeCell ref="F12:K12"/>
    <mergeCell ref="L12:P12"/>
    <mergeCell ref="B207:K207"/>
    <mergeCell ref="A209:B209"/>
    <mergeCell ref="C210:F210"/>
    <mergeCell ref="A12:A13"/>
    <mergeCell ref="B12:B13"/>
    <mergeCell ref="C12:C13"/>
    <mergeCell ref="D12:D13"/>
    <mergeCell ref="E12:E13"/>
  </mergeCells>
  <printOptions horizontalCentered="1"/>
  <pageMargins left="0.31" right="0.31" top="0.74803149606299202" bottom="0.47244094488188998" header="0.196850393700787" footer="0.31"/>
  <pageSetup paperSize="9" scale="57" orientation="landscape" r:id="rId1"/>
  <headerFooter>
    <oddHeader xml:space="preserve">&amp;C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</sheetPr>
  <dimension ref="A1:P38"/>
  <sheetViews>
    <sheetView view="pageBreakPreview" topLeftCell="A8" zoomScale="85" zoomScaleNormal="85" zoomScaleSheetLayoutView="85" workbookViewId="0">
      <selection activeCell="F17" sqref="F17:J30"/>
    </sheetView>
  </sheetViews>
  <sheetFormatPr defaultRowHeight="12.75"/>
  <cols>
    <col min="1" max="1" width="6.7109375" style="2" customWidth="1"/>
    <col min="2" max="2" width="10.85546875" style="2" customWidth="1"/>
    <col min="3" max="3" width="42.140625" style="2" customWidth="1"/>
    <col min="4" max="4" width="11" style="2" bestFit="1" customWidth="1"/>
    <col min="5" max="5" width="10.140625" style="2" bestFit="1" customWidth="1"/>
    <col min="6" max="6" width="9.140625" style="2"/>
    <col min="7" max="7" width="10" style="2" customWidth="1"/>
    <col min="8" max="8" width="9.140625" style="2" customWidth="1"/>
    <col min="9" max="9" width="14.5703125" style="2" customWidth="1"/>
    <col min="10" max="10" width="11.42578125" style="2" customWidth="1"/>
    <col min="11" max="11" width="9.140625" style="2"/>
    <col min="12" max="12" width="12.140625" style="2" customWidth="1"/>
    <col min="13" max="13" width="10.42578125" style="2" customWidth="1"/>
    <col min="14" max="14" width="15" style="2" customWidth="1"/>
    <col min="15" max="15" width="11.140625" style="2" customWidth="1"/>
    <col min="16" max="16" width="10.28515625" style="2" customWidth="1"/>
    <col min="17" max="16384" width="9.140625" style="2"/>
  </cols>
  <sheetData>
    <row r="1" spans="1:16" ht="18">
      <c r="A1" s="153" t="s">
        <v>397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3" spans="1:16">
      <c r="A3" s="154" t="s">
        <v>37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6">
      <c r="A4" s="155" t="s">
        <v>18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6" spans="1:16" ht="16.5" customHeight="1">
      <c r="A6" s="7" t="str">
        <f>'Kopsavilkums 1'!A5:H5</f>
        <v>Objekta nosaukums: "Atpūtas kompleksa jaunbūve adresē "Konkas" Košrags,Kolkas pagastā, Talsu novadā"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6.5" customHeight="1">
      <c r="A7" s="7" t="str">
        <f>'Kopsavilkums 1'!A6</f>
        <v>Būves nosaukums: "Atpūtas kompleksa jaunbūve adresē "Konkas" Košrags,Kolkas pagastā, Talsu novadā"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6.5" customHeight="1">
      <c r="A8" s="7" t="str">
        <f>'Kopsavilkums 1'!A7</f>
        <v>Objekta adrese:  "Konkas" Košrags,Kolkas pagastā, Talsu novadā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16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16.5" customHeight="1">
      <c r="A10" s="156" t="s">
        <v>108</v>
      </c>
      <c r="B10" s="156"/>
      <c r="C10" s="156"/>
      <c r="D10" s="156"/>
      <c r="E10" s="156"/>
      <c r="F10" s="156"/>
      <c r="G10" s="24">
        <f>P32</f>
        <v>0</v>
      </c>
      <c r="H10" s="25" t="s">
        <v>77</v>
      </c>
      <c r="I10" s="7"/>
      <c r="J10" s="7"/>
      <c r="K10" s="7"/>
      <c r="L10" s="7"/>
      <c r="M10" s="7"/>
      <c r="N10" s="7"/>
      <c r="O10" s="7"/>
      <c r="P10" s="7"/>
    </row>
    <row r="11" spans="1:16" ht="21.75" customHeight="1">
      <c r="A11" s="3"/>
      <c r="B11" s="3"/>
      <c r="C11" s="3"/>
      <c r="D11" s="3"/>
      <c r="E11" s="3"/>
      <c r="F11" s="26">
        <v>10.1</v>
      </c>
      <c r="G11" s="27">
        <v>12.5</v>
      </c>
      <c r="H11" s="28"/>
      <c r="L11" s="156">
        <f>'Kopsavilkums 1'!B38</f>
        <v>0</v>
      </c>
      <c r="M11" s="156"/>
      <c r="N11" s="156"/>
      <c r="O11" s="156"/>
      <c r="P11" s="156"/>
    </row>
    <row r="12" spans="1:16" ht="24" customHeight="1">
      <c r="A12" s="157" t="s">
        <v>1</v>
      </c>
      <c r="B12" s="157" t="s">
        <v>78</v>
      </c>
      <c r="C12" s="157" t="s">
        <v>11</v>
      </c>
      <c r="D12" s="157" t="s">
        <v>12</v>
      </c>
      <c r="E12" s="157" t="s">
        <v>13</v>
      </c>
      <c r="F12" s="157" t="s">
        <v>79</v>
      </c>
      <c r="G12" s="157"/>
      <c r="H12" s="157"/>
      <c r="I12" s="157"/>
      <c r="J12" s="157"/>
      <c r="K12" s="157"/>
      <c r="L12" s="157" t="s">
        <v>80</v>
      </c>
      <c r="M12" s="157"/>
      <c r="N12" s="157"/>
      <c r="O12" s="157"/>
      <c r="P12" s="157"/>
    </row>
    <row r="13" spans="1:16" ht="51">
      <c r="A13" s="157"/>
      <c r="B13" s="157"/>
      <c r="C13" s="157"/>
      <c r="D13" s="157"/>
      <c r="E13" s="157"/>
      <c r="F13" s="29" t="s">
        <v>81</v>
      </c>
      <c r="G13" s="29" t="s">
        <v>82</v>
      </c>
      <c r="H13" s="29" t="s">
        <v>14</v>
      </c>
      <c r="I13" s="29" t="s">
        <v>15</v>
      </c>
      <c r="J13" s="29" t="s">
        <v>16</v>
      </c>
      <c r="K13" s="29" t="s">
        <v>83</v>
      </c>
      <c r="L13" s="29" t="s">
        <v>84</v>
      </c>
      <c r="M13" s="29" t="s">
        <v>14</v>
      </c>
      <c r="N13" s="29" t="s">
        <v>15</v>
      </c>
      <c r="O13" s="29" t="s">
        <v>16</v>
      </c>
      <c r="P13" s="29" t="s">
        <v>85</v>
      </c>
    </row>
    <row r="14" spans="1:16">
      <c r="A14" s="30">
        <v>1</v>
      </c>
      <c r="B14" s="30">
        <v>2</v>
      </c>
      <c r="C14" s="30">
        <v>3</v>
      </c>
      <c r="D14" s="30">
        <v>4</v>
      </c>
      <c r="E14" s="30">
        <v>5</v>
      </c>
      <c r="F14" s="30">
        <v>6</v>
      </c>
      <c r="G14" s="30">
        <v>7</v>
      </c>
      <c r="H14" s="30">
        <v>8</v>
      </c>
      <c r="I14" s="30">
        <v>9</v>
      </c>
      <c r="J14" s="30">
        <v>10</v>
      </c>
      <c r="K14" s="30">
        <v>11</v>
      </c>
      <c r="L14" s="30">
        <v>12</v>
      </c>
      <c r="M14" s="30">
        <v>13</v>
      </c>
      <c r="N14" s="30">
        <v>14</v>
      </c>
      <c r="O14" s="30">
        <v>15</v>
      </c>
      <c r="P14" s="30">
        <v>16</v>
      </c>
    </row>
    <row r="15" spans="1:16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>
      <c r="A16" s="91">
        <v>1</v>
      </c>
      <c r="B16" s="58" t="s">
        <v>88</v>
      </c>
      <c r="C16" s="89" t="s">
        <v>110</v>
      </c>
      <c r="D16" s="62"/>
      <c r="E16" s="83"/>
      <c r="F16" s="83"/>
      <c r="G16" s="39"/>
      <c r="H16" s="32"/>
      <c r="I16" s="32"/>
      <c r="J16" s="32"/>
      <c r="K16" s="32"/>
      <c r="L16" s="32"/>
      <c r="M16" s="32"/>
      <c r="N16" s="32"/>
      <c r="O16" s="32"/>
      <c r="P16" s="77">
        <f>SUM(P17:P18)</f>
        <v>0</v>
      </c>
    </row>
    <row r="17" spans="1:16" ht="25.5">
      <c r="A17" s="61">
        <v>1</v>
      </c>
      <c r="B17" s="59" t="s">
        <v>86</v>
      </c>
      <c r="C17" s="85" t="s">
        <v>398</v>
      </c>
      <c r="D17" s="86" t="s">
        <v>109</v>
      </c>
      <c r="E17" s="84">
        <v>310</v>
      </c>
      <c r="F17" s="84"/>
      <c r="G17" s="39"/>
      <c r="H17" s="32"/>
      <c r="I17" s="32"/>
      <c r="J17" s="32"/>
      <c r="K17" s="32">
        <f t="shared" ref="K17:K30" si="0">SUM(H17:J17)</f>
        <v>0</v>
      </c>
      <c r="L17" s="32">
        <f t="shared" ref="L17:L30" si="1">F17*E17</f>
        <v>0</v>
      </c>
      <c r="M17" s="32">
        <f t="shared" ref="M17:M30" si="2">ROUND(H17*E17,2)</f>
        <v>0</v>
      </c>
      <c r="N17" s="32">
        <f t="shared" ref="N17:N30" si="3">ROUND(I17*E17,2)</f>
        <v>0</v>
      </c>
      <c r="O17" s="32">
        <f t="shared" ref="O17:O30" si="4">ROUND(J17*E17,2)</f>
        <v>0</v>
      </c>
      <c r="P17" s="32">
        <f t="shared" ref="P17:P30" si="5">SUM(M17:O17)</f>
        <v>0</v>
      </c>
    </row>
    <row r="18" spans="1:16" ht="25.5">
      <c r="A18" s="61">
        <v>2</v>
      </c>
      <c r="B18" s="59" t="s">
        <v>86</v>
      </c>
      <c r="C18" s="85" t="s">
        <v>111</v>
      </c>
      <c r="D18" s="86" t="s">
        <v>112</v>
      </c>
      <c r="E18" s="84">
        <v>186</v>
      </c>
      <c r="F18" s="84"/>
      <c r="G18" s="39"/>
      <c r="H18" s="32"/>
      <c r="I18" s="32"/>
      <c r="J18" s="32"/>
      <c r="K18" s="32">
        <f t="shared" si="0"/>
        <v>0</v>
      </c>
      <c r="L18" s="32">
        <f t="shared" si="1"/>
        <v>0</v>
      </c>
      <c r="M18" s="32">
        <f t="shared" si="2"/>
        <v>0</v>
      </c>
      <c r="N18" s="32">
        <f t="shared" si="3"/>
        <v>0</v>
      </c>
      <c r="O18" s="32">
        <f t="shared" si="4"/>
        <v>0</v>
      </c>
      <c r="P18" s="32">
        <f t="shared" si="5"/>
        <v>0</v>
      </c>
    </row>
    <row r="19" spans="1:16">
      <c r="A19" s="91">
        <v>2</v>
      </c>
      <c r="B19" s="58" t="s">
        <v>117</v>
      </c>
      <c r="C19" s="90" t="s">
        <v>119</v>
      </c>
      <c r="D19" s="62"/>
      <c r="E19" s="83"/>
      <c r="F19" s="83"/>
      <c r="G19" s="39"/>
      <c r="H19" s="32"/>
      <c r="I19" s="32"/>
      <c r="J19" s="32"/>
      <c r="K19" s="32"/>
      <c r="L19" s="32"/>
      <c r="M19" s="32"/>
      <c r="N19" s="32"/>
      <c r="O19" s="32"/>
      <c r="P19" s="77">
        <f>SUM(P20)</f>
        <v>0</v>
      </c>
    </row>
    <row r="20" spans="1:16" ht="63.75">
      <c r="A20" s="61">
        <v>1</v>
      </c>
      <c r="B20" s="59" t="s">
        <v>86</v>
      </c>
      <c r="C20" s="62" t="s">
        <v>114</v>
      </c>
      <c r="D20" s="86" t="s">
        <v>109</v>
      </c>
      <c r="E20" s="84">
        <v>200</v>
      </c>
      <c r="F20" s="84"/>
      <c r="G20" s="39"/>
      <c r="H20" s="32"/>
      <c r="I20" s="32"/>
      <c r="J20" s="32"/>
      <c r="K20" s="32">
        <f t="shared" si="0"/>
        <v>0</v>
      </c>
      <c r="L20" s="32">
        <f t="shared" si="1"/>
        <v>0</v>
      </c>
      <c r="M20" s="32">
        <f t="shared" si="2"/>
        <v>0</v>
      </c>
      <c r="N20" s="32">
        <f t="shared" si="3"/>
        <v>0</v>
      </c>
      <c r="O20" s="32">
        <f t="shared" si="4"/>
        <v>0</v>
      </c>
      <c r="P20" s="32">
        <f t="shared" si="5"/>
        <v>0</v>
      </c>
    </row>
    <row r="21" spans="1:16">
      <c r="A21" s="91">
        <v>3</v>
      </c>
      <c r="B21" s="58" t="s">
        <v>118</v>
      </c>
      <c r="C21" s="90" t="s">
        <v>113</v>
      </c>
      <c r="D21" s="62"/>
      <c r="E21" s="83"/>
      <c r="F21" s="83"/>
      <c r="G21" s="39"/>
      <c r="H21" s="32"/>
      <c r="I21" s="32"/>
      <c r="J21" s="32"/>
      <c r="K21" s="32"/>
      <c r="L21" s="32"/>
      <c r="M21" s="32"/>
      <c r="N21" s="32"/>
      <c r="O21" s="32"/>
      <c r="P21" s="77">
        <f>SUM(P24:P30)</f>
        <v>0</v>
      </c>
    </row>
    <row r="22" spans="1:16">
      <c r="A22" s="61"/>
      <c r="B22" s="59"/>
      <c r="C22" s="92" t="s">
        <v>399</v>
      </c>
      <c r="D22" s="62"/>
      <c r="E22" s="83"/>
      <c r="F22" s="83"/>
      <c r="G22" s="39"/>
      <c r="H22" s="32"/>
      <c r="I22" s="32"/>
      <c r="J22" s="32"/>
      <c r="K22" s="32"/>
      <c r="L22" s="32"/>
      <c r="M22" s="32"/>
      <c r="N22" s="32"/>
      <c r="O22" s="32"/>
      <c r="P22" s="32"/>
    </row>
    <row r="23" spans="1:16">
      <c r="A23" s="61">
        <v>1</v>
      </c>
      <c r="B23" s="59" t="s">
        <v>86</v>
      </c>
      <c r="C23" s="85" t="s">
        <v>400</v>
      </c>
      <c r="D23" s="83" t="s">
        <v>115</v>
      </c>
      <c r="E23" s="84">
        <v>310</v>
      </c>
      <c r="F23" s="84"/>
      <c r="G23" s="39"/>
      <c r="H23" s="32"/>
      <c r="I23" s="32"/>
      <c r="J23" s="32"/>
      <c r="K23" s="32">
        <f t="shared" ref="K23" si="6">SUM(H23:J23)</f>
        <v>0</v>
      </c>
      <c r="L23" s="32">
        <f t="shared" ref="L23" si="7">F23*E23</f>
        <v>0</v>
      </c>
      <c r="M23" s="32">
        <f t="shared" ref="M23" si="8">ROUND(H23*E23,2)</f>
        <v>0</v>
      </c>
      <c r="N23" s="32">
        <f t="shared" ref="N23" si="9">ROUND(I23*E23,2)</f>
        <v>0</v>
      </c>
      <c r="O23" s="32">
        <f t="shared" ref="O23" si="10">ROUND(J23*E23,2)</f>
        <v>0</v>
      </c>
      <c r="P23" s="32">
        <f t="shared" ref="P23" si="11">SUM(M23:O23)</f>
        <v>0</v>
      </c>
    </row>
    <row r="24" spans="1:16" ht="25.5">
      <c r="A24" s="61">
        <v>2</v>
      </c>
      <c r="B24" s="59" t="s">
        <v>86</v>
      </c>
      <c r="C24" s="85" t="s">
        <v>401</v>
      </c>
      <c r="D24" s="83" t="s">
        <v>115</v>
      </c>
      <c r="E24" s="84">
        <v>155</v>
      </c>
      <c r="F24" s="84"/>
      <c r="G24" s="39"/>
      <c r="H24" s="32"/>
      <c r="I24" s="32"/>
      <c r="J24" s="32"/>
      <c r="K24" s="32">
        <f t="shared" si="0"/>
        <v>0</v>
      </c>
      <c r="L24" s="32">
        <f t="shared" si="1"/>
        <v>0</v>
      </c>
      <c r="M24" s="32">
        <f t="shared" si="2"/>
        <v>0</v>
      </c>
      <c r="N24" s="32">
        <f t="shared" si="3"/>
        <v>0</v>
      </c>
      <c r="O24" s="32">
        <f t="shared" si="4"/>
        <v>0</v>
      </c>
      <c r="P24" s="32">
        <f t="shared" si="5"/>
        <v>0</v>
      </c>
    </row>
    <row r="25" spans="1:16" ht="25.5">
      <c r="A25" s="61">
        <v>3</v>
      </c>
      <c r="B25" s="59" t="s">
        <v>86</v>
      </c>
      <c r="C25" s="85" t="s">
        <v>402</v>
      </c>
      <c r="D25" s="86" t="s">
        <v>109</v>
      </c>
      <c r="E25" s="84">
        <v>310</v>
      </c>
      <c r="F25" s="84"/>
      <c r="G25" s="39"/>
      <c r="H25" s="32"/>
      <c r="I25" s="32"/>
      <c r="J25" s="32"/>
      <c r="K25" s="32">
        <f t="shared" si="0"/>
        <v>0</v>
      </c>
      <c r="L25" s="32">
        <f t="shared" si="1"/>
        <v>0</v>
      </c>
      <c r="M25" s="32">
        <f t="shared" si="2"/>
        <v>0</v>
      </c>
      <c r="N25" s="32">
        <f t="shared" si="3"/>
        <v>0</v>
      </c>
      <c r="O25" s="32">
        <f t="shared" si="4"/>
        <v>0</v>
      </c>
      <c r="P25" s="32">
        <f t="shared" si="5"/>
        <v>0</v>
      </c>
    </row>
    <row r="26" spans="1:16" ht="25.5">
      <c r="A26" s="61">
        <v>4</v>
      </c>
      <c r="B26" s="59" t="s">
        <v>86</v>
      </c>
      <c r="C26" s="85" t="s">
        <v>403</v>
      </c>
      <c r="D26" s="86" t="s">
        <v>109</v>
      </c>
      <c r="E26" s="84">
        <v>273</v>
      </c>
      <c r="F26" s="84"/>
      <c r="G26" s="39"/>
      <c r="H26" s="32"/>
      <c r="I26" s="32"/>
      <c r="J26" s="32"/>
      <c r="K26" s="32">
        <f t="shared" si="0"/>
        <v>0</v>
      </c>
      <c r="L26" s="32">
        <f t="shared" si="1"/>
        <v>0</v>
      </c>
      <c r="M26" s="32">
        <f t="shared" si="2"/>
        <v>0</v>
      </c>
      <c r="N26" s="32">
        <f t="shared" si="3"/>
        <v>0</v>
      </c>
      <c r="O26" s="32">
        <f t="shared" si="4"/>
        <v>0</v>
      </c>
      <c r="P26" s="32">
        <f t="shared" si="5"/>
        <v>0</v>
      </c>
    </row>
    <row r="27" spans="1:16" ht="38.25">
      <c r="A27" s="61">
        <v>5</v>
      </c>
      <c r="B27" s="59" t="s">
        <v>86</v>
      </c>
      <c r="C27" s="85" t="s">
        <v>404</v>
      </c>
      <c r="D27" s="86" t="s">
        <v>109</v>
      </c>
      <c r="E27" s="84">
        <v>230</v>
      </c>
      <c r="F27" s="84"/>
      <c r="G27" s="39"/>
      <c r="H27" s="32"/>
      <c r="I27" s="32"/>
      <c r="J27" s="32"/>
      <c r="K27" s="32">
        <f t="shared" si="0"/>
        <v>0</v>
      </c>
      <c r="L27" s="32">
        <f t="shared" si="1"/>
        <v>0</v>
      </c>
      <c r="M27" s="32">
        <f t="shared" si="2"/>
        <v>0</v>
      </c>
      <c r="N27" s="32">
        <f t="shared" si="3"/>
        <v>0</v>
      </c>
      <c r="O27" s="32">
        <f t="shared" si="4"/>
        <v>0</v>
      </c>
      <c r="P27" s="32">
        <f t="shared" si="5"/>
        <v>0</v>
      </c>
    </row>
    <row r="28" spans="1:16" ht="38.25">
      <c r="A28" s="61">
        <v>6</v>
      </c>
      <c r="B28" s="59" t="s">
        <v>86</v>
      </c>
      <c r="C28" s="85" t="s">
        <v>405</v>
      </c>
      <c r="D28" s="86" t="s">
        <v>109</v>
      </c>
      <c r="E28" s="84">
        <v>43</v>
      </c>
      <c r="F28" s="84"/>
      <c r="G28" s="39"/>
      <c r="H28" s="32"/>
      <c r="I28" s="32"/>
      <c r="J28" s="32"/>
      <c r="K28" s="32">
        <f t="shared" ref="K28" si="12">SUM(H28:J28)</f>
        <v>0</v>
      </c>
      <c r="L28" s="32">
        <f t="shared" ref="L28" si="13">F28*E28</f>
        <v>0</v>
      </c>
      <c r="M28" s="32">
        <f t="shared" ref="M28" si="14">ROUND(H28*E28,2)</f>
        <v>0</v>
      </c>
      <c r="N28" s="32">
        <f t="shared" ref="N28" si="15">ROUND(I28*E28,2)</f>
        <v>0</v>
      </c>
      <c r="O28" s="32">
        <f t="shared" ref="O28" si="16">ROUND(J28*E28,2)</f>
        <v>0</v>
      </c>
      <c r="P28" s="32">
        <f t="shared" ref="P28" si="17">SUM(M28:O28)</f>
        <v>0</v>
      </c>
    </row>
    <row r="29" spans="1:16">
      <c r="A29" s="61">
        <v>7</v>
      </c>
      <c r="B29" s="59" t="s">
        <v>86</v>
      </c>
      <c r="C29" s="85" t="s">
        <v>406</v>
      </c>
      <c r="D29" s="86" t="s">
        <v>109</v>
      </c>
      <c r="E29" s="84">
        <v>43</v>
      </c>
      <c r="F29" s="84"/>
      <c r="G29" s="39"/>
      <c r="H29" s="32"/>
      <c r="I29" s="32"/>
      <c r="J29" s="32"/>
      <c r="K29" s="32">
        <f t="shared" ref="K29" si="18">SUM(H29:J29)</f>
        <v>0</v>
      </c>
      <c r="L29" s="32">
        <f t="shared" ref="L29" si="19">F29*E29</f>
        <v>0</v>
      </c>
      <c r="M29" s="32">
        <f t="shared" ref="M29" si="20">ROUND(H29*E29,2)</f>
        <v>0</v>
      </c>
      <c r="N29" s="32">
        <f t="shared" ref="N29" si="21">ROUND(I29*E29,2)</f>
        <v>0</v>
      </c>
      <c r="O29" s="32">
        <f t="shared" ref="O29" si="22">ROUND(J29*E29,2)</f>
        <v>0</v>
      </c>
      <c r="P29" s="32">
        <f t="shared" ref="P29" si="23">SUM(M29:O29)</f>
        <v>0</v>
      </c>
    </row>
    <row r="30" spans="1:16" ht="51">
      <c r="A30" s="61">
        <v>8</v>
      </c>
      <c r="B30" s="59" t="s">
        <v>86</v>
      </c>
      <c r="C30" s="62" t="s">
        <v>116</v>
      </c>
      <c r="D30" s="86" t="s">
        <v>28</v>
      </c>
      <c r="E30" s="84">
        <v>152.5</v>
      </c>
      <c r="F30" s="84"/>
      <c r="G30" s="39"/>
      <c r="H30" s="32"/>
      <c r="I30" s="32"/>
      <c r="J30" s="32"/>
      <c r="K30" s="32">
        <f t="shared" si="0"/>
        <v>0</v>
      </c>
      <c r="L30" s="32">
        <f t="shared" si="1"/>
        <v>0</v>
      </c>
      <c r="M30" s="32">
        <f t="shared" si="2"/>
        <v>0</v>
      </c>
      <c r="N30" s="32">
        <f t="shared" si="3"/>
        <v>0</v>
      </c>
      <c r="O30" s="32">
        <f t="shared" si="4"/>
        <v>0</v>
      </c>
      <c r="P30" s="32">
        <f t="shared" si="5"/>
        <v>0</v>
      </c>
    </row>
    <row r="31" spans="1:16">
      <c r="A31" s="49"/>
      <c r="B31" s="29"/>
      <c r="C31" s="48"/>
      <c r="D31" s="49"/>
      <c r="E31" s="50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spans="1:16">
      <c r="A32" s="31"/>
      <c r="B32" s="158" t="s">
        <v>87</v>
      </c>
      <c r="C32" s="158"/>
      <c r="D32" s="158"/>
      <c r="E32" s="158"/>
      <c r="F32" s="158"/>
      <c r="G32" s="158"/>
      <c r="H32" s="158"/>
      <c r="I32" s="158"/>
      <c r="J32" s="158"/>
      <c r="K32" s="158"/>
      <c r="L32" s="36">
        <f>ROUND(SUM($L$16:L30),2)</f>
        <v>0</v>
      </c>
      <c r="M32" s="37">
        <f>SUM(M16:M30)</f>
        <v>0</v>
      </c>
      <c r="N32" s="37">
        <f>SUM(N16:N30)</f>
        <v>0</v>
      </c>
      <c r="O32" s="37">
        <f>SUM(O16:O30)</f>
        <v>0</v>
      </c>
      <c r="P32" s="37">
        <f>SUM(M32:O32)</f>
        <v>0</v>
      </c>
    </row>
    <row r="35" spans="1:6">
      <c r="A35" s="134" t="s">
        <v>8</v>
      </c>
      <c r="B35" s="134"/>
      <c r="C35" s="38">
        <f>'Kopsavilkums 1'!C36:E36</f>
        <v>0</v>
      </c>
      <c r="D35" s="38"/>
      <c r="E35" s="38"/>
      <c r="F35" s="38"/>
    </row>
    <row r="36" spans="1:6">
      <c r="C36" s="155" t="s">
        <v>9</v>
      </c>
      <c r="D36" s="155"/>
      <c r="E36" s="155"/>
      <c r="F36" s="155"/>
    </row>
    <row r="38" spans="1:6">
      <c r="B38" s="2">
        <f>'Kopsavilkums 1'!B38</f>
        <v>0</v>
      </c>
    </row>
  </sheetData>
  <mergeCells count="15">
    <mergeCell ref="A1:P1"/>
    <mergeCell ref="A3:P3"/>
    <mergeCell ref="A4:P4"/>
    <mergeCell ref="A10:F10"/>
    <mergeCell ref="L11:P11"/>
    <mergeCell ref="F12:K12"/>
    <mergeCell ref="L12:P12"/>
    <mergeCell ref="B32:K32"/>
    <mergeCell ref="A35:B35"/>
    <mergeCell ref="C36:F36"/>
    <mergeCell ref="A12:A13"/>
    <mergeCell ref="B12:B13"/>
    <mergeCell ref="C12:C13"/>
    <mergeCell ref="D12:D13"/>
    <mergeCell ref="E12:E13"/>
  </mergeCells>
  <printOptions horizontalCentered="1"/>
  <pageMargins left="0.31" right="0.31" top="0.74803149606299202" bottom="0.47244094488188998" header="0.196850393700787" footer="0.31"/>
  <pageSetup paperSize="9" scale="56" orientation="landscape" r:id="rId1"/>
  <headerFooter>
    <oddHeader xml:space="preserve">&amp;C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79998168889431442"/>
  </sheetPr>
  <dimension ref="A1:P40"/>
  <sheetViews>
    <sheetView view="pageBreakPreview" topLeftCell="A4" zoomScale="85" zoomScaleNormal="85" zoomScaleSheetLayoutView="85" workbookViewId="0">
      <selection activeCell="F18" sqref="F18:J30"/>
    </sheetView>
  </sheetViews>
  <sheetFormatPr defaultRowHeight="12.75"/>
  <cols>
    <col min="1" max="1" width="6.7109375" style="2" customWidth="1"/>
    <col min="2" max="2" width="10.85546875" style="2" customWidth="1"/>
    <col min="3" max="3" width="42.140625" style="2" customWidth="1"/>
    <col min="4" max="4" width="11" style="2" bestFit="1" customWidth="1"/>
    <col min="5" max="5" width="10.140625" style="2" bestFit="1" customWidth="1"/>
    <col min="6" max="6" width="9.140625" style="2"/>
    <col min="7" max="7" width="10" style="2" customWidth="1"/>
    <col min="8" max="8" width="9.140625" style="2" customWidth="1"/>
    <col min="9" max="9" width="14.5703125" style="2" customWidth="1"/>
    <col min="10" max="10" width="11.42578125" style="2" customWidth="1"/>
    <col min="11" max="11" width="9.140625" style="2"/>
    <col min="12" max="12" width="12.140625" style="2" customWidth="1"/>
    <col min="13" max="13" width="10.42578125" style="2" customWidth="1"/>
    <col min="14" max="14" width="15" style="2" customWidth="1"/>
    <col min="15" max="15" width="11.140625" style="2" customWidth="1"/>
    <col min="16" max="16" width="10.28515625" style="2" customWidth="1"/>
    <col min="17" max="17" width="9.5703125" style="2" bestFit="1" customWidth="1"/>
    <col min="18" max="16384" width="9.140625" style="2"/>
  </cols>
  <sheetData>
    <row r="1" spans="1:16" ht="18">
      <c r="A1" s="153" t="s">
        <v>412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3" spans="1:16">
      <c r="A3" s="154" t="s">
        <v>410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6">
      <c r="A4" s="155" t="s">
        <v>18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6" spans="1:16" ht="16.5" customHeight="1">
      <c r="A6" s="7" t="str">
        <f>'Kopsavilkums 1'!A5:H5</f>
        <v>Objekta nosaukums: "Atpūtas kompleksa jaunbūve adresē "Konkas" Košrags,Kolkas pagastā, Talsu novadā"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6.5" customHeight="1">
      <c r="A7" s="7" t="str">
        <f>'Kopsavilkums 1'!A6</f>
        <v>Būves nosaukums: "Atpūtas kompleksa jaunbūve adresē "Konkas" Košrags,Kolkas pagastā, Talsu novadā"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6.5" customHeight="1">
      <c r="A8" s="7" t="str">
        <f>'Kopsavilkums 1'!A7</f>
        <v>Objekta adrese:  "Konkas" Košrags,Kolkas pagastā, Talsu novadā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16.5" customHeight="1">
      <c r="A9" s="7">
        <f>'Kopsavilkums 1'!A8</f>
        <v>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16.5" customHeight="1">
      <c r="A10" s="156" t="s">
        <v>423</v>
      </c>
      <c r="B10" s="156"/>
      <c r="C10" s="156"/>
      <c r="D10" s="156"/>
      <c r="E10" s="156"/>
      <c r="F10" s="156"/>
      <c r="G10" s="24">
        <f>P33</f>
        <v>0</v>
      </c>
      <c r="H10" s="25" t="s">
        <v>77</v>
      </c>
      <c r="I10" s="7"/>
      <c r="J10" s="7"/>
      <c r="K10" s="7"/>
      <c r="L10" s="7"/>
      <c r="M10" s="7"/>
      <c r="N10" s="7"/>
      <c r="O10" s="7"/>
      <c r="P10" s="7"/>
    </row>
    <row r="11" spans="1:16" ht="21.75" customHeight="1">
      <c r="A11" s="3"/>
      <c r="B11" s="3"/>
      <c r="C11" s="3"/>
      <c r="D11" s="3"/>
      <c r="E11" s="3"/>
      <c r="F11" s="26">
        <v>10.1</v>
      </c>
      <c r="G11" s="27">
        <v>12.5</v>
      </c>
      <c r="H11" s="28"/>
      <c r="L11" s="156">
        <f>'Kopsavilkums 1'!B38</f>
        <v>0</v>
      </c>
      <c r="M11" s="156"/>
      <c r="N11" s="156"/>
      <c r="O11" s="156"/>
      <c r="P11" s="156"/>
    </row>
    <row r="12" spans="1:16" ht="24" customHeight="1">
      <c r="A12" s="157" t="s">
        <v>1</v>
      </c>
      <c r="B12" s="157" t="s">
        <v>78</v>
      </c>
      <c r="C12" s="157" t="s">
        <v>11</v>
      </c>
      <c r="D12" s="157" t="s">
        <v>12</v>
      </c>
      <c r="E12" s="157" t="s">
        <v>13</v>
      </c>
      <c r="F12" s="157" t="s">
        <v>79</v>
      </c>
      <c r="G12" s="157"/>
      <c r="H12" s="157"/>
      <c r="I12" s="157"/>
      <c r="J12" s="157"/>
      <c r="K12" s="157"/>
      <c r="L12" s="157" t="s">
        <v>80</v>
      </c>
      <c r="M12" s="157"/>
      <c r="N12" s="157"/>
      <c r="O12" s="157"/>
      <c r="P12" s="157"/>
    </row>
    <row r="13" spans="1:16" ht="51">
      <c r="A13" s="157"/>
      <c r="B13" s="157"/>
      <c r="C13" s="157"/>
      <c r="D13" s="157"/>
      <c r="E13" s="157"/>
      <c r="F13" s="29" t="s">
        <v>81</v>
      </c>
      <c r="G13" s="29" t="s">
        <v>82</v>
      </c>
      <c r="H13" s="29" t="s">
        <v>14</v>
      </c>
      <c r="I13" s="29" t="s">
        <v>15</v>
      </c>
      <c r="J13" s="29" t="s">
        <v>16</v>
      </c>
      <c r="K13" s="29" t="s">
        <v>83</v>
      </c>
      <c r="L13" s="29" t="s">
        <v>84</v>
      </c>
      <c r="M13" s="29" t="s">
        <v>14</v>
      </c>
      <c r="N13" s="29" t="s">
        <v>15</v>
      </c>
      <c r="O13" s="29" t="s">
        <v>16</v>
      </c>
      <c r="P13" s="29" t="s">
        <v>85</v>
      </c>
    </row>
    <row r="14" spans="1:16">
      <c r="A14" s="30">
        <v>1</v>
      </c>
      <c r="B14" s="30">
        <v>2</v>
      </c>
      <c r="C14" s="30">
        <v>3</v>
      </c>
      <c r="D14" s="30">
        <v>4</v>
      </c>
      <c r="E14" s="30">
        <v>5</v>
      </c>
      <c r="F14" s="30">
        <v>6</v>
      </c>
      <c r="G14" s="30">
        <v>7</v>
      </c>
      <c r="H14" s="30">
        <v>8</v>
      </c>
      <c r="I14" s="30">
        <v>9</v>
      </c>
      <c r="J14" s="30">
        <v>10</v>
      </c>
      <c r="K14" s="30">
        <v>11</v>
      </c>
      <c r="L14" s="30">
        <v>12</v>
      </c>
      <c r="M14" s="30">
        <v>13</v>
      </c>
      <c r="N14" s="30">
        <v>14</v>
      </c>
      <c r="O14" s="30">
        <v>15</v>
      </c>
      <c r="P14" s="30">
        <v>16</v>
      </c>
    </row>
    <row r="15" spans="1:16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>
      <c r="A16" s="40"/>
      <c r="B16" s="40"/>
      <c r="C16" s="40"/>
      <c r="D16" s="40"/>
      <c r="E16" s="4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1:16">
      <c r="A17" s="60">
        <v>1</v>
      </c>
      <c r="B17" s="58" t="s">
        <v>122</v>
      </c>
      <c r="C17" s="64" t="s">
        <v>416</v>
      </c>
      <c r="D17" s="52"/>
      <c r="E17" s="53"/>
      <c r="F17" s="39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>
      <c r="A18" s="61">
        <v>1</v>
      </c>
      <c r="B18" s="59" t="s">
        <v>86</v>
      </c>
      <c r="C18" s="57" t="s">
        <v>413</v>
      </c>
      <c r="D18" s="78" t="s">
        <v>46</v>
      </c>
      <c r="E18" s="53">
        <v>1</v>
      </c>
      <c r="F18" s="39"/>
      <c r="G18" s="32"/>
      <c r="H18" s="32"/>
      <c r="I18" s="32"/>
      <c r="J18" s="32"/>
      <c r="K18" s="32">
        <f t="shared" ref="K18" si="0">SUM(H18:J18)</f>
        <v>0</v>
      </c>
      <c r="L18" s="32">
        <f t="shared" ref="L18" si="1">F18*E18</f>
        <v>0</v>
      </c>
      <c r="M18" s="32">
        <f t="shared" ref="M18" si="2">ROUND(H18*E18,2)</f>
        <v>0</v>
      </c>
      <c r="N18" s="32">
        <f t="shared" ref="N18" si="3">ROUND(I18*E18,2)</f>
        <v>0</v>
      </c>
      <c r="O18" s="32">
        <f t="shared" ref="O18" si="4">ROUND(J18*E18,2)</f>
        <v>0</v>
      </c>
      <c r="P18" s="32">
        <f t="shared" ref="P18" si="5">SUM(M18:O18)</f>
        <v>0</v>
      </c>
    </row>
    <row r="19" spans="1:16">
      <c r="A19" s="60"/>
      <c r="B19" s="58"/>
      <c r="C19" s="51"/>
      <c r="D19" s="52"/>
      <c r="E19" s="53"/>
      <c r="F19" s="39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>
      <c r="A20" s="60">
        <v>2</v>
      </c>
      <c r="B20" s="58" t="s">
        <v>446</v>
      </c>
      <c r="C20" s="64" t="s">
        <v>415</v>
      </c>
      <c r="D20" s="52"/>
      <c r="E20" s="53"/>
      <c r="F20" s="39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>
      <c r="A21" s="61">
        <v>1</v>
      </c>
      <c r="B21" s="59" t="s">
        <v>86</v>
      </c>
      <c r="C21" s="57" t="s">
        <v>414</v>
      </c>
      <c r="D21" s="78" t="s">
        <v>46</v>
      </c>
      <c r="E21" s="53">
        <v>1</v>
      </c>
      <c r="F21" s="39"/>
      <c r="G21" s="32"/>
      <c r="H21" s="32"/>
      <c r="I21" s="32"/>
      <c r="J21" s="32"/>
      <c r="K21" s="32">
        <f t="shared" ref="K21" si="6">SUM(H21:J21)</f>
        <v>0</v>
      </c>
      <c r="L21" s="32">
        <f t="shared" ref="L21" si="7">F21*E21</f>
        <v>0</v>
      </c>
      <c r="M21" s="32">
        <f t="shared" ref="M21" si="8">ROUND(H21*E21,2)</f>
        <v>0</v>
      </c>
      <c r="N21" s="32">
        <f t="shared" ref="N21" si="9">ROUND(I21*E21,2)</f>
        <v>0</v>
      </c>
      <c r="O21" s="32">
        <f t="shared" ref="O21" si="10">ROUND(J21*E21,2)</f>
        <v>0</v>
      </c>
      <c r="P21" s="32">
        <f t="shared" ref="P21" si="11">SUM(M21:O21)</f>
        <v>0</v>
      </c>
    </row>
    <row r="22" spans="1:16">
      <c r="A22" s="60"/>
      <c r="B22" s="58"/>
      <c r="C22" s="51"/>
      <c r="D22" s="52"/>
      <c r="E22" s="53"/>
      <c r="F22" s="39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16">
      <c r="A23" s="60">
        <v>3</v>
      </c>
      <c r="B23" s="58" t="s">
        <v>447</v>
      </c>
      <c r="C23" s="64" t="s">
        <v>417</v>
      </c>
      <c r="D23" s="52"/>
      <c r="E23" s="53"/>
      <c r="F23" s="39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16">
      <c r="A24" s="61">
        <v>1</v>
      </c>
      <c r="B24" s="59" t="s">
        <v>86</v>
      </c>
      <c r="C24" s="57" t="s">
        <v>418</v>
      </c>
      <c r="D24" s="78" t="s">
        <v>46</v>
      </c>
      <c r="E24" s="53">
        <v>1</v>
      </c>
      <c r="F24" s="39"/>
      <c r="G24" s="32"/>
      <c r="H24" s="32"/>
      <c r="I24" s="32"/>
      <c r="J24" s="32"/>
      <c r="K24" s="32">
        <f t="shared" ref="K24" si="12">SUM(H24:J24)</f>
        <v>0</v>
      </c>
      <c r="L24" s="32">
        <f t="shared" ref="L24" si="13">F24*E24</f>
        <v>0</v>
      </c>
      <c r="M24" s="32">
        <f t="shared" ref="M24" si="14">ROUND(H24*E24,2)</f>
        <v>0</v>
      </c>
      <c r="N24" s="32">
        <f t="shared" ref="N24" si="15">ROUND(I24*E24,2)</f>
        <v>0</v>
      </c>
      <c r="O24" s="32">
        <f t="shared" ref="O24" si="16">ROUND(J24*E24,2)</f>
        <v>0</v>
      </c>
      <c r="P24" s="32">
        <f t="shared" ref="P24" si="17">SUM(M24:O24)</f>
        <v>0</v>
      </c>
    </row>
    <row r="25" spans="1:16">
      <c r="A25" s="61"/>
      <c r="B25" s="59"/>
      <c r="C25" s="57"/>
      <c r="D25" s="78"/>
      <c r="E25" s="53"/>
      <c r="F25" s="39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16">
      <c r="A26" s="60">
        <v>4</v>
      </c>
      <c r="B26" s="58" t="s">
        <v>448</v>
      </c>
      <c r="C26" s="64" t="s">
        <v>419</v>
      </c>
      <c r="D26" s="52"/>
      <c r="E26" s="53"/>
      <c r="F26" s="39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16">
      <c r="A27" s="61">
        <v>1</v>
      </c>
      <c r="B27" s="59" t="s">
        <v>86</v>
      </c>
      <c r="C27" s="57" t="s">
        <v>420</v>
      </c>
      <c r="D27" s="78" t="s">
        <v>46</v>
      </c>
      <c r="E27" s="53">
        <v>1</v>
      </c>
      <c r="F27" s="39"/>
      <c r="G27" s="32"/>
      <c r="H27" s="32"/>
      <c r="I27" s="32"/>
      <c r="J27" s="32"/>
      <c r="K27" s="32">
        <f t="shared" ref="K27" si="18">SUM(H27:J27)</f>
        <v>0</v>
      </c>
      <c r="L27" s="32">
        <f t="shared" ref="L27" si="19">F27*E27</f>
        <v>0</v>
      </c>
      <c r="M27" s="32">
        <f t="shared" ref="M27" si="20">ROUND(H27*E27,2)</f>
        <v>0</v>
      </c>
      <c r="N27" s="32">
        <f t="shared" ref="N27" si="21">ROUND(I27*E27,2)</f>
        <v>0</v>
      </c>
      <c r="O27" s="32">
        <f t="shared" ref="O27" si="22">ROUND(J27*E27,2)</f>
        <v>0</v>
      </c>
      <c r="P27" s="32">
        <f t="shared" ref="P27" si="23">SUM(M27:O27)</f>
        <v>0</v>
      </c>
    </row>
    <row r="28" spans="1:16">
      <c r="A28" s="61"/>
      <c r="B28" s="59"/>
      <c r="C28" s="57"/>
      <c r="D28" s="78"/>
      <c r="E28" s="53"/>
      <c r="F28" s="39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1:16">
      <c r="A29" s="60">
        <v>5</v>
      </c>
      <c r="B29" s="58" t="s">
        <v>448</v>
      </c>
      <c r="C29" s="64" t="s">
        <v>421</v>
      </c>
      <c r="D29" s="52"/>
      <c r="E29" s="53"/>
      <c r="F29" s="39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1:16">
      <c r="A30" s="61">
        <v>1</v>
      </c>
      <c r="B30" s="59" t="s">
        <v>86</v>
      </c>
      <c r="C30" s="57" t="s">
        <v>422</v>
      </c>
      <c r="D30" s="78" t="s">
        <v>46</v>
      </c>
      <c r="E30" s="53">
        <v>1</v>
      </c>
      <c r="F30" s="39"/>
      <c r="G30" s="32"/>
      <c r="H30" s="32"/>
      <c r="I30" s="32"/>
      <c r="J30" s="32"/>
      <c r="K30" s="32">
        <f t="shared" ref="K30" si="24">SUM(H30:J30)</f>
        <v>0</v>
      </c>
      <c r="L30" s="32">
        <f t="shared" ref="L30" si="25">F30*E30</f>
        <v>0</v>
      </c>
      <c r="M30" s="32">
        <f t="shared" ref="M30" si="26">ROUND(H30*E30,2)</f>
        <v>0</v>
      </c>
      <c r="N30" s="32">
        <f t="shared" ref="N30" si="27">ROUND(I30*E30,2)</f>
        <v>0</v>
      </c>
      <c r="O30" s="32">
        <f t="shared" ref="O30" si="28">ROUND(J30*E30,2)</f>
        <v>0</v>
      </c>
      <c r="P30" s="32">
        <f t="shared" ref="P30" si="29">SUM(M30:O30)</f>
        <v>0</v>
      </c>
    </row>
    <row r="31" spans="1:16">
      <c r="A31" s="61"/>
      <c r="B31" s="59"/>
      <c r="C31" s="57"/>
      <c r="D31" s="78"/>
      <c r="E31" s="53"/>
      <c r="F31" s="39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spans="1:16">
      <c r="A32" s="63"/>
      <c r="B32" s="59"/>
      <c r="C32" s="56"/>
      <c r="D32" s="52"/>
      <c r="E32" s="53"/>
      <c r="F32" s="39"/>
      <c r="G32" s="32"/>
      <c r="H32" s="32"/>
      <c r="I32" s="32"/>
      <c r="J32" s="32"/>
      <c r="K32" s="32"/>
      <c r="L32" s="32"/>
      <c r="M32" s="32"/>
      <c r="N32" s="32"/>
      <c r="O32" s="32"/>
      <c r="P32" s="32"/>
    </row>
    <row r="33" spans="1:16">
      <c r="A33" s="31"/>
      <c r="B33" s="158" t="s">
        <v>87</v>
      </c>
      <c r="C33" s="158"/>
      <c r="D33" s="158"/>
      <c r="E33" s="158"/>
      <c r="F33" s="158"/>
      <c r="G33" s="158"/>
      <c r="H33" s="158"/>
      <c r="I33" s="158"/>
      <c r="J33" s="158"/>
      <c r="K33" s="158"/>
      <c r="L33" s="36">
        <f>SUM(L18:L31)</f>
        <v>0</v>
      </c>
      <c r="M33" s="37">
        <f>SUM(M18:M31)</f>
        <v>0</v>
      </c>
      <c r="N33" s="37">
        <f>SUM(N18:N31)</f>
        <v>0</v>
      </c>
      <c r="O33" s="37">
        <f>SUM(O18:O31)</f>
        <v>0</v>
      </c>
      <c r="P33" s="37">
        <f>SUM(M33:O33)</f>
        <v>0</v>
      </c>
    </row>
    <row r="37" spans="1:16">
      <c r="A37" s="134" t="s">
        <v>8</v>
      </c>
      <c r="B37" s="134"/>
      <c r="C37" s="38">
        <f>'Kopsavilkums 1'!C36:E36</f>
        <v>0</v>
      </c>
      <c r="D37" s="38"/>
      <c r="E37" s="38"/>
      <c r="F37" s="38"/>
    </row>
    <row r="38" spans="1:16">
      <c r="C38" s="155" t="s">
        <v>9</v>
      </c>
      <c r="D38" s="155"/>
      <c r="E38" s="155"/>
      <c r="F38" s="155"/>
    </row>
    <row r="40" spans="1:16">
      <c r="B40" s="2">
        <f>'Kopsavilkums 1'!B38</f>
        <v>0</v>
      </c>
    </row>
  </sheetData>
  <mergeCells count="15">
    <mergeCell ref="A1:P1"/>
    <mergeCell ref="A3:P3"/>
    <mergeCell ref="A4:P4"/>
    <mergeCell ref="A10:F10"/>
    <mergeCell ref="L11:P11"/>
    <mergeCell ref="F12:K12"/>
    <mergeCell ref="L12:P12"/>
    <mergeCell ref="B33:K33"/>
    <mergeCell ref="A37:B37"/>
    <mergeCell ref="C38:F38"/>
    <mergeCell ref="A12:A13"/>
    <mergeCell ref="B12:B13"/>
    <mergeCell ref="C12:C13"/>
    <mergeCell ref="D12:D13"/>
    <mergeCell ref="E12:E13"/>
  </mergeCells>
  <printOptions horizontalCentered="1"/>
  <pageMargins left="0.31" right="0.31" top="0.74803149606299202" bottom="0.47244094488188998" header="0.196850393700787" footer="0.31"/>
  <pageSetup paperSize="9" scale="56" orientation="landscape" r:id="rId1"/>
  <headerFooter>
    <oddHeader xml:space="preserve">&amp;C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93F52387545D6479B66F99005DC7703" ma:contentTypeVersion="14" ma:contentTypeDescription="Izveidot jaunu dokumentu." ma:contentTypeScope="" ma:versionID="91d0b21c7dd9ce5bc11120ec34bb0a63">
  <xsd:schema xmlns:xsd="http://www.w3.org/2001/XMLSchema" xmlns:xs="http://www.w3.org/2001/XMLSchema" xmlns:p="http://schemas.microsoft.com/office/2006/metadata/properties" xmlns:ns3="c0a859e0-2f94-4b15-a6ab-a04c8f19333b" xmlns:ns4="96a6c96b-3432-4f3b-8a2e-be480f38b485" targetNamespace="http://schemas.microsoft.com/office/2006/metadata/properties" ma:root="true" ma:fieldsID="9090aab036cad3174821a09fe5a018db" ns3:_="" ns4:_="">
    <xsd:import namespace="c0a859e0-2f94-4b15-a6ab-a04c8f19333b"/>
    <xsd:import namespace="96a6c96b-3432-4f3b-8a2e-be480f38b4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859e0-2f94-4b15-a6ab-a04c8f1933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6c96b-3432-4f3b-8a2e-be480f38b48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71FDC2-6B61-4D4E-847D-CCDAB65836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a859e0-2f94-4b15-a6ab-a04c8f19333b"/>
    <ds:schemaRef ds:uri="96a6c96b-3432-4f3b-8a2e-be480f38b4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180DA1-EE46-486B-BCB4-8519986D95E7}">
  <ds:schemaRefs>
    <ds:schemaRef ds:uri="http://purl.org/dc/elements/1.1/"/>
    <ds:schemaRef ds:uri="http://schemas.microsoft.com/office/2006/metadata/properties"/>
    <ds:schemaRef ds:uri="96a6c96b-3432-4f3b-8a2e-be480f38b48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0a859e0-2f94-4b15-a6ab-a04c8f19333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8D567FF-1AE3-467D-A16D-73F36BF055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23</vt:i4>
      </vt:variant>
    </vt:vector>
  </HeadingPairs>
  <TitlesOfParts>
    <vt:vector size="37" baseType="lpstr">
      <vt:lpstr>Līgumc. koptāme</vt:lpstr>
      <vt:lpstr>Būvn. koptāme</vt:lpstr>
      <vt:lpstr>Kopsavilkums 1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'Kopsavilkums 1'!Print_Area</vt:lpstr>
      <vt:lpstr>'1'!Print_Titles</vt:lpstr>
      <vt:lpstr>'10'!Print_Titles</vt:lpstr>
      <vt:lpstr>'11'!Print_Titles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2025-07-01T13:12:17Z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0x010100E93F52387545D6479B66F99005DC7703</vt:lpwstr>
  </property>
</Properties>
</file>