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0" documentId="8_{4EF05016-47BA-4997-AA5C-CBF4397E6363}" xr6:coauthVersionLast="47" xr6:coauthVersionMax="47" xr10:uidLastSave="{00000000-0000-0000-0000-000000000000}"/>
  <bookViews>
    <workbookView xWindow="2688" yWindow="780" windowWidth="13104" windowHeight="12180" tabRatio="801" xr2:uid="{00000000-000D-0000-FFFF-FFFF00000000}"/>
  </bookViews>
  <sheets>
    <sheet name="Koptame" sheetId="1" r:id="rId1"/>
    <sheet name="Kopsavilkums" sheetId="2" r:id="rId2"/>
    <sheet name="LT1" sheetId="3" r:id="rId3"/>
    <sheet name="LT2" sheetId="4" r:id="rId4"/>
    <sheet name="LT3" sheetId="16" r:id="rId5"/>
    <sheet name="LT4" sheetId="9" r:id="rId6"/>
    <sheet name="LT5" sheetId="30" r:id="rId7"/>
    <sheet name="LT6" sheetId="32" r:id="rId8"/>
  </sheets>
  <definedNames>
    <definedName name="_xlnm._FilterDatabase" localSheetId="2" hidden="1">'LT1'!$A$7:$P$38</definedName>
    <definedName name="_xlnm._FilterDatabase" localSheetId="3" hidden="1">'LT2'!$A$7:$P$121</definedName>
    <definedName name="_xlnm._FilterDatabase" localSheetId="4" hidden="1">'LT3'!$A$7:$P$32</definedName>
    <definedName name="_xlnm._FilterDatabase" localSheetId="5" hidden="1">'LT4'!$A$7:$P$24</definedName>
    <definedName name="_xlnm._FilterDatabase" localSheetId="6" hidden="1">'LT5'!$A$7:$P$60</definedName>
    <definedName name="_xlnm._FilterDatabase" localSheetId="7" hidden="1">'LT6'!$A$7:$P$27</definedName>
    <definedName name="Darba.deveja.soc.nod.">#REF!</definedName>
    <definedName name="Darba_samaksas_likme">#REF!</definedName>
    <definedName name="Darba_samaksas_likme_10">#REF!</definedName>
    <definedName name="Darba_samaksas_likme_2">#REF!</definedName>
    <definedName name="Darba_samaksas_likme_3">#REF!</definedName>
    <definedName name="Darba_samaksas_likme_4">#REF!</definedName>
    <definedName name="Darba_samaksas_likme_5">#REF!</definedName>
    <definedName name="Darba_samaksas_likme_6">#REF!</definedName>
    <definedName name="Darba_samaksas_likme_7">#REF!</definedName>
    <definedName name="Darba_samaksas_likme_8">#REF!</definedName>
    <definedName name="Darba_samaksas_likme_9">#REF!</definedName>
    <definedName name="_xlnm.Print_Titles" localSheetId="2">'LT1'!$18:$18</definedName>
    <definedName name="_xlnm.Print_Titles" localSheetId="3">'LT2'!$18:$18</definedName>
    <definedName name="_xlnm.Print_Titles" localSheetId="4">'LT3'!$18:$18</definedName>
    <definedName name="_xlnm.Print_Titles" localSheetId="5">'LT4'!$18:$18</definedName>
    <definedName name="_xlnm.Print_Titles" localSheetId="6">'LT5'!$18:$18</definedName>
    <definedName name="_xlnm.Print_Titles" localSheetId="7">'LT6'!$18:$18</definedName>
    <definedName name="_xlnm.Criteria" localSheetId="4">'LT3'!$A$7:$P$38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O33" i="4"/>
  <c r="N33" i="4"/>
  <c r="L33" i="4"/>
  <c r="H33" i="4"/>
  <c r="M33" i="4" s="1"/>
  <c r="L47" i="30"/>
  <c r="N47" i="30"/>
  <c r="O47" i="30"/>
  <c r="H47" i="30"/>
  <c r="K47" i="30" s="1"/>
  <c r="O114" i="4"/>
  <c r="N114" i="4"/>
  <c r="L114" i="4"/>
  <c r="H114" i="4"/>
  <c r="H118" i="4"/>
  <c r="L118" i="4"/>
  <c r="N118" i="4"/>
  <c r="O118" i="4"/>
  <c r="L87" i="4"/>
  <c r="N87" i="4"/>
  <c r="O87" i="4"/>
  <c r="H87" i="4"/>
  <c r="K87" i="4" s="1"/>
  <c r="H107" i="4"/>
  <c r="K107" i="4" s="1"/>
  <c r="L107" i="4"/>
  <c r="N107" i="4"/>
  <c r="O107" i="4"/>
  <c r="H108" i="4"/>
  <c r="M108" i="4" s="1"/>
  <c r="L108" i="4"/>
  <c r="N108" i="4"/>
  <c r="O108" i="4"/>
  <c r="H109" i="4"/>
  <c r="L109" i="4"/>
  <c r="N109" i="4"/>
  <c r="O109" i="4"/>
  <c r="O101" i="4"/>
  <c r="N101" i="4"/>
  <c r="L101" i="4"/>
  <c r="O100" i="4"/>
  <c r="N100" i="4"/>
  <c r="L100" i="4"/>
  <c r="H101" i="4"/>
  <c r="M101" i="4" s="1"/>
  <c r="H100" i="4"/>
  <c r="K100" i="4" s="1"/>
  <c r="H104" i="4"/>
  <c r="L104" i="4"/>
  <c r="N104" i="4"/>
  <c r="O104" i="4"/>
  <c r="H105" i="4"/>
  <c r="L105" i="4"/>
  <c r="N105" i="4"/>
  <c r="O105" i="4"/>
  <c r="H106" i="4"/>
  <c r="L106" i="4"/>
  <c r="N106" i="4"/>
  <c r="O106" i="4"/>
  <c r="O86" i="4"/>
  <c r="N86" i="4"/>
  <c r="L86" i="4"/>
  <c r="H86" i="4"/>
  <c r="M86" i="4" s="1"/>
  <c r="O79" i="4"/>
  <c r="N79" i="4"/>
  <c r="L79" i="4"/>
  <c r="H79" i="4"/>
  <c r="O78" i="4"/>
  <c r="N78" i="4"/>
  <c r="L78" i="4"/>
  <c r="H78" i="4"/>
  <c r="L75" i="4"/>
  <c r="N75" i="4"/>
  <c r="O75" i="4"/>
  <c r="H75" i="4"/>
  <c r="K75" i="4" s="1"/>
  <c r="O77" i="4"/>
  <c r="N77" i="4"/>
  <c r="L77" i="4"/>
  <c r="H77" i="4"/>
  <c r="O76" i="4"/>
  <c r="N76" i="4"/>
  <c r="L76" i="4"/>
  <c r="H76" i="4"/>
  <c r="O72" i="4"/>
  <c r="N72" i="4"/>
  <c r="L72" i="4"/>
  <c r="H72" i="4"/>
  <c r="O71" i="4"/>
  <c r="N71" i="4"/>
  <c r="L71" i="4"/>
  <c r="H71" i="4"/>
  <c r="O70" i="4"/>
  <c r="N70" i="4"/>
  <c r="L70" i="4"/>
  <c r="H70" i="4"/>
  <c r="O69" i="4"/>
  <c r="N69" i="4"/>
  <c r="L69" i="4"/>
  <c r="H69" i="4"/>
  <c r="O63" i="4"/>
  <c r="N63" i="4"/>
  <c r="L63" i="4"/>
  <c r="H63" i="4"/>
  <c r="O59" i="4"/>
  <c r="N59" i="4"/>
  <c r="L59" i="4"/>
  <c r="H59" i="4"/>
  <c r="O46" i="4"/>
  <c r="N46" i="4"/>
  <c r="L46" i="4"/>
  <c r="H46" i="4"/>
  <c r="M46" i="4" s="1"/>
  <c r="E40" i="4"/>
  <c r="L40" i="4" s="1"/>
  <c r="E38" i="4"/>
  <c r="H26" i="16"/>
  <c r="L26" i="16"/>
  <c r="N26" i="16"/>
  <c r="O26" i="16"/>
  <c r="H27" i="16"/>
  <c r="L27" i="16"/>
  <c r="N27" i="16"/>
  <c r="O27" i="16"/>
  <c r="H28" i="16"/>
  <c r="L28" i="16"/>
  <c r="N28" i="16"/>
  <c r="O28" i="16"/>
  <c r="H30" i="16"/>
  <c r="K30" i="16" s="1"/>
  <c r="L30" i="16"/>
  <c r="N30" i="16"/>
  <c r="O30" i="16"/>
  <c r="H30" i="4"/>
  <c r="L30" i="4"/>
  <c r="N30" i="4"/>
  <c r="O30" i="4"/>
  <c r="H31" i="4"/>
  <c r="L31" i="4"/>
  <c r="N31" i="4"/>
  <c r="O31" i="4"/>
  <c r="H32" i="4"/>
  <c r="L32" i="4"/>
  <c r="N32" i="4"/>
  <c r="O32" i="4"/>
  <c r="H34" i="4"/>
  <c r="L34" i="4"/>
  <c r="N34" i="4"/>
  <c r="O34" i="4"/>
  <c r="H35" i="4"/>
  <c r="L35" i="4"/>
  <c r="N35" i="4"/>
  <c r="O35" i="4"/>
  <c r="H37" i="4"/>
  <c r="L37" i="4"/>
  <c r="N37" i="4"/>
  <c r="O37" i="4"/>
  <c r="H38" i="4"/>
  <c r="H39" i="4"/>
  <c r="L39" i="4"/>
  <c r="N39" i="4"/>
  <c r="O39" i="4"/>
  <c r="H40" i="4"/>
  <c r="H42" i="4"/>
  <c r="L42" i="4"/>
  <c r="N42" i="4"/>
  <c r="O42" i="4"/>
  <c r="H43" i="4"/>
  <c r="L43" i="4"/>
  <c r="N43" i="4"/>
  <c r="O43" i="4"/>
  <c r="H44" i="4"/>
  <c r="L44" i="4"/>
  <c r="N44" i="4"/>
  <c r="O44" i="4"/>
  <c r="H48" i="4"/>
  <c r="L48" i="4"/>
  <c r="N48" i="4"/>
  <c r="O48" i="4"/>
  <c r="H49" i="4"/>
  <c r="L49" i="4"/>
  <c r="N49" i="4"/>
  <c r="O49" i="4"/>
  <c r="H50" i="4"/>
  <c r="L50" i="4"/>
  <c r="N50" i="4"/>
  <c r="O50" i="4"/>
  <c r="H52" i="4"/>
  <c r="L52" i="4"/>
  <c r="N52" i="4"/>
  <c r="O52" i="4"/>
  <c r="H53" i="4"/>
  <c r="L53" i="4"/>
  <c r="N53" i="4"/>
  <c r="O53" i="4"/>
  <c r="H54" i="4"/>
  <c r="L54" i="4"/>
  <c r="N54" i="4"/>
  <c r="O54" i="4"/>
  <c r="H55" i="4"/>
  <c r="L55" i="4"/>
  <c r="N55" i="4"/>
  <c r="O55" i="4"/>
  <c r="H56" i="4"/>
  <c r="L56" i="4"/>
  <c r="N56" i="4"/>
  <c r="O56" i="4"/>
  <c r="H57" i="4"/>
  <c r="L57" i="4"/>
  <c r="N57" i="4"/>
  <c r="O57" i="4"/>
  <c r="H61" i="4"/>
  <c r="L61" i="4"/>
  <c r="N61" i="4"/>
  <c r="O61" i="4"/>
  <c r="H62" i="4"/>
  <c r="L62" i="4"/>
  <c r="N62" i="4"/>
  <c r="O62" i="4"/>
  <c r="H64" i="4"/>
  <c r="M64" i="4" s="1"/>
  <c r="L64" i="4"/>
  <c r="N64" i="4"/>
  <c r="O64" i="4"/>
  <c r="H65" i="4"/>
  <c r="L65" i="4"/>
  <c r="N65" i="4"/>
  <c r="O65" i="4"/>
  <c r="H66" i="4"/>
  <c r="L66" i="4"/>
  <c r="N66" i="4"/>
  <c r="O66" i="4"/>
  <c r="H68" i="4"/>
  <c r="M68" i="4" s="1"/>
  <c r="L68" i="4"/>
  <c r="N68" i="4"/>
  <c r="O68" i="4"/>
  <c r="H74" i="4"/>
  <c r="L74" i="4"/>
  <c r="N74" i="4"/>
  <c r="O74" i="4"/>
  <c r="H82" i="4"/>
  <c r="L82" i="4"/>
  <c r="N82" i="4"/>
  <c r="O82" i="4"/>
  <c r="H83" i="4"/>
  <c r="K83" i="4" s="1"/>
  <c r="L83" i="4"/>
  <c r="N83" i="4"/>
  <c r="O83" i="4"/>
  <c r="H84" i="4"/>
  <c r="M84" i="4" s="1"/>
  <c r="L84" i="4"/>
  <c r="N84" i="4"/>
  <c r="O84" i="4"/>
  <c r="H85" i="4"/>
  <c r="L85" i="4"/>
  <c r="N85" i="4"/>
  <c r="O85" i="4"/>
  <c r="H88" i="4"/>
  <c r="L88" i="4"/>
  <c r="N88" i="4"/>
  <c r="O88" i="4"/>
  <c r="H89" i="4"/>
  <c r="M89" i="4" s="1"/>
  <c r="L89" i="4"/>
  <c r="N89" i="4"/>
  <c r="O89" i="4"/>
  <c r="H90" i="4"/>
  <c r="L90" i="4"/>
  <c r="N90" i="4"/>
  <c r="O90" i="4"/>
  <c r="H92" i="4"/>
  <c r="L92" i="4"/>
  <c r="N92" i="4"/>
  <c r="O92" i="4"/>
  <c r="H94" i="4"/>
  <c r="L94" i="4"/>
  <c r="N94" i="4"/>
  <c r="O94" i="4"/>
  <c r="H95" i="4"/>
  <c r="L95" i="4"/>
  <c r="N95" i="4"/>
  <c r="O95" i="4"/>
  <c r="P33" i="4" l="1"/>
  <c r="K33" i="4"/>
  <c r="M47" i="30"/>
  <c r="P47" i="30" s="1"/>
  <c r="M114" i="4"/>
  <c r="P114" i="4" s="1"/>
  <c r="K114" i="4"/>
  <c r="K118" i="4"/>
  <c r="M118" i="4"/>
  <c r="P118" i="4" s="1"/>
  <c r="P101" i="4"/>
  <c r="P86" i="4"/>
  <c r="M87" i="4"/>
  <c r="P87" i="4" s="1"/>
  <c r="M100" i="4"/>
  <c r="P100" i="4" s="1"/>
  <c r="M107" i="4"/>
  <c r="P107" i="4" s="1"/>
  <c r="P108" i="4"/>
  <c r="K109" i="4"/>
  <c r="M109" i="4"/>
  <c r="P109" i="4" s="1"/>
  <c r="K108" i="4"/>
  <c r="K101" i="4"/>
  <c r="K106" i="4"/>
  <c r="M106" i="4"/>
  <c r="P106" i="4" s="1"/>
  <c r="M105" i="4"/>
  <c r="P105" i="4" s="1"/>
  <c r="K105" i="4"/>
  <c r="K104" i="4"/>
  <c r="M104" i="4"/>
  <c r="P104" i="4" s="1"/>
  <c r="K86" i="4"/>
  <c r="M79" i="4"/>
  <c r="P79" i="4" s="1"/>
  <c r="K79" i="4"/>
  <c r="M78" i="4"/>
  <c r="P78" i="4" s="1"/>
  <c r="K78" i="4"/>
  <c r="M75" i="4"/>
  <c r="P75" i="4" s="1"/>
  <c r="M77" i="4"/>
  <c r="P77" i="4" s="1"/>
  <c r="K77" i="4"/>
  <c r="M76" i="4"/>
  <c r="P76" i="4" s="1"/>
  <c r="K76" i="4"/>
  <c r="K71" i="4"/>
  <c r="M71" i="4"/>
  <c r="P71" i="4" s="1"/>
  <c r="M70" i="4"/>
  <c r="P70" i="4" s="1"/>
  <c r="K70" i="4"/>
  <c r="M72" i="4"/>
  <c r="P72" i="4" s="1"/>
  <c r="K72" i="4"/>
  <c r="M69" i="4"/>
  <c r="P69" i="4" s="1"/>
  <c r="K69" i="4"/>
  <c r="P46" i="4"/>
  <c r="M63" i="4"/>
  <c r="P63" i="4" s="1"/>
  <c r="K63" i="4"/>
  <c r="M59" i="4"/>
  <c r="P59" i="4" s="1"/>
  <c r="K59" i="4"/>
  <c r="K46" i="4"/>
  <c r="M48" i="4"/>
  <c r="P48" i="4" s="1"/>
  <c r="K48" i="4"/>
  <c r="K92" i="4"/>
  <c r="M92" i="4"/>
  <c r="P92" i="4" s="1"/>
  <c r="O40" i="4"/>
  <c r="N40" i="4"/>
  <c r="N38" i="4"/>
  <c r="O38" i="4"/>
  <c r="L38" i="4"/>
  <c r="M53" i="4"/>
  <c r="P53" i="4" s="1"/>
  <c r="K53" i="4"/>
  <c r="M55" i="4"/>
  <c r="P55" i="4" s="1"/>
  <c r="K55" i="4"/>
  <c r="K84" i="4"/>
  <c r="K26" i="16"/>
  <c r="M26" i="16"/>
  <c r="P26" i="16" s="1"/>
  <c r="K28" i="16"/>
  <c r="M28" i="16"/>
  <c r="P28" i="16" s="1"/>
  <c r="K27" i="16"/>
  <c r="M27" i="16"/>
  <c r="P27" i="16" s="1"/>
  <c r="M30" i="16"/>
  <c r="P30" i="16" s="1"/>
  <c r="P68" i="4"/>
  <c r="P89" i="4"/>
  <c r="P84" i="4"/>
  <c r="M83" i="4"/>
  <c r="P83" i="4" s="1"/>
  <c r="K64" i="4"/>
  <c r="P64" i="4"/>
  <c r="K89" i="4"/>
  <c r="K68" i="4"/>
  <c r="K61" i="4"/>
  <c r="M61" i="4"/>
  <c r="P61" i="4" s="1"/>
  <c r="M88" i="4"/>
  <c r="P88" i="4" s="1"/>
  <c r="K88" i="4"/>
  <c r="K56" i="4"/>
  <c r="M56" i="4"/>
  <c r="P56" i="4" s="1"/>
  <c r="K39" i="4"/>
  <c r="M39" i="4"/>
  <c r="P39" i="4" s="1"/>
  <c r="K32" i="4"/>
  <c r="M32" i="4"/>
  <c r="P32" i="4" s="1"/>
  <c r="M95" i="4"/>
  <c r="P95" i="4" s="1"/>
  <c r="K95" i="4"/>
  <c r="K90" i="4"/>
  <c r="M90" i="4"/>
  <c r="P90" i="4" s="1"/>
  <c r="K54" i="4"/>
  <c r="M54" i="4"/>
  <c r="P54" i="4" s="1"/>
  <c r="M50" i="4"/>
  <c r="P50" i="4" s="1"/>
  <c r="K50" i="4"/>
  <c r="K85" i="4"/>
  <c r="M85" i="4"/>
  <c r="P85" i="4" s="1"/>
  <c r="M65" i="4"/>
  <c r="P65" i="4" s="1"/>
  <c r="K65" i="4"/>
  <c r="K52" i="4"/>
  <c r="M52" i="4"/>
  <c r="P52" i="4" s="1"/>
  <c r="M43" i="4"/>
  <c r="P43" i="4" s="1"/>
  <c r="K43" i="4"/>
  <c r="M38" i="4"/>
  <c r="K38" i="4"/>
  <c r="M35" i="4"/>
  <c r="P35" i="4" s="1"/>
  <c r="K35" i="4"/>
  <c r="M31" i="4"/>
  <c r="P31" i="4" s="1"/>
  <c r="K31" i="4"/>
  <c r="K94" i="4"/>
  <c r="M94" i="4"/>
  <c r="P94" i="4" s="1"/>
  <c r="K74" i="4"/>
  <c r="M74" i="4"/>
  <c r="P74" i="4" s="1"/>
  <c r="K66" i="4"/>
  <c r="M66" i="4"/>
  <c r="P66" i="4" s="1"/>
  <c r="M62" i="4"/>
  <c r="P62" i="4" s="1"/>
  <c r="K62" i="4"/>
  <c r="K49" i="4"/>
  <c r="M49" i="4"/>
  <c r="P49" i="4" s="1"/>
  <c r="K82" i="4"/>
  <c r="M82" i="4"/>
  <c r="P82" i="4" s="1"/>
  <c r="M57" i="4"/>
  <c r="P57" i="4" s="1"/>
  <c r="K57" i="4"/>
  <c r="K44" i="4"/>
  <c r="M44" i="4"/>
  <c r="P44" i="4" s="1"/>
  <c r="K42" i="4"/>
  <c r="M42" i="4"/>
  <c r="P42" i="4" s="1"/>
  <c r="K40" i="4"/>
  <c r="M40" i="4"/>
  <c r="K37" i="4"/>
  <c r="M37" i="4"/>
  <c r="P37" i="4" s="1"/>
  <c r="K34" i="4"/>
  <c r="M34" i="4"/>
  <c r="P34" i="4" s="1"/>
  <c r="K30" i="4"/>
  <c r="M30" i="4"/>
  <c r="P30" i="4" s="1"/>
  <c r="P40" i="4" l="1"/>
  <c r="P38" i="4"/>
  <c r="H21" i="4"/>
  <c r="L21" i="4"/>
  <c r="N21" i="4"/>
  <c r="O21" i="4"/>
  <c r="H22" i="4"/>
  <c r="L22" i="4"/>
  <c r="N22" i="4"/>
  <c r="O22" i="4"/>
  <c r="H23" i="4"/>
  <c r="K23" i="4" s="1"/>
  <c r="L23" i="4"/>
  <c r="N23" i="4"/>
  <c r="O23" i="4"/>
  <c r="H24" i="4"/>
  <c r="M24" i="4" s="1"/>
  <c r="L24" i="4"/>
  <c r="N24" i="4"/>
  <c r="O24" i="4"/>
  <c r="H25" i="4"/>
  <c r="L25" i="4"/>
  <c r="N25" i="4"/>
  <c r="O25" i="4"/>
  <c r="H26" i="4"/>
  <c r="K26" i="4" s="1"/>
  <c r="L26" i="4"/>
  <c r="N26" i="4"/>
  <c r="O26" i="4"/>
  <c r="H27" i="4"/>
  <c r="M27" i="4" s="1"/>
  <c r="L27" i="4"/>
  <c r="N27" i="4"/>
  <c r="O27" i="4"/>
  <c r="H28" i="4"/>
  <c r="L28" i="4"/>
  <c r="N28" i="4"/>
  <c r="O28" i="4"/>
  <c r="H29" i="4"/>
  <c r="K29" i="4" s="1"/>
  <c r="L29" i="4"/>
  <c r="N29" i="4"/>
  <c r="O29" i="4"/>
  <c r="H98" i="4"/>
  <c r="L98" i="4"/>
  <c r="N98" i="4"/>
  <c r="O98" i="4"/>
  <c r="H103" i="4"/>
  <c r="M103" i="4" s="1"/>
  <c r="L103" i="4"/>
  <c r="N103" i="4"/>
  <c r="O103" i="4"/>
  <c r="H112" i="4"/>
  <c r="M112" i="4" s="1"/>
  <c r="L112" i="4"/>
  <c r="N112" i="4"/>
  <c r="O112" i="4"/>
  <c r="H116" i="4"/>
  <c r="M116" i="4" s="1"/>
  <c r="L116" i="4"/>
  <c r="N116" i="4"/>
  <c r="O116" i="4"/>
  <c r="H21" i="3"/>
  <c r="M21" i="3" s="1"/>
  <c r="H22" i="3"/>
  <c r="M22" i="3" s="1"/>
  <c r="H23" i="3"/>
  <c r="M23" i="3" s="1"/>
  <c r="H24" i="3"/>
  <c r="M24" i="3" s="1"/>
  <c r="H25" i="3"/>
  <c r="M25" i="3" s="1"/>
  <c r="H26" i="3"/>
  <c r="M26" i="3" s="1"/>
  <c r="P26" i="3" s="1"/>
  <c r="H27" i="3"/>
  <c r="M27" i="3" s="1"/>
  <c r="H28" i="3"/>
  <c r="M28" i="3" s="1"/>
  <c r="H29" i="3"/>
  <c r="M29" i="3" s="1"/>
  <c r="H30" i="3"/>
  <c r="M30" i="3" s="1"/>
  <c r="H31" i="3"/>
  <c r="M31" i="3" s="1"/>
  <c r="H32" i="3"/>
  <c r="M32" i="3" s="1"/>
  <c r="H33" i="3"/>
  <c r="M33" i="3" s="1"/>
  <c r="H34" i="3"/>
  <c r="M34" i="3" s="1"/>
  <c r="H35" i="3"/>
  <c r="M35" i="3" s="1"/>
  <c r="H36" i="3"/>
  <c r="M36" i="3" s="1"/>
  <c r="P36" i="3" s="1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O21" i="3"/>
  <c r="O22" i="3"/>
  <c r="O23" i="3"/>
  <c r="O24" i="3"/>
  <c r="O25" i="3"/>
  <c r="O26" i="3"/>
  <c r="O27" i="3"/>
  <c r="O28" i="3"/>
  <c r="P28" i="3" s="1"/>
  <c r="O29" i="3"/>
  <c r="O30" i="3"/>
  <c r="O31" i="3"/>
  <c r="O32" i="3"/>
  <c r="O33" i="3"/>
  <c r="O34" i="3"/>
  <c r="O35" i="3"/>
  <c r="O36" i="3"/>
  <c r="H119" i="4"/>
  <c r="M119" i="4" s="1"/>
  <c r="N119" i="4"/>
  <c r="O119" i="4"/>
  <c r="H21" i="16"/>
  <c r="M21" i="16" s="1"/>
  <c r="H23" i="16"/>
  <c r="M23" i="16" s="1"/>
  <c r="H24" i="16"/>
  <c r="M24" i="16" s="1"/>
  <c r="N21" i="16"/>
  <c r="N23" i="16"/>
  <c r="N24" i="16"/>
  <c r="O21" i="16"/>
  <c r="O23" i="16"/>
  <c r="O24" i="16"/>
  <c r="H21" i="9"/>
  <c r="M21" i="9" s="1"/>
  <c r="H22" i="9"/>
  <c r="M22" i="9" s="1"/>
  <c r="N21" i="9"/>
  <c r="N22" i="9"/>
  <c r="O21" i="9"/>
  <c r="O22" i="9"/>
  <c r="H21" i="30"/>
  <c r="M21" i="30" s="1"/>
  <c r="H22" i="30"/>
  <c r="M22" i="30" s="1"/>
  <c r="H23" i="30"/>
  <c r="M23" i="30" s="1"/>
  <c r="H24" i="30"/>
  <c r="H25" i="30"/>
  <c r="M25" i="30" s="1"/>
  <c r="H26" i="30"/>
  <c r="M26" i="30" s="1"/>
  <c r="H27" i="30"/>
  <c r="M27" i="30" s="1"/>
  <c r="H28" i="30"/>
  <c r="M28" i="30" s="1"/>
  <c r="H29" i="30"/>
  <c r="M29" i="30" s="1"/>
  <c r="H30" i="30"/>
  <c r="M30" i="30" s="1"/>
  <c r="H31" i="30"/>
  <c r="M31" i="30" s="1"/>
  <c r="H32" i="30"/>
  <c r="H33" i="30"/>
  <c r="M33" i="30" s="1"/>
  <c r="H35" i="30"/>
  <c r="M35" i="30" s="1"/>
  <c r="H36" i="30"/>
  <c r="H37" i="30"/>
  <c r="M37" i="30" s="1"/>
  <c r="H38" i="30"/>
  <c r="M38" i="30" s="1"/>
  <c r="H39" i="30"/>
  <c r="M39" i="30" s="1"/>
  <c r="H40" i="30"/>
  <c r="M40" i="30" s="1"/>
  <c r="H41" i="30"/>
  <c r="M41" i="30" s="1"/>
  <c r="H42" i="30"/>
  <c r="M42" i="30" s="1"/>
  <c r="H43" i="30"/>
  <c r="M43" i="30" s="1"/>
  <c r="H44" i="30"/>
  <c r="H45" i="30"/>
  <c r="M45" i="30" s="1"/>
  <c r="H46" i="30"/>
  <c r="M46" i="30" s="1"/>
  <c r="H48" i="30"/>
  <c r="M48" i="30" s="1"/>
  <c r="H49" i="30"/>
  <c r="M49" i="30" s="1"/>
  <c r="H51" i="30"/>
  <c r="M51" i="30" s="1"/>
  <c r="H52" i="30"/>
  <c r="M52" i="30" s="1"/>
  <c r="H53" i="30"/>
  <c r="H54" i="30"/>
  <c r="M54" i="30" s="1"/>
  <c r="H55" i="30"/>
  <c r="M55" i="30" s="1"/>
  <c r="H56" i="30"/>
  <c r="H57" i="30"/>
  <c r="M57" i="30" s="1"/>
  <c r="H58" i="30"/>
  <c r="M58" i="30" s="1"/>
  <c r="N21" i="30"/>
  <c r="N22" i="30"/>
  <c r="N23" i="30"/>
  <c r="N24" i="30"/>
  <c r="N25" i="30"/>
  <c r="N26" i="30"/>
  <c r="N27" i="30"/>
  <c r="N28" i="30"/>
  <c r="N29" i="30"/>
  <c r="N30" i="30"/>
  <c r="N31" i="30"/>
  <c r="N32" i="30"/>
  <c r="N33" i="30"/>
  <c r="N35" i="30"/>
  <c r="N36" i="30"/>
  <c r="N37" i="30"/>
  <c r="N38" i="30"/>
  <c r="N39" i="30"/>
  <c r="N40" i="30"/>
  <c r="N41" i="30"/>
  <c r="N42" i="30"/>
  <c r="N43" i="30"/>
  <c r="N44" i="30"/>
  <c r="N45" i="30"/>
  <c r="N46" i="30"/>
  <c r="N48" i="30"/>
  <c r="N49" i="30"/>
  <c r="N51" i="30"/>
  <c r="N52" i="30"/>
  <c r="N53" i="30"/>
  <c r="N54" i="30"/>
  <c r="N55" i="30"/>
  <c r="N56" i="30"/>
  <c r="N57" i="30"/>
  <c r="N58" i="30"/>
  <c r="O21" i="30"/>
  <c r="O22" i="30"/>
  <c r="O23" i="30"/>
  <c r="O24" i="30"/>
  <c r="O25" i="30"/>
  <c r="O26" i="30"/>
  <c r="O27" i="30"/>
  <c r="O28" i="30"/>
  <c r="O29" i="30"/>
  <c r="O30" i="30"/>
  <c r="O31" i="30"/>
  <c r="O32" i="30"/>
  <c r="O33" i="30"/>
  <c r="O35" i="30"/>
  <c r="O36" i="30"/>
  <c r="O37" i="30"/>
  <c r="O38" i="30"/>
  <c r="P38" i="30" s="1"/>
  <c r="O39" i="30"/>
  <c r="O40" i="30"/>
  <c r="O41" i="30"/>
  <c r="O42" i="30"/>
  <c r="O43" i="30"/>
  <c r="O44" i="30"/>
  <c r="O45" i="30"/>
  <c r="O46" i="30"/>
  <c r="O48" i="30"/>
  <c r="O49" i="30"/>
  <c r="O51" i="30"/>
  <c r="O52" i="30"/>
  <c r="O53" i="30"/>
  <c r="O54" i="30"/>
  <c r="O55" i="30"/>
  <c r="O56" i="30"/>
  <c r="O57" i="30"/>
  <c r="O58" i="30"/>
  <c r="H21" i="32"/>
  <c r="M21" i="32" s="1"/>
  <c r="H22" i="32"/>
  <c r="H23" i="32"/>
  <c r="M23" i="32" s="1"/>
  <c r="P23" i="32" s="1"/>
  <c r="H24" i="32"/>
  <c r="H25" i="32"/>
  <c r="M25" i="32" s="1"/>
  <c r="N21" i="32"/>
  <c r="N22" i="32"/>
  <c r="N23" i="32"/>
  <c r="N24" i="32"/>
  <c r="N25" i="32"/>
  <c r="O21" i="32"/>
  <c r="O22" i="32"/>
  <c r="O23" i="32"/>
  <c r="O24" i="32"/>
  <c r="O25" i="32"/>
  <c r="L22" i="32"/>
  <c r="L23" i="32"/>
  <c r="L24" i="32"/>
  <c r="L25" i="32"/>
  <c r="L22" i="30"/>
  <c r="L23" i="30"/>
  <c r="L24" i="30"/>
  <c r="L25" i="30"/>
  <c r="L26" i="30"/>
  <c r="L27" i="30"/>
  <c r="L28" i="30"/>
  <c r="L29" i="30"/>
  <c r="L30" i="30"/>
  <c r="L31" i="30"/>
  <c r="L32" i="30"/>
  <c r="L33" i="30"/>
  <c r="L35" i="30"/>
  <c r="L36" i="30"/>
  <c r="L37" i="30"/>
  <c r="L38" i="30"/>
  <c r="L39" i="30"/>
  <c r="L40" i="30"/>
  <c r="L41" i="30"/>
  <c r="L42" i="30"/>
  <c r="L43" i="30"/>
  <c r="L44" i="30"/>
  <c r="L45" i="30"/>
  <c r="L46" i="30"/>
  <c r="L48" i="30"/>
  <c r="L49" i="30"/>
  <c r="L51" i="30"/>
  <c r="L52" i="30"/>
  <c r="L53" i="30"/>
  <c r="L54" i="30"/>
  <c r="L55" i="30"/>
  <c r="L56" i="30"/>
  <c r="L57" i="30"/>
  <c r="L58" i="30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21" i="3"/>
  <c r="K48" i="30"/>
  <c r="K52" i="30"/>
  <c r="P41" i="30"/>
  <c r="K41" i="30"/>
  <c r="K38" i="30"/>
  <c r="K35" i="30"/>
  <c r="K25" i="30"/>
  <c r="K23" i="30"/>
  <c r="K33" i="3"/>
  <c r="K32" i="3"/>
  <c r="K30" i="3"/>
  <c r="K28" i="3"/>
  <c r="L21" i="30"/>
  <c r="L119" i="4"/>
  <c r="L24" i="16"/>
  <c r="L21" i="16"/>
  <c r="L23" i="16"/>
  <c r="C21" i="2"/>
  <c r="C20" i="2"/>
  <c r="L22" i="9"/>
  <c r="C18" i="2"/>
  <c r="C16" i="2"/>
  <c r="L21" i="32"/>
  <c r="L21" i="9"/>
  <c r="B21" i="2"/>
  <c r="B17" i="2"/>
  <c r="B20" i="2"/>
  <c r="B18" i="2"/>
  <c r="B16" i="2"/>
  <c r="C16" i="1"/>
  <c r="B19" i="2"/>
  <c r="P25" i="3" l="1"/>
  <c r="P27" i="3"/>
  <c r="P22" i="9"/>
  <c r="P22" i="3"/>
  <c r="K25" i="3"/>
  <c r="P29" i="3"/>
  <c r="K26" i="3"/>
  <c r="K35" i="3"/>
  <c r="K36" i="3"/>
  <c r="K24" i="16"/>
  <c r="K21" i="30"/>
  <c r="K46" i="30"/>
  <c r="K31" i="30"/>
  <c r="K51" i="30"/>
  <c r="P25" i="32"/>
  <c r="K25" i="32"/>
  <c r="K54" i="30"/>
  <c r="K55" i="30"/>
  <c r="K58" i="30"/>
  <c r="M24" i="32"/>
  <c r="P24" i="32" s="1"/>
  <c r="K24" i="32"/>
  <c r="K21" i="32"/>
  <c r="K43" i="30"/>
  <c r="K45" i="30"/>
  <c r="P28" i="30"/>
  <c r="P27" i="30"/>
  <c r="P25" i="30"/>
  <c r="K29" i="3"/>
  <c r="K27" i="3"/>
  <c r="P31" i="30"/>
  <c r="P48" i="30"/>
  <c r="P35" i="30"/>
  <c r="K27" i="30"/>
  <c r="P29" i="30"/>
  <c r="P58" i="30"/>
  <c r="M22" i="32"/>
  <c r="P22" i="32" s="1"/>
  <c r="K22" i="32"/>
  <c r="K23" i="32"/>
  <c r="N23" i="9"/>
  <c r="N24" i="9" s="1"/>
  <c r="G19" i="2" s="1"/>
  <c r="K22" i="9"/>
  <c r="L23" i="9"/>
  <c r="L24" i="9" s="1"/>
  <c r="I19" i="2" s="1"/>
  <c r="O23" i="9"/>
  <c r="O24" i="9" s="1"/>
  <c r="H19" i="2" s="1"/>
  <c r="K21" i="9"/>
  <c r="P21" i="9"/>
  <c r="P24" i="16"/>
  <c r="O26" i="32"/>
  <c r="O27" i="32" s="1"/>
  <c r="H21" i="2" s="1"/>
  <c r="L26" i="32"/>
  <c r="L27" i="32" s="1"/>
  <c r="I21" i="2" s="1"/>
  <c r="N26" i="32"/>
  <c r="N27" i="32" s="1"/>
  <c r="G21" i="2" s="1"/>
  <c r="P21" i="32"/>
  <c r="P54" i="30"/>
  <c r="M56" i="30"/>
  <c r="P56" i="30" s="1"/>
  <c r="K56" i="30"/>
  <c r="K57" i="30"/>
  <c r="P42" i="30"/>
  <c r="K42" i="30"/>
  <c r="P49" i="30"/>
  <c r="K29" i="30"/>
  <c r="P57" i="30"/>
  <c r="P55" i="30"/>
  <c r="P52" i="30"/>
  <c r="M44" i="30"/>
  <c r="P44" i="30" s="1"/>
  <c r="K44" i="30"/>
  <c r="M53" i="30"/>
  <c r="P53" i="30" s="1"/>
  <c r="K53" i="30"/>
  <c r="M36" i="30"/>
  <c r="P36" i="30" s="1"/>
  <c r="K36" i="30"/>
  <c r="P23" i="30"/>
  <c r="P51" i="30"/>
  <c r="K37" i="30"/>
  <c r="P46" i="30"/>
  <c r="P21" i="30"/>
  <c r="K26" i="30"/>
  <c r="K28" i="30"/>
  <c r="P26" i="30"/>
  <c r="P45" i="30"/>
  <c r="P37" i="30"/>
  <c r="P43" i="30"/>
  <c r="M24" i="30"/>
  <c r="P24" i="30" s="1"/>
  <c r="K24" i="30"/>
  <c r="M32" i="30"/>
  <c r="P32" i="30" s="1"/>
  <c r="K32" i="30"/>
  <c r="P40" i="30"/>
  <c r="K40" i="30"/>
  <c r="P39" i="30"/>
  <c r="K39" i="30"/>
  <c r="K49" i="30"/>
  <c r="P30" i="30"/>
  <c r="L59" i="30"/>
  <c r="L60" i="30" s="1"/>
  <c r="I20" i="2" s="1"/>
  <c r="K30" i="30"/>
  <c r="K21" i="3"/>
  <c r="P30" i="3"/>
  <c r="O59" i="30"/>
  <c r="O60" i="30" s="1"/>
  <c r="H20" i="2" s="1"/>
  <c r="P33" i="30"/>
  <c r="N59" i="30"/>
  <c r="N60" i="30" s="1"/>
  <c r="G20" i="2" s="1"/>
  <c r="P22" i="30"/>
  <c r="K33" i="30"/>
  <c r="K22" i="30"/>
  <c r="P31" i="3"/>
  <c r="P32" i="3"/>
  <c r="P35" i="3"/>
  <c r="P34" i="3"/>
  <c r="P33" i="3"/>
  <c r="N37" i="3"/>
  <c r="N38" i="3" s="1"/>
  <c r="G16" i="2" s="1"/>
  <c r="O37" i="3"/>
  <c r="O38" i="3" s="1"/>
  <c r="H16" i="2" s="1"/>
  <c r="P24" i="3"/>
  <c r="P23" i="3"/>
  <c r="K23" i="3"/>
  <c r="K24" i="3"/>
  <c r="L37" i="3"/>
  <c r="L38" i="3" s="1"/>
  <c r="I16" i="2" s="1"/>
  <c r="P119" i="4"/>
  <c r="K119" i="4"/>
  <c r="L31" i="16"/>
  <c r="L32" i="16" s="1"/>
  <c r="I18" i="2" s="1"/>
  <c r="P21" i="16"/>
  <c r="K23" i="16"/>
  <c r="N31" i="16"/>
  <c r="N32" i="16" s="1"/>
  <c r="G18" i="2" s="1"/>
  <c r="P23" i="16"/>
  <c r="K21" i="16"/>
  <c r="O31" i="16"/>
  <c r="O32" i="16" s="1"/>
  <c r="H18" i="2" s="1"/>
  <c r="P116" i="4"/>
  <c r="P27" i="4"/>
  <c r="P112" i="4"/>
  <c r="L120" i="4"/>
  <c r="L121" i="4" s="1"/>
  <c r="I17" i="2" s="1"/>
  <c r="N120" i="4"/>
  <c r="N121" i="4" s="1"/>
  <c r="G17" i="2" s="1"/>
  <c r="P103" i="4"/>
  <c r="O120" i="4"/>
  <c r="O121" i="4" s="1"/>
  <c r="H17" i="2" s="1"/>
  <c r="P24" i="4"/>
  <c r="P21" i="3"/>
  <c r="K22" i="3"/>
  <c r="K34" i="3"/>
  <c r="K31" i="3"/>
  <c r="C19" i="2"/>
  <c r="C17" i="2"/>
  <c r="K25" i="4"/>
  <c r="M25" i="4"/>
  <c r="P25" i="4" s="1"/>
  <c r="M37" i="3"/>
  <c r="M38" i="3" s="1"/>
  <c r="K22" i="4"/>
  <c r="M22" i="4"/>
  <c r="P22" i="4" s="1"/>
  <c r="M23" i="9"/>
  <c r="M24" i="9" s="1"/>
  <c r="K98" i="4"/>
  <c r="M98" i="4"/>
  <c r="P98" i="4" s="1"/>
  <c r="M21" i="4"/>
  <c r="P21" i="4" s="1"/>
  <c r="K21" i="4"/>
  <c r="K28" i="4"/>
  <c r="M28" i="4"/>
  <c r="P28" i="4" s="1"/>
  <c r="K116" i="4"/>
  <c r="K112" i="4"/>
  <c r="K103" i="4"/>
  <c r="K27" i="4"/>
  <c r="K24" i="4"/>
  <c r="M29" i="4"/>
  <c r="P29" i="4" s="1"/>
  <c r="M26" i="4"/>
  <c r="P26" i="4" s="1"/>
  <c r="M23" i="4"/>
  <c r="P23" i="4" s="1"/>
  <c r="P23" i="9" l="1"/>
  <c r="M26" i="32"/>
  <c r="M27" i="32" s="1"/>
  <c r="P26" i="32"/>
  <c r="M59" i="30"/>
  <c r="M60" i="30" s="1"/>
  <c r="F20" i="2" s="1"/>
  <c r="P59" i="30"/>
  <c r="P37" i="3"/>
  <c r="M31" i="16"/>
  <c r="M32" i="16" s="1"/>
  <c r="F18" i="2" s="1"/>
  <c r="P31" i="16"/>
  <c r="G22" i="2"/>
  <c r="H22" i="2"/>
  <c r="I22" i="2"/>
  <c r="C12" i="2" s="1"/>
  <c r="P120" i="4"/>
  <c r="M120" i="4"/>
  <c r="M121" i="4" s="1"/>
  <c r="F16" i="2"/>
  <c r="P38" i="3"/>
  <c r="O14" i="3" s="1"/>
  <c r="F21" i="2"/>
  <c r="P27" i="32"/>
  <c r="O14" i="32" s="1"/>
  <c r="F19" i="2"/>
  <c r="P24" i="9"/>
  <c r="O14" i="9" s="1"/>
  <c r="P60" i="30" l="1"/>
  <c r="O14" i="30" s="1"/>
  <c r="P32" i="16"/>
  <c r="O14" i="16" s="1"/>
  <c r="E16" i="2"/>
  <c r="E19" i="2"/>
  <c r="E20" i="2"/>
  <c r="E18" i="2"/>
  <c r="F17" i="2"/>
  <c r="P121" i="4"/>
  <c r="O14" i="4" s="1"/>
  <c r="E21" i="2"/>
  <c r="E17" i="2" l="1"/>
  <c r="F22" i="2"/>
  <c r="E22" i="2" l="1"/>
  <c r="E23" i="2" s="1"/>
  <c r="E24" i="2" s="1"/>
  <c r="E25" i="2" l="1"/>
  <c r="E26" i="2" s="1"/>
  <c r="C11" i="2" s="1"/>
  <c r="D16" i="1" l="1"/>
  <c r="D17" i="1" s="1"/>
  <c r="D19" i="1" l="1"/>
</calcChain>
</file>

<file path=xl/sharedStrings.xml><?xml version="1.0" encoding="utf-8"?>
<sst xmlns="http://schemas.openxmlformats.org/spreadsheetml/2006/main" count="666" uniqueCount="265">
  <si>
    <t>APSTIPRINU</t>
  </si>
  <si>
    <t>__________________________________</t>
  </si>
  <si>
    <t>(pasūtītāja paraksts un tā atšifrējums)</t>
  </si>
  <si>
    <t>Z.V.</t>
  </si>
  <si>
    <t>Būves nosaukums:</t>
  </si>
  <si>
    <t>Līguma Nr.:</t>
  </si>
  <si>
    <t>Būvuzņēmējs:</t>
  </si>
  <si>
    <t>Nr.p.k.</t>
  </si>
  <si>
    <t>Objekta nosaukums</t>
  </si>
  <si>
    <t>Objekta izmaksas, EUR</t>
  </si>
  <si>
    <t>Pievienotās vērtības nodoklis (21%):</t>
  </si>
  <si>
    <t>Pavisam būvniecības izmaksas:</t>
  </si>
  <si>
    <t>Sastādīja:</t>
  </si>
  <si>
    <t>(paraksts un tā atšifrējums, datums)</t>
  </si>
  <si>
    <t>Pārbaudīja:</t>
  </si>
  <si>
    <t>(darba veids vai konstruktīvā elementa nosaukums)</t>
  </si>
  <si>
    <t xml:space="preserve">Pasūtītājs: </t>
  </si>
  <si>
    <t>Par kopējo summu, euro</t>
  </si>
  <si>
    <t>Kopējā darbietilpība, c/st</t>
  </si>
  <si>
    <t>Kods, tāmes Nr.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</si>
  <si>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</si>
  <si>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</si>
  <si>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</si>
  <si>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</si>
  <si>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</si>
  <si>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Mehānismi (EUR)</t>
  </si>
  <si>
    <t>Kopā:</t>
  </si>
  <si>
    <t>t.sk. darba aizsardzība</t>
  </si>
  <si>
    <t>PAVISAM KOPĀ:</t>
  </si>
  <si>
    <t>Nr. p. k.</t>
  </si>
  <si>
    <t>Kods</t>
  </si>
  <si>
    <t>Darbu un materiālu nosaukums</t>
  </si>
  <si>
    <t>Mērvienība</t>
  </si>
  <si>
    <t>Daudzums</t>
  </si>
  <si>
    <t>Vienības cena</t>
  </si>
  <si>
    <t>Kopā uz visu apjomu</t>
  </si>
  <si>
    <t>Laika norma  (c/h)</t>
  </si>
  <si>
    <t>Darba samaksas likme  (EUR/h)</t>
  </si>
  <si>
    <t>Mehānismi  (EUR)</t>
  </si>
  <si>
    <t>KOPĀ  (EUR)</t>
  </si>
  <si>
    <t>Darbietilpība  (C/h)</t>
  </si>
  <si>
    <t>SUMMA  (EUR)</t>
  </si>
  <si>
    <t>Objekta nosaukums:</t>
  </si>
  <si>
    <t xml:space="preserve">KOPSAVILKUMA APRĒĶINI PA DARBU VAI KONSTRUKTĪVO ELEMENTU VEIDIEM </t>
  </si>
  <si>
    <t>Virsizdevumi:</t>
  </si>
  <si>
    <t>Peļņa: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</si>
  <si>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</si>
  <si>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2015. gada ___. _______________________ </t>
  </si>
  <si>
    <t>Objekta Nr.</t>
  </si>
  <si>
    <t>Būvizstrādājumi (EUR)</t>
  </si>
  <si>
    <t>Identifikācijas Nr.:</t>
  </si>
  <si>
    <t>Izpildītājs:</t>
  </si>
  <si>
    <t xml:space="preserve">, Reģ.nr. , Adrese: </t>
  </si>
  <si>
    <t>Tiešās izmaksas kopā, t.sk. darba devēja sociālais nodoklis (23.59%):</t>
  </si>
  <si>
    <t>Būvlaukuma sagatavošana, ierīkošana, uzturēšana</t>
  </si>
  <si>
    <t>Būvtāfeles izgatavošana un montāža</t>
  </si>
  <si>
    <t>gab.</t>
  </si>
  <si>
    <t>Ugunsdzēsības stenda ar aptieciņu uzstādīšana un uzturēšana</t>
  </si>
  <si>
    <t>Pagaidu elektroapgādes (sadalne ar uzskaiti) ierīkošana</t>
  </si>
  <si>
    <t>Brīdinājuma un drošības zīmju uzstādīšana un uzturēšana, gab:</t>
  </si>
  <si>
    <t>Prožektoru uzstādīšana būvlaukuma izgaismošana</t>
  </si>
  <si>
    <t>Mobīlā žoga h=1,8m montāža, demontāža, Plastikāta pēda ,nomas ilgums mēnešos - 6</t>
  </si>
  <si>
    <t xml:space="preserve">m </t>
  </si>
  <si>
    <t>Maldūdeņu un lāmu atsūknēšana pamatu izbūves zonā</t>
  </si>
  <si>
    <t>dnn.</t>
  </si>
  <si>
    <t>Administrācijas moduļa  telpu uzstādīšana un uzturēšana, MODULIS METĀLA OFISS 20` 0-1-2LW, 6 055 x 2 435 x 2 800 mm ,nomas ilgums mēnešos - 6</t>
  </si>
  <si>
    <t>Sadzīves moduļa  telpu ēku uzstādīšana un uzturēšana, MODULIS METĀLA OFISS 20` 0-1-2LW, 6 055 x 2 435 x 2 800 mm ,nomas ilgums mēnešos - 6</t>
  </si>
  <si>
    <t>Noliktavas konteinera uzstādīšana un uzturēšana, NOLIKTAVAS KONTEINERS 6.0M ,nomas ilgums mēnešos - 6</t>
  </si>
  <si>
    <t>Bio tualetes uzstādīšana un uzturēšana, PLASTIKĀTA TUALETE 1WC ,nomas ilgums mēnešos - 6 ,apkope - 1 reize 2 nedēļās</t>
  </si>
  <si>
    <t>Būvgružu savākšana un utilizācija, t.sk. konteinera noma - 1 gab. ,nomas ilgums mēnešos - 6</t>
  </si>
  <si>
    <t>m3</t>
  </si>
  <si>
    <t>EDLUS ierīkošana un uzturēšana  ,nomas ilgums mēnešos - 6</t>
  </si>
  <si>
    <t>kpl.</t>
  </si>
  <si>
    <t>Apsardzes sistēmas ierīkošana un uzturēšana  ,nomas ilgums mēnešos - 6</t>
  </si>
  <si>
    <t>Elektroenerģijas izmaksas  ,nomas ilgums mēnešos - 6</t>
  </si>
  <si>
    <t xml:space="preserve">mēn </t>
  </si>
  <si>
    <t>Zemes darbi</t>
  </si>
  <si>
    <t>Būvasu nospraušana</t>
  </si>
  <si>
    <t>Grunts virskārtas noņemšana</t>
  </si>
  <si>
    <t>traktortehnika</t>
  </si>
  <si>
    <t>m/h</t>
  </si>
  <si>
    <t>grunts pārvietošanas tehnika (būvlaukuma robežās)</t>
  </si>
  <si>
    <t>Būvbedres rakšana ar ekskavatoru, pārvietojot uz atbērtni, līdz 2 km</t>
  </si>
  <si>
    <t>Grunts rakšana (roku darbs)</t>
  </si>
  <si>
    <t>grunts pārvietošanas tehnika</t>
  </si>
  <si>
    <t>smilts, k=1.3</t>
  </si>
  <si>
    <t>Liekās grunts izvešana</t>
  </si>
  <si>
    <t>Pamatne pamatiem</t>
  </si>
  <si>
    <t>Šķembu slānis ar blietēšanu, kdef=0.98</t>
  </si>
  <si>
    <t>šķembas, fr.0-45 mm, k=1.3</t>
  </si>
  <si>
    <t>kg</t>
  </si>
  <si>
    <t>m</t>
  </si>
  <si>
    <t>Lentveida pamati</t>
  </si>
  <si>
    <t>Grīda</t>
  </si>
  <si>
    <t>Šķembu sagatavošanas kārta blietējot, h=0.15m (šķembas fr-10-40mm ar piegādi)</t>
  </si>
  <si>
    <t>Hidroizolācijas plēves ieklāšana (ūdens necaurlaidīga plēve 200mikroni; palīgmateriāli)</t>
  </si>
  <si>
    <t>Elastīgās starplikas montāža starp grīdas plātni un pamatiem</t>
  </si>
  <si>
    <t>Grīdas betonēšana (betons  C25/30, XC2,XF2,  sūkņa darbs objektā, sūkņa transports uz/no objektu, betona transports uz/no objektu; betonēšanas palīgmateriāli)</t>
  </si>
  <si>
    <t>Mūris</t>
  </si>
  <si>
    <t>Horizontālās hidroizolācijas izveide, 2 kārtas ruberoīda uz bitumena mastikas</t>
  </si>
  <si>
    <t>Keramisko bloku Keraterm 25 vai ekvivalentu mūra  izbūve,15 MPa, b=250mm</t>
  </si>
  <si>
    <t>Veidņu montāža, demontāža monolītajām joslām (saliekamie inventārveidņi; palīgmateriāli)</t>
  </si>
  <si>
    <t>Monolīto joslu stiegrošana ar armatūru (armatūra B500B;  siešanas stieple, distanceri;  palīgmateriāli)</t>
  </si>
  <si>
    <t>Monolīto joslu betonēšana (betons  C25/30, XC2,XF2,  sūkņa darbs objektā, sūkņa transports uz/no objektu, betona transports uz/no objektu; betonēšanas palīgmateriāli)</t>
  </si>
  <si>
    <t>Pārsedzes</t>
  </si>
  <si>
    <t>gb.</t>
  </si>
  <si>
    <t>JUMTA NESOŠĀS KOKA KONSTRUKCIJAS</t>
  </si>
  <si>
    <t>JUMTA SEGUMS</t>
  </si>
  <si>
    <t>Profillokšņu jumts</t>
  </si>
  <si>
    <t>Jumta antikondensāta plēves Ruukki 30 ieklāšana</t>
  </si>
  <si>
    <t xml:space="preserve">Jumta kores PE montāža </t>
  </si>
  <si>
    <t xml:space="preserve">Jumta skārda lāseņa PE uzstādīšana  </t>
  </si>
  <si>
    <t>Retināts dēļu klājs, b=20 mm, krāsots, t.sk. nesošais karkass</t>
  </si>
  <si>
    <t>Lietus ūdens noteksistēma</t>
  </si>
  <si>
    <t>Horizontālās ūdens teknes Ø150mm montāža, iesk. stiprinājumus</t>
  </si>
  <si>
    <t>Vertikālās ūdens notekas Ø100mm montāža, iesk. stiprinājumus</t>
  </si>
  <si>
    <t>AILAS</t>
  </si>
  <si>
    <t>Durvis</t>
  </si>
  <si>
    <t>IEKŠĒJĀ APDARE</t>
  </si>
  <si>
    <t>Grīdas</t>
  </si>
  <si>
    <t>Sienas</t>
  </si>
  <si>
    <t>Griesti</t>
  </si>
  <si>
    <t>Dažādi darbi</t>
  </si>
  <si>
    <t>Sagatavošanās darbi</t>
  </si>
  <si>
    <t>Uzmērīšana un nospraušana</t>
  </si>
  <si>
    <t>objekts</t>
  </si>
  <si>
    <t>Zemes klātnes ierakuma būvniecība, grunti aizvedot uz Būvuzņēmēja atbērtni</t>
  </si>
  <si>
    <t>Neausts ģeotekstils, 15kN/15kN</t>
  </si>
  <si>
    <t>Labiekārtošanas darbi</t>
  </si>
  <si>
    <t>Zaļās zonas ierīkošana, izmantojot atgūtu augu zemi (h=10cm) apsētu ar zālāja sēklām ieskaitot veltņošanu un darba zonas sakārtošanu ar objektā iegūto grunti zem zaļās zonas (precizēt būvdarbu laikā)</t>
  </si>
  <si>
    <t>grunts transports, k=1.2</t>
  </si>
  <si>
    <t>Stabveida pamati</t>
  </si>
  <si>
    <t>Stabveida pamatu betonēšana (betons  C25/30, XC2,XF2,  sūkņa darbs objektā, sūkņa transports uz/no objektu, betona transports uz/no objektu; betonēšanas palīgmateriāli)</t>
  </si>
  <si>
    <t>Stabveida pamatu stiegrošana ar armatūru (armatūra B500B;  siešanas stieple, distanceri;  palīgmateriāli)</t>
  </si>
  <si>
    <t>Saliekamo dz/b pamatu bloku montāža (saliekamie dz/b pamatu bloki, piegāde uz objekta, mūrjava, betons),t.sk.lokāli aizbetonējumi, atbilstoši būvdarbu veicēja izstrādātājam pamatu bloku izklājumu plānam, b=300 mm, h=580 mm, 2 kārtas</t>
  </si>
  <si>
    <t>Monolītā josla - pamati</t>
  </si>
  <si>
    <t>Veidņu montāža monolītā josla (saliekamie inventārveidņi; palīgmateriāli)</t>
  </si>
  <si>
    <t>Pamatu joslu stiegrošana ar armatūru (armatūra B500B;  siešanas stieple, distanceri;  palīgmateriāli)</t>
  </si>
  <si>
    <t>Pamatu monolītās joslas betonēšana (betons  C25/30, XC2,XF2,  sūkņa darbs objektā, sūkņa transports uz/no objektu, betona transports uz/no objektu; betonēšanas palīgmateriāli)</t>
  </si>
  <si>
    <t>Smilts sagatavošanas kārta blietējot, h=0.10m (smilts ar piegādi)</t>
  </si>
  <si>
    <t>Grīdas stiegrošana ar armatūru (armatūraØ 10 150x150mm, B500B;  siešanas stieple, distanceri;  palīgmateriāli)</t>
  </si>
  <si>
    <t>Starpsienas pabetonējums</t>
  </si>
  <si>
    <t>Keramisko bloku Keraterm 12 vai ekvivalentu mūra  izbūve,15 MPa, b=250mm</t>
  </si>
  <si>
    <t>Rūpnieciski ražota stiegrbetona pārsedze, b=250 mm, h=150 mm, L=1300 mm</t>
  </si>
  <si>
    <t>Rūpnieciski ražota stiegrbetona pārsedze, b=250 mm, h=150 mm, L=1500 mm</t>
  </si>
  <si>
    <t>Rūpnieciski ražota stiegrbetona pārsedze, b=250 mm, h=250 mm, L=1900 mm</t>
  </si>
  <si>
    <t>Rūpnieciski ražota stiegrbetona pārsedze, b=250 mm, h=300 mm, L=3600 mm</t>
  </si>
  <si>
    <t>Rūpnieciski ražota stiegrbetona pārsedze, b=120 mm, h=150 mm, L=1300 mm</t>
  </si>
  <si>
    <t>Koka konstrukciju (vēja saites) montāža (impregnēts un ar antipirēniem apstrādāts skujkoks, būvkalumi, palīgmateriāli), C24</t>
  </si>
  <si>
    <t>Koka konstrukciju (mūrlatas) montāža (impregnēts un ar antipirēniem apstrādāts skujkoks, būvkalumi, palīgmateriāli), C24</t>
  </si>
  <si>
    <t>Enkurbultu montāža, d16 mm, s=1500 mm</t>
  </si>
  <si>
    <t>Koka konstrukciju (jumta kopnes KP-1) montāža (impregnēts un ar antipirēniem apstrādāts skujkoks, būvkalumi, palīgmateriāli), C24</t>
  </si>
  <si>
    <t>Koka konstrukciju (jumta kopnes KP-2) montāža (impregnēts un ar antipirēniem apstrādāts skujkoks, būvkalumi, palīgmateriāli), C24</t>
  </si>
  <si>
    <t>Koka latu 25x50 (h), impregnētas, ar soli ieklāšana, 900 mm</t>
  </si>
  <si>
    <t>Koka latu 100x25 (h), impregnētas, ar soli ieklāšana</t>
  </si>
  <si>
    <t>Veidņu montāža demontāža stabveida pamatiem (saliekamie inventārveidņi; palīgmateriāli)</t>
  </si>
  <si>
    <t>RUUKKI T-20 profila vai ekvivalenta skārda jumta seguma uzstādīšana. Krāsu tonis - RR 798, tumši sarkans</t>
  </si>
  <si>
    <t>RUUKKI T-20 profila vai ekvivalenta caurspīdīgā jumta seguma uzstādīšana. Krāsu tonis - caurspīdīgs</t>
  </si>
  <si>
    <t xml:space="preserve">Vējmalas montāža </t>
  </si>
  <si>
    <t>Logi</t>
  </si>
  <si>
    <t>Vārti</t>
  </si>
  <si>
    <t>Atverami koka vārti, V-1, 3000x2700(h), montāža (koka vārtu bloks; furnitūra; montāžas putas; papildelementi)</t>
  </si>
  <si>
    <t>Bīdāmie koka vārti, V-1, 3000x2700(h), montāža (koka vārtu bloks; furnitūra; montāžas putas; papildelementi)</t>
  </si>
  <si>
    <t>PVC loga, L-1, 1000x1000(h), montāža (PVC loga bloks, verams; furnitūra; montāžas putas; papildelementi)</t>
  </si>
  <si>
    <t>PVC loga, L-2, 1200x1500(h), montāža (PVC loga bloks, verams; furnitūra; montāžas putas; papildelementi)</t>
  </si>
  <si>
    <t>PVC loga, L-1, 1500x1000(h), montāža (PVC loga bloks, verams; furnitūra; montāžas putas; papildelementi)</t>
  </si>
  <si>
    <t>PVC loga, L-1, 3000x1500(h), montāža (PVC loga bloks, verams; furnitūra; montāžas putas; papildelementi)</t>
  </si>
  <si>
    <t>Loga aizsargrežgu montāža (metāla aizsargrežģis;papildmateriāli)</t>
  </si>
  <si>
    <t>Ārējo palodžu montāža, b=150 mm (krāsota skārda palodze; hermētiķis; papildmateriāli)</t>
  </si>
  <si>
    <t>Iekšējo palodžu montāža, b=200 mm (PVC palodze, balta; hermētiķis; papildmateriāli)</t>
  </si>
  <si>
    <t>Vēdināmas jumta kores karkasa izveide</t>
  </si>
  <si>
    <t>Iekšrdurvis, D-1, 1000x2200(h), montāža (koka durvju bloks;furnitūra;hermetizējošās lentas; montāžas putas; papildelementi)</t>
  </si>
  <si>
    <t>OSB lokšņu montāža, b=15 mm</t>
  </si>
  <si>
    <t>Koka kāpņu uzstādīšana</t>
  </si>
  <si>
    <t>Ūdensapgāde Ū1</t>
  </si>
  <si>
    <t xml:space="preserve">Trases nospraušana </t>
  </si>
  <si>
    <t>Tranšejas rakšana ar rokām un ekskavatoru pie caurules iebūves dziļuma 2m un tranšejas platuma 0.8 m</t>
  </si>
  <si>
    <t>Gruntsūdens līmeņa pazemināšana pie tranšejas dziļuma 2m</t>
  </si>
  <si>
    <t>Tranšejas sienu stiprināšana ar vairogiem pie tranšejas dziļuma 2m</t>
  </si>
  <si>
    <t>Ūdensvads - PP caurules OD75 mm iebūves dziļums 2m ,un to montāža uz sagatavotas smilts pamatnes</t>
  </si>
  <si>
    <t>Smilts cauruļvadu pamatnei un apbērumam</t>
  </si>
  <si>
    <t>Izbrīvētās grunts iekraušana autopašizgāzējā un promvešana līdz Pasūtītāja norādītai atbērtnei</t>
  </si>
  <si>
    <t>Tranšejas aizbēršana ar esošo grunti</t>
  </si>
  <si>
    <t>Ūdensvads - PP caurules sistēmas marķējuma lentes ieklāšana 0.3 m dziļumā no cauruļvada virsas</t>
  </si>
  <si>
    <t>Cauruļvadu skalošana un dezinfekcija</t>
  </si>
  <si>
    <t>Cauruļvadu hidrauliskā pārbaude (presēšana ar 6 atm. pārbaudes spiedienu)</t>
  </si>
  <si>
    <t>Trases izpildmērījumi</t>
  </si>
  <si>
    <t>Citi neuzskaitītie darbi un materiāli</t>
  </si>
  <si>
    <t>kpl</t>
  </si>
  <si>
    <t>Kanalizācija K1</t>
  </si>
  <si>
    <t>Tranšejas rakšana ar rokām un ekskavatoru pie caurules iebūves dziļuma 1.75m un tranšejas platuma 1.5 m</t>
  </si>
  <si>
    <t>Gruntsūdens līmeņa pazemināšana pie tranšejas dziļuma 1.75m</t>
  </si>
  <si>
    <t>Tranšejas sienu stiprināšana ar vairogiem pie tranšejas dziļuma 1.75m</t>
  </si>
  <si>
    <t>Sadzīves kanalizācija - PP, PVC caurules OD160mm iebūves dziļums 1.75m ,un to montāža uz sagatavotas smilts pamatnes</t>
  </si>
  <si>
    <t>Sadzīves kanalizācija - PP, PVC caurules sistēmas marķējuma lentes ieklāšana 0.3 m dziļumā no cauruļvada virsas</t>
  </si>
  <si>
    <t>Cauruļvadu un aku CCTV pārbaude</t>
  </si>
  <si>
    <t>GRAF SBR notekūdeņu attīrīšanas sistēma Klaro E Professional  5PE uzstādīšana, t.sk. elektrības pievads, un palaišana ekspluatācijā</t>
  </si>
  <si>
    <t>Revīzijas skataka 160/400 H=2m</t>
  </si>
  <si>
    <t>ELEKTROAPGĀDE-ĀRĒJIE TĪKLI</t>
  </si>
  <si>
    <t xml:space="preserve"> Aizsargcaurule 1250N d=110mm</t>
  </si>
  <si>
    <t xml:space="preserve"> Kabeļu brīdinājuma lenta</t>
  </si>
  <si>
    <t xml:space="preserve"> Kabeļu gala apdare EPKT-0015</t>
  </si>
  <si>
    <t>Palīgmateriāli</t>
  </si>
  <si>
    <t>Izpildmērījumi un dokumentācijas sagatavošana</t>
  </si>
  <si>
    <t xml:space="preserve"> Kabelis AXMK 4x50</t>
  </si>
  <si>
    <t>Zirgu boksa (steliņģa) uzstādīšana, cinkots, 3.5x3.7m (priekšējā un sānu siena), h=</t>
  </si>
  <si>
    <t>Barotavas uzstādīšana, cinkotas</t>
  </si>
  <si>
    <t xml:space="preserve">Dzirdnes uzstādīšana, V= l, </t>
  </si>
  <si>
    <t>Šķembu seguma izbūve</t>
  </si>
  <si>
    <t>Salizturīgā slāņa izbūve no vid. rupjas smilts vai citiem atļautiem materiāliem, h=25 cm (Kf &gt; 1 m/dnn)</t>
  </si>
  <si>
    <t>Virskārta, grants šķembu maisījums, fr.0-32, izbūve h=10 cm</t>
  </si>
  <si>
    <t>Augu zemes noņemšana, Hvid=20cm,  un saglabāšana atpakaļ uzlikšanai vai aizvešana uz Būvuzņēmēja atbērtni</t>
  </si>
  <si>
    <t>m2</t>
  </si>
  <si>
    <t>Elektrotīklu izbūve (kabeļi, apgaismes ķermeņi, slēdži, kontaktligzdas,palīgmateriāli, izpilmērījumi un dokumentācijas sagatavošana)</t>
  </si>
  <si>
    <t>Iekšējās ūdensapgādes un kanalizācijas izbūve</t>
  </si>
  <si>
    <t>Vēja kaste un gala siena</t>
  </si>
  <si>
    <t>Līnijveida drenāžas uzstādīšana, Lkop=3.5 m, t.sk. smilšu ķērājs, cinkota tērauda režģis</t>
  </si>
  <si>
    <t>Smilts slānis ar blietēšanu, kdef=0.98</t>
  </si>
  <si>
    <t>Laminētā saplākšņa lokšņu montāža, b=18 mm</t>
  </si>
  <si>
    <t>grants, k=1.3</t>
  </si>
  <si>
    <t>Pamatu piebēršana no ārpuses/iekšpuses</t>
  </si>
  <si>
    <t xml:space="preserve">SIA "" , reģistrācijas numurs </t>
  </si>
  <si>
    <t>Lokālā Tāme Nr.6</t>
  </si>
  <si>
    <t>---</t>
  </si>
  <si>
    <t xml:space="preserve"> '' Tehnoloģiskais aprīkojums '' </t>
  </si>
  <si>
    <t xml:space="preserve"> '' Zirgu staļļa jaunbūve '' </t>
  </si>
  <si>
    <t xml:space="preserve"> '' Zirgu staļļa jaunbūve, "Luģenieki", Ābeļu pag., Jēkabpils nov. '' </t>
  </si>
  <si>
    <t xml:space="preserve"> '' "Luģenieki", Ābeļu pagasts, Jēkabpils novads, LV-5212 '' </t>
  </si>
  <si>
    <t>Tāme sastādīta 2025.gada tirgus cenās.</t>
  </si>
  <si>
    <t>Lokālā Tāme Nr.5</t>
  </si>
  <si>
    <t xml:space="preserve"> '' Ārējie inženiertīkli '' </t>
  </si>
  <si>
    <t>Lokālā Tāme Nr.4</t>
  </si>
  <si>
    <t xml:space="preserve"> '' Iekšējie inženiertīkli '' </t>
  </si>
  <si>
    <t>Lokālā Tāme Nr.3</t>
  </si>
  <si>
    <t xml:space="preserve"> '' Teritorijas labiekārtošana '' </t>
  </si>
  <si>
    <t>Tāme sastādīta 2025.gada tirgus cenās,pamatojoties uz GP daļas rasējumiem.</t>
  </si>
  <si>
    <t>Lokālā Tāme Nr.2</t>
  </si>
  <si>
    <t xml:space="preserve"> '' Zirgu staļļa būvdarbi '' </t>
  </si>
  <si>
    <t>Tāme sastādīta 2025.gada tirgus cenās,pamatojoties uz AR, BK daļas rasējumiem.</t>
  </si>
  <si>
    <t>Lokālā Tāme Nr.1</t>
  </si>
  <si>
    <t xml:space="preserve"> '' Būvlaukuma sagatavošana, ierīkošana, uzturēšana '' </t>
  </si>
  <si>
    <t>Tāme sastādīta 2025.gada tirgus cenās,pamatojoties uz DOP daļas rasējumiem.</t>
  </si>
  <si>
    <t xml:space="preserve">  2025. gada ___. _______________________ </t>
  </si>
  <si>
    <t>BŪVNIECĪBAS KOPTĀME</t>
  </si>
  <si>
    <r>
      <t>Tāmes tiešās izmaksas</t>
    </r>
    <r>
      <rPr>
        <i/>
        <sz val="12"/>
        <rFont val="Times New Roman"/>
        <family val="1"/>
        <charset val="186"/>
      </rPr>
      <t xml:space="preserve"> euro</t>
    </r>
    <r>
      <rPr>
        <sz val="12"/>
        <rFont val="Times New Roman"/>
        <family val="1"/>
        <charset val="186"/>
      </rPr>
      <t xml:space="preserve"> bez PVN</t>
    </r>
  </si>
  <si>
    <r>
      <t>Objekta adrese</t>
    </r>
    <r>
      <rPr>
        <sz val="12"/>
        <rFont val="Times New Roman"/>
        <family val="1"/>
        <charset val="186"/>
      </rPr>
      <t xml:space="preserve">: </t>
    </r>
  </si>
  <si>
    <t xml:space="preserve"> '' TEHNOLOĢISKAIS APRĪKOJUMS ''   </t>
  </si>
  <si>
    <t>Kopā  '' TEHNOLOĢISKAIS APRĪKOJUMS '' :</t>
  </si>
  <si>
    <t>Tāme sastādīta 2025.gada</t>
  </si>
  <si>
    <t xml:space="preserve">Tāme sastādīta 2025.gada </t>
  </si>
  <si>
    <t xml:space="preserve"> '' ĀRĒJIE INŽENIERTĪKLI ''   </t>
  </si>
  <si>
    <t>Kopā  '' ĀRĒJIE INŽENIERTĪKLI '' :</t>
  </si>
  <si>
    <r>
      <t>Tāmes tiešās izmaksas</t>
    </r>
    <r>
      <rPr>
        <sz val="12"/>
        <rFont val="Times New Roman"/>
        <family val="1"/>
        <charset val="186"/>
      </rPr>
      <t xml:space="preserve"> euro bez PVN</t>
    </r>
  </si>
  <si>
    <t xml:space="preserve"> '' IEKŠĒJIE INŽENIERTĪKLI ''   </t>
  </si>
  <si>
    <t>Kopā  '' IEKŠĒJIE INŽENIERTĪKLI '' :</t>
  </si>
  <si>
    <t>m³</t>
  </si>
  <si>
    <t>m²</t>
  </si>
  <si>
    <t xml:space="preserve"> '' TERITORIJAS LABIEKĀRTOŠANA ''   </t>
  </si>
  <si>
    <t>Kopā  '' TERITORIJAS LABIEKĀRTOŠANA '' :</t>
  </si>
  <si>
    <t>Kopā  '' ZIRGU STAĻĻA BŪVDARBI '' :</t>
  </si>
  <si>
    <t xml:space="preserve"> '' ZIRGU STAĻĻA BŪVDARBI ''   </t>
  </si>
  <si>
    <t xml:space="preserve"> '' BŪVLAUKUMA SAGATAVOŠANA, IERĪKOŠANA, UZTURĒŠANA ''   </t>
  </si>
  <si>
    <t>Kopā  '' BŪVLAUKUMA SAGATAVOŠANA, IERĪKOŠANA, UZTURĒŠANA '' :</t>
  </si>
  <si>
    <t xml:space="preserve">Objekta adrese: </t>
  </si>
  <si>
    <t xml:space="preserve">                                                      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</si>
</sst>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[$€-426]\ * #,##0.00_-;\-[$€-426]\ * #,##0.00_-;_-[$€-426]\ * &quot;-&quot;??_-;_-@_-"/>
    <numFmt numFmtId="166" formatCode="#,##0.0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Helv"/>
    </font>
    <font>
      <b/>
      <sz val="18"/>
      <color theme="3"/>
      <name val="Cambria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4"/>
      <name val="Times New Roman"/>
      <family val="1"/>
      <charset val="186"/>
    </font>
    <font>
      <sz val="14"/>
      <name val="Times New Roman"/>
      <family val="1"/>
      <charset val="186"/>
    </font>
    <font>
      <i/>
      <sz val="12"/>
      <name val="Times New Roman"/>
      <family val="1"/>
      <charset val="186"/>
    </font>
    <font>
      <sz val="14"/>
      <color indexed="8"/>
      <name val="Times New Roman"/>
      <family val="1"/>
      <charset val="186"/>
    </font>
    <font>
      <sz val="14"/>
      <color rgb="FFFF0000"/>
      <name val="Times New Roman"/>
      <family val="1"/>
      <charset val="186"/>
    </font>
    <font>
      <sz val="20"/>
      <name val="Times New Roman"/>
      <family val="1"/>
      <charset val="186"/>
    </font>
    <font>
      <u/>
      <sz val="16"/>
      <name val="Times New Roman"/>
      <family val="1"/>
      <charset val="186"/>
    </font>
    <font>
      <u/>
      <sz val="12"/>
      <name val="Times New Roman"/>
      <family val="1"/>
      <charset val="186"/>
    </font>
    <font>
      <u/>
      <sz val="14"/>
      <name val="Times New Roman"/>
      <family val="1"/>
      <charset val="186"/>
    </font>
    <font>
      <sz val="14"/>
      <color indexed="63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0"/>
      <name val="Times New Roman"/>
      <family val="1"/>
      <charset val="186"/>
    </font>
    <font>
      <sz val="11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54">
    <xf numFmtId="0" fontId="0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63" applyNumberFormat="0" applyFill="0" applyAlignment="0" applyProtection="0"/>
    <xf numFmtId="0" fontId="8" fillId="0" borderId="64" applyNumberFormat="0" applyFill="0" applyAlignment="0" applyProtection="0"/>
    <xf numFmtId="0" fontId="9" fillId="0" borderId="6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66" applyNumberFormat="0" applyAlignment="0" applyProtection="0"/>
    <xf numFmtId="0" fontId="14" fillId="6" borderId="67" applyNumberFormat="0" applyAlignment="0" applyProtection="0"/>
    <xf numFmtId="0" fontId="15" fillId="6" borderId="66" applyNumberFormat="0" applyAlignment="0" applyProtection="0"/>
    <xf numFmtId="0" fontId="16" fillId="0" borderId="68" applyNumberFormat="0" applyFill="0" applyAlignment="0" applyProtection="0"/>
    <xf numFmtId="0" fontId="17" fillId="7" borderId="6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1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33" borderId="0">
      <alignment vertical="center" wrapText="1"/>
    </xf>
    <xf numFmtId="0" fontId="3" fillId="33" borderId="0">
      <alignment vertical="center" wrapText="1"/>
    </xf>
    <xf numFmtId="0" fontId="1" fillId="8" borderId="70" applyNumberFormat="0" applyFont="0" applyAlignment="0" applyProtection="0"/>
    <xf numFmtId="0" fontId="5" fillId="0" borderId="0"/>
    <xf numFmtId="0" fontId="23" fillId="0" borderId="0"/>
    <xf numFmtId="0" fontId="3" fillId="0" borderId="0"/>
    <xf numFmtId="0" fontId="3" fillId="0" borderId="0"/>
    <xf numFmtId="0" fontId="5" fillId="0" borderId="0"/>
  </cellStyleXfs>
  <cellXfs count="244">
    <xf numFmtId="0" fontId="0" fillId="0" borderId="0" xfId="0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right"/>
    </xf>
    <xf numFmtId="0" fontId="27" fillId="0" borderId="0" xfId="0" applyFont="1"/>
    <xf numFmtId="0" fontId="29" fillId="0" borderId="0" xfId="0" applyFont="1" applyAlignment="1">
      <alignment horizontal="left" vertical="top"/>
    </xf>
    <xf numFmtId="0" fontId="29" fillId="0" borderId="0" xfId="0" applyFont="1" applyAlignment="1">
      <alignment horizontal="left" vertical="center"/>
    </xf>
    <xf numFmtId="2" fontId="29" fillId="0" borderId="0" xfId="0" applyNumberFormat="1" applyFont="1" applyAlignment="1">
      <alignment horizontal="right" vertical="top"/>
    </xf>
    <xf numFmtId="4" fontId="29" fillId="0" borderId="44" xfId="0" applyNumberFormat="1" applyFont="1" applyBorder="1" applyAlignment="1">
      <alignment vertical="center"/>
    </xf>
    <xf numFmtId="4" fontId="29" fillId="0" borderId="23" xfId="0" applyNumberFormat="1" applyFont="1" applyBorder="1" applyAlignment="1">
      <alignment vertical="center"/>
    </xf>
    <xf numFmtId="4" fontId="29" fillId="0" borderId="24" xfId="0" applyNumberFormat="1" applyFont="1" applyBorder="1" applyAlignment="1">
      <alignment vertical="center"/>
    </xf>
    <xf numFmtId="164" fontId="29" fillId="0" borderId="22" xfId="0" applyNumberFormat="1" applyFont="1" applyBorder="1" applyAlignment="1">
      <alignment vertical="center"/>
    </xf>
    <xf numFmtId="164" fontId="29" fillId="0" borderId="23" xfId="0" applyNumberFormat="1" applyFont="1" applyBorder="1" applyAlignment="1">
      <alignment vertical="center"/>
    </xf>
    <xf numFmtId="164" fontId="29" fillId="0" borderId="24" xfId="0" applyNumberFormat="1" applyFont="1" applyBorder="1" applyAlignment="1">
      <alignment vertical="center"/>
    </xf>
    <xf numFmtId="4" fontId="29" fillId="0" borderId="18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4" fontId="29" fillId="0" borderId="47" xfId="0" applyNumberFormat="1" applyFont="1" applyBorder="1" applyAlignment="1">
      <alignment vertical="center"/>
    </xf>
    <xf numFmtId="164" fontId="29" fillId="0" borderId="18" xfId="0" applyNumberFormat="1" applyFont="1" applyBorder="1" applyAlignment="1">
      <alignment vertical="center"/>
    </xf>
    <xf numFmtId="164" fontId="29" fillId="0" borderId="15" xfId="0" applyNumberFormat="1" applyFont="1" applyBorder="1" applyAlignment="1">
      <alignment vertical="center"/>
    </xf>
    <xf numFmtId="164" fontId="29" fillId="0" borderId="47" xfId="0" applyNumberFormat="1" applyFont="1" applyBorder="1" applyAlignment="1">
      <alignment vertical="center"/>
    </xf>
    <xf numFmtId="0" fontId="31" fillId="0" borderId="15" xfId="0" applyFont="1" applyBorder="1" applyAlignment="1">
      <alignment horizontal="center" vertical="center" wrapText="1"/>
    </xf>
    <xf numFmtId="0" fontId="31" fillId="0" borderId="17" xfId="2" applyFont="1" applyBorder="1" applyAlignment="1">
      <alignment horizontal="left" vertical="center" wrapText="1"/>
    </xf>
    <xf numFmtId="0" fontId="31" fillId="0" borderId="2" xfId="2" applyFont="1" applyBorder="1" applyAlignment="1">
      <alignment horizontal="center" vertical="center"/>
    </xf>
    <xf numFmtId="2" fontId="31" fillId="0" borderId="11" xfId="2" applyNumberFormat="1" applyFont="1" applyBorder="1" applyAlignment="1">
      <alignment horizontal="center" vertical="center"/>
    </xf>
    <xf numFmtId="4" fontId="29" fillId="0" borderId="19" xfId="0" applyNumberFormat="1" applyFont="1" applyBorder="1" applyAlignment="1">
      <alignment horizontal="right" vertical="center" wrapText="1"/>
    </xf>
    <xf numFmtId="4" fontId="29" fillId="0" borderId="5" xfId="0" applyNumberFormat="1" applyFont="1" applyBorder="1" applyAlignment="1">
      <alignment vertical="center"/>
    </xf>
    <xf numFmtId="4" fontId="29" fillId="0" borderId="11" xfId="0" applyNumberFormat="1" applyFont="1" applyBorder="1" applyAlignment="1">
      <alignment horizontal="right" vertical="center"/>
    </xf>
    <xf numFmtId="164" fontId="29" fillId="0" borderId="5" xfId="0" applyNumberFormat="1" applyFont="1" applyBorder="1" applyAlignment="1">
      <alignment horizontal="right" vertical="center"/>
    </xf>
    <xf numFmtId="164" fontId="29" fillId="0" borderId="82" xfId="0" applyNumberFormat="1" applyFont="1" applyBorder="1" applyAlignment="1">
      <alignment horizontal="right" vertical="center"/>
    </xf>
    <xf numFmtId="49" fontId="29" fillId="0" borderId="25" xfId="0" applyNumberFormat="1" applyFont="1" applyBorder="1" applyAlignment="1">
      <alignment horizontal="center"/>
    </xf>
    <xf numFmtId="0" fontId="31" fillId="0" borderId="32" xfId="0" applyFont="1" applyBorder="1"/>
    <xf numFmtId="2" fontId="32" fillId="0" borderId="46" xfId="0" applyNumberFormat="1" applyFont="1" applyBorder="1"/>
    <xf numFmtId="4" fontId="29" fillId="0" borderId="27" xfId="0" applyNumberFormat="1" applyFont="1" applyBorder="1" applyAlignment="1">
      <alignment vertical="center"/>
    </xf>
    <xf numFmtId="4" fontId="29" fillId="0" borderId="26" xfId="0" applyNumberFormat="1" applyFont="1" applyBorder="1" applyAlignment="1">
      <alignment vertical="center"/>
    </xf>
    <xf numFmtId="4" fontId="29" fillId="0" borderId="42" xfId="0" applyNumberFormat="1" applyFont="1" applyBorder="1" applyAlignment="1">
      <alignment vertical="center"/>
    </xf>
    <xf numFmtId="0" fontId="26" fillId="0" borderId="51" xfId="0" applyFont="1" applyBorder="1"/>
    <xf numFmtId="0" fontId="29" fillId="0" borderId="8" xfId="0" applyFont="1" applyBorder="1"/>
    <xf numFmtId="0" fontId="27" fillId="0" borderId="9" xfId="0" applyFont="1" applyBorder="1" applyAlignment="1">
      <alignment horizontal="center" vertical="top"/>
    </xf>
    <xf numFmtId="0" fontId="29" fillId="0" borderId="9" xfId="0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/>
    </xf>
    <xf numFmtId="0" fontId="35" fillId="0" borderId="0" xfId="0" applyFont="1" applyAlignment="1">
      <alignment horizontal="center" wrapText="1"/>
    </xf>
    <xf numFmtId="0" fontId="29" fillId="0" borderId="0" xfId="0" quotePrefix="1" applyFont="1"/>
    <xf numFmtId="0" fontId="28" fillId="0" borderId="0" xfId="0" applyFont="1" applyAlignment="1">
      <alignment horizontal="right"/>
    </xf>
    <xf numFmtId="2" fontId="36" fillId="0" borderId="0" xfId="0" applyNumberFormat="1" applyFont="1" applyAlignment="1">
      <alignment horizontal="left"/>
    </xf>
    <xf numFmtId="0" fontId="31" fillId="0" borderId="0" xfId="0" applyFont="1" applyAlignment="1">
      <alignment horizontal="center"/>
    </xf>
    <xf numFmtId="0" fontId="31" fillId="0" borderId="29" xfId="0" applyFont="1" applyBorder="1" applyAlignment="1">
      <alignment horizontal="center"/>
    </xf>
    <xf numFmtId="0" fontId="31" fillId="0" borderId="30" xfId="0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0" fontId="31" fillId="0" borderId="29" xfId="0" applyFont="1" applyBorder="1" applyAlignment="1">
      <alignment horizontal="right"/>
    </xf>
    <xf numFmtId="1" fontId="31" fillId="0" borderId="31" xfId="0" applyNumberFormat="1" applyFont="1" applyBorder="1" applyAlignment="1">
      <alignment horizontal="right"/>
    </xf>
    <xf numFmtId="0" fontId="31" fillId="0" borderId="48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49" fontId="29" fillId="0" borderId="22" xfId="0" applyNumberFormat="1" applyFont="1" applyBorder="1" applyAlignment="1">
      <alignment horizontal="center"/>
    </xf>
    <xf numFmtId="0" fontId="31" fillId="0" borderId="23" xfId="0" applyFont="1" applyBorder="1" applyAlignment="1">
      <alignment horizontal="center" vertical="center" wrapText="1"/>
    </xf>
    <xf numFmtId="0" fontId="29" fillId="0" borderId="45" xfId="3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49" fontId="29" fillId="0" borderId="40" xfId="0" applyNumberFormat="1" applyFont="1" applyBorder="1" applyAlignment="1">
      <alignment horizontal="center" vertical="center"/>
    </xf>
    <xf numFmtId="0" fontId="29" fillId="0" borderId="20" xfId="3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right" vertical="center" wrapText="1"/>
    </xf>
    <xf numFmtId="4" fontId="37" fillId="0" borderId="91" xfId="0" applyNumberFormat="1" applyFont="1" applyBorder="1" applyAlignment="1">
      <alignment horizontal="center"/>
    </xf>
    <xf numFmtId="4" fontId="37" fillId="0" borderId="92" xfId="0" applyNumberFormat="1" applyFont="1" applyBorder="1" applyAlignment="1">
      <alignment horizontal="center"/>
    </xf>
    <xf numFmtId="4" fontId="29" fillId="0" borderId="93" xfId="0" applyNumberFormat="1" applyFont="1" applyBorder="1" applyAlignment="1">
      <alignment horizontal="center"/>
    </xf>
    <xf numFmtId="0" fontId="37" fillId="0" borderId="0" xfId="0" applyFont="1" applyAlignment="1">
      <alignment horizontal="right" vertical="center"/>
    </xf>
    <xf numFmtId="4" fontId="37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/>
    </xf>
    <xf numFmtId="0" fontId="31" fillId="0" borderId="0" xfId="0" applyFont="1"/>
    <xf numFmtId="0" fontId="29" fillId="0" borderId="0" xfId="0" applyFont="1" applyAlignment="1">
      <alignment horizontal="left"/>
    </xf>
    <xf numFmtId="4" fontId="37" fillId="0" borderId="54" xfId="0" applyNumberFormat="1" applyFont="1" applyBorder="1" applyAlignment="1">
      <alignment horizontal="center"/>
    </xf>
    <xf numFmtId="4" fontId="37" fillId="0" borderId="85" xfId="0" applyNumberFormat="1" applyFont="1" applyBorder="1" applyAlignment="1">
      <alignment horizontal="center"/>
    </xf>
    <xf numFmtId="0" fontId="29" fillId="0" borderId="2" xfId="0" applyFont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29" fillId="0" borderId="17" xfId="0" applyFont="1" applyBorder="1" applyAlignment="1">
      <alignment vertical="center" wrapText="1"/>
    </xf>
    <xf numFmtId="2" fontId="29" fillId="0" borderId="11" xfId="0" applyNumberFormat="1" applyFont="1" applyBorder="1" applyAlignment="1">
      <alignment horizontal="center" vertical="center"/>
    </xf>
    <xf numFmtId="4" fontId="29" fillId="0" borderId="5" xfId="0" applyNumberFormat="1" applyFont="1" applyBorder="1" applyAlignment="1">
      <alignment horizontal="right" vertical="center"/>
    </xf>
    <xf numFmtId="164" fontId="29" fillId="0" borderId="11" xfId="0" applyNumberFormat="1" applyFont="1" applyBorder="1" applyAlignment="1">
      <alignment horizontal="right" vertical="center"/>
    </xf>
    <xf numFmtId="0" fontId="29" fillId="0" borderId="17" xfId="0" applyFont="1" applyBorder="1" applyAlignment="1">
      <alignment horizontal="left" vertical="center" wrapText="1"/>
    </xf>
    <xf numFmtId="4" fontId="29" fillId="0" borderId="19" xfId="0" applyNumberFormat="1" applyFont="1" applyBorder="1" applyAlignment="1">
      <alignment vertical="center"/>
    </xf>
    <xf numFmtId="49" fontId="29" fillId="0" borderId="2" xfId="0" applyNumberFormat="1" applyFont="1" applyBorder="1" applyAlignment="1">
      <alignment horizontal="center"/>
    </xf>
    <xf numFmtId="4" fontId="37" fillId="0" borderId="74" xfId="0" applyNumberFormat="1" applyFont="1" applyBorder="1" applyAlignment="1">
      <alignment horizontal="center"/>
    </xf>
    <xf numFmtId="0" fontId="29" fillId="0" borderId="2" xfId="49" applyFont="1" applyBorder="1" applyAlignment="1">
      <alignment horizontal="center" vertical="center"/>
    </xf>
    <xf numFmtId="2" fontId="31" fillId="0" borderId="11" xfId="0" applyNumberFormat="1" applyFont="1" applyBorder="1" applyAlignment="1">
      <alignment horizontal="center" vertical="center"/>
    </xf>
    <xf numFmtId="4" fontId="29" fillId="0" borderId="19" xfId="0" applyNumberFormat="1" applyFont="1" applyBorder="1" applyAlignment="1">
      <alignment horizontal="right" vertical="center"/>
    </xf>
    <xf numFmtId="4" fontId="37" fillId="0" borderId="83" xfId="0" applyNumberFormat="1" applyFont="1" applyBorder="1" applyAlignment="1">
      <alignment horizontal="center"/>
    </xf>
    <xf numFmtId="49" fontId="29" fillId="0" borderId="2" xfId="0" applyNumberFormat="1" applyFont="1" applyBorder="1" applyAlignment="1">
      <alignment horizontal="center" vertical="center"/>
    </xf>
    <xf numFmtId="4" fontId="29" fillId="0" borderId="11" xfId="0" applyNumberFormat="1" applyFont="1" applyBorder="1" applyAlignment="1">
      <alignment horizontal="center" vertical="center"/>
    </xf>
    <xf numFmtId="4" fontId="29" fillId="0" borderId="29" xfId="0" applyNumberFormat="1" applyFont="1" applyBorder="1" applyAlignment="1">
      <alignment vertical="center"/>
    </xf>
    <xf numFmtId="4" fontId="29" fillId="0" borderId="30" xfId="0" applyNumberFormat="1" applyFont="1" applyBorder="1" applyAlignment="1">
      <alignment vertical="center"/>
    </xf>
    <xf numFmtId="4" fontId="29" fillId="0" borderId="31" xfId="0" applyNumberFormat="1" applyFont="1" applyBorder="1" applyAlignment="1">
      <alignment vertical="center"/>
    </xf>
    <xf numFmtId="49" fontId="24" fillId="0" borderId="0" xfId="0" applyNumberFormat="1" applyFont="1" applyAlignment="1">
      <alignment horizontal="center"/>
    </xf>
    <xf numFmtId="2" fontId="38" fillId="0" borderId="0" xfId="0" applyNumberFormat="1" applyFont="1"/>
    <xf numFmtId="4" fontId="24" fillId="0" borderId="0" xfId="0" applyNumberFormat="1" applyFont="1" applyAlignment="1">
      <alignment vertical="center"/>
    </xf>
    <xf numFmtId="0" fontId="31" fillId="0" borderId="3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4" fontId="37" fillId="0" borderId="75" xfId="0" applyNumberFormat="1" applyFont="1" applyBorder="1" applyAlignment="1">
      <alignment horizontal="center"/>
    </xf>
    <xf numFmtId="4" fontId="37" fillId="0" borderId="78" xfId="0" applyNumberFormat="1" applyFont="1" applyBorder="1" applyAlignment="1">
      <alignment horizontal="center"/>
    </xf>
    <xf numFmtId="4" fontId="39" fillId="0" borderId="0" xfId="0" applyNumberFormat="1" applyFont="1" applyAlignment="1">
      <alignment horizontal="center"/>
    </xf>
    <xf numFmtId="2" fontId="29" fillId="0" borderId="5" xfId="46" applyNumberFormat="1" applyFont="1" applyFill="1" applyBorder="1" applyAlignment="1">
      <alignment horizontal="right" vertical="center" wrapText="1"/>
    </xf>
    <xf numFmtId="164" fontId="29" fillId="0" borderId="19" xfId="0" applyNumberFormat="1" applyFont="1" applyBorder="1" applyAlignment="1">
      <alignment horizontal="right" vertical="center"/>
    </xf>
    <xf numFmtId="0" fontId="29" fillId="0" borderId="17" xfId="0" applyFont="1" applyBorder="1" applyAlignment="1">
      <alignment horizontal="right" vertical="center" wrapText="1"/>
    </xf>
    <xf numFmtId="0" fontId="26" fillId="0" borderId="15" xfId="0" applyFont="1" applyBorder="1" applyAlignment="1">
      <alignment vertical="center"/>
    </xf>
    <xf numFmtId="0" fontId="29" fillId="0" borderId="20" xfId="0" applyFont="1" applyBorder="1" applyAlignment="1">
      <alignment vertical="center" wrapText="1"/>
    </xf>
    <xf numFmtId="4" fontId="29" fillId="0" borderId="47" xfId="0" applyNumberFormat="1" applyFont="1" applyBorder="1" applyAlignment="1">
      <alignment horizontal="center" vertical="center"/>
    </xf>
    <xf numFmtId="2" fontId="29" fillId="0" borderId="15" xfId="46" applyNumberFormat="1" applyFont="1" applyFill="1" applyBorder="1" applyAlignment="1">
      <alignment horizontal="right" vertical="center" wrapText="1"/>
    </xf>
    <xf numFmtId="0" fontId="29" fillId="0" borderId="40" xfId="0" applyFont="1" applyBorder="1" applyAlignment="1">
      <alignment horizontal="center" vertical="center"/>
    </xf>
    <xf numFmtId="166" fontId="29" fillId="0" borderId="19" xfId="0" applyNumberFormat="1" applyFont="1" applyBorder="1" applyAlignment="1">
      <alignment vertical="center"/>
    </xf>
    <xf numFmtId="49" fontId="29" fillId="0" borderId="29" xfId="0" applyNumberFormat="1" applyFont="1" applyBorder="1" applyAlignment="1">
      <alignment horizontal="center"/>
    </xf>
    <xf numFmtId="0" fontId="31" fillId="0" borderId="29" xfId="0" applyFont="1" applyBorder="1" applyAlignment="1">
      <alignment vertical="center"/>
    </xf>
    <xf numFmtId="2" fontId="32" fillId="0" borderId="31" xfId="0" applyNumberFormat="1" applyFont="1" applyBorder="1" applyAlignment="1">
      <alignment vertical="center"/>
    </xf>
    <xf numFmtId="4" fontId="29" fillId="0" borderId="48" xfId="0" applyNumberFormat="1" applyFont="1" applyBorder="1" applyAlignment="1">
      <alignment vertical="center"/>
    </xf>
    <xf numFmtId="0" fontId="31" fillId="0" borderId="30" xfId="0" applyFont="1" applyBorder="1" applyAlignment="1">
      <alignment horizontal="center" vertical="center" wrapText="1"/>
    </xf>
    <xf numFmtId="4" fontId="37" fillId="0" borderId="84" xfId="0" applyNumberFormat="1" applyFont="1" applyBorder="1" applyAlignment="1">
      <alignment horizontal="center"/>
    </xf>
    <xf numFmtId="4" fontId="37" fillId="0" borderId="30" xfId="0" applyNumberFormat="1" applyFont="1" applyBorder="1" applyAlignment="1">
      <alignment horizontal="center"/>
    </xf>
    <xf numFmtId="4" fontId="37" fillId="0" borderId="31" xfId="0" applyNumberFormat="1" applyFont="1" applyBorder="1" applyAlignment="1">
      <alignment horizontal="center"/>
    </xf>
    <xf numFmtId="0" fontId="41" fillId="0" borderId="0" xfId="0" applyFont="1"/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4" fontId="24" fillId="0" borderId="60" xfId="0" applyNumberFormat="1" applyFont="1" applyBorder="1" applyAlignment="1">
      <alignment horizontal="center" vertical="center"/>
    </xf>
    <xf numFmtId="4" fontId="24" fillId="0" borderId="18" xfId="0" applyNumberFormat="1" applyFont="1" applyBorder="1" applyAlignment="1">
      <alignment horizontal="center" vertical="center" wrapText="1"/>
    </xf>
    <xf numFmtId="4" fontId="24" fillId="0" borderId="15" xfId="0" applyNumberFormat="1" applyFont="1" applyBorder="1" applyAlignment="1">
      <alignment horizontal="center" vertical="center" wrapText="1"/>
    </xf>
    <xf numFmtId="4" fontId="24" fillId="0" borderId="47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4" fontId="24" fillId="0" borderId="11" xfId="0" applyNumberFormat="1" applyFont="1" applyBorder="1" applyAlignment="1">
      <alignment horizontal="center" vertical="center" wrapText="1"/>
    </xf>
    <xf numFmtId="4" fontId="24" fillId="0" borderId="52" xfId="0" applyNumberFormat="1" applyFont="1" applyBorder="1" applyAlignment="1">
      <alignment vertical="top" wrapText="1"/>
    </xf>
    <xf numFmtId="4" fontId="24" fillId="0" borderId="0" xfId="0" applyNumberFormat="1" applyFont="1" applyAlignment="1">
      <alignment horizontal="center" vertical="top"/>
    </xf>
    <xf numFmtId="4" fontId="24" fillId="0" borderId="89" xfId="0" applyNumberFormat="1" applyFont="1" applyBorder="1" applyAlignment="1">
      <alignment vertical="top"/>
    </xf>
    <xf numFmtId="4" fontId="24" fillId="0" borderId="0" xfId="0" applyNumberFormat="1" applyFont="1" applyAlignment="1">
      <alignment vertical="top"/>
    </xf>
    <xf numFmtId="4" fontId="24" fillId="0" borderId="60" xfId="0" applyNumberFormat="1" applyFont="1" applyBorder="1" applyAlignment="1">
      <alignment vertical="top" wrapText="1"/>
    </xf>
    <xf numFmtId="0" fontId="42" fillId="0" borderId="0" xfId="0" applyFont="1"/>
    <xf numFmtId="0" fontId="42" fillId="0" borderId="8" xfId="0" applyFont="1" applyBorder="1"/>
    <xf numFmtId="0" fontId="24" fillId="0" borderId="8" xfId="0" applyFont="1" applyBorder="1"/>
    <xf numFmtId="4" fontId="24" fillId="0" borderId="76" xfId="0" applyNumberFormat="1" applyFont="1" applyBorder="1" applyAlignment="1">
      <alignment horizontal="center" vertical="top"/>
    </xf>
    <xf numFmtId="4" fontId="24" fillId="0" borderId="29" xfId="0" applyNumberFormat="1" applyFont="1" applyBorder="1" applyAlignment="1">
      <alignment horizontal="center" vertical="center" wrapText="1"/>
    </xf>
    <xf numFmtId="0" fontId="24" fillId="0" borderId="31" xfId="0" applyFont="1" applyBorder="1" applyAlignment="1">
      <alignment horizontal="right"/>
    </xf>
    <xf numFmtId="4" fontId="24" fillId="0" borderId="39" xfId="0" applyNumberFormat="1" applyFont="1" applyBorder="1" applyAlignment="1">
      <alignment vertical="top" wrapText="1"/>
    </xf>
    <xf numFmtId="0" fontId="23" fillId="0" borderId="0" xfId="0" applyFont="1" applyAlignment="1">
      <alignment horizontal="center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4" fillId="0" borderId="15" xfId="0" applyFont="1" applyBorder="1" applyAlignment="1">
      <alignment horizontal="center" vertical="center" wrapText="1"/>
    </xf>
    <xf numFmtId="9" fontId="24" fillId="0" borderId="24" xfId="0" applyNumberFormat="1" applyFont="1" applyBorder="1" applyAlignment="1">
      <alignment horizontal="center" vertical="center"/>
    </xf>
    <xf numFmtId="9" fontId="24" fillId="0" borderId="11" xfId="0" applyNumberFormat="1" applyFont="1" applyBorder="1" applyAlignment="1">
      <alignment horizontal="center" vertical="center"/>
    </xf>
    <xf numFmtId="9" fontId="24" fillId="0" borderId="77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89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5" xfId="0" quotePrefix="1" applyFont="1" applyBorder="1" applyAlignment="1">
      <alignment horizontal="center" vertical="center" wrapText="1"/>
    </xf>
    <xf numFmtId="4" fontId="24" fillId="0" borderId="11" xfId="0" applyNumberFormat="1" applyFont="1" applyBorder="1" applyAlignment="1">
      <alignment horizontal="center"/>
    </xf>
    <xf numFmtId="0" fontId="24" fillId="0" borderId="3" xfId="0" applyFont="1" applyBorder="1"/>
    <xf numFmtId="0" fontId="24" fillId="0" borderId="90" xfId="0" applyFont="1" applyBorder="1"/>
    <xf numFmtId="0" fontId="24" fillId="0" borderId="6" xfId="0" applyFont="1" applyBorder="1" applyAlignment="1">
      <alignment horizontal="right"/>
    </xf>
    <xf numFmtId="4" fontId="24" fillId="0" borderId="12" xfId="0" applyNumberFormat="1" applyFont="1" applyBorder="1" applyAlignment="1">
      <alignment horizontal="center"/>
    </xf>
    <xf numFmtId="4" fontId="24" fillId="0" borderId="13" xfId="0" applyNumberFormat="1" applyFont="1" applyBorder="1" applyAlignment="1">
      <alignment horizontal="center"/>
    </xf>
    <xf numFmtId="0" fontId="24" fillId="0" borderId="7" xfId="0" applyFont="1" applyBorder="1" applyAlignment="1">
      <alignment horizontal="left"/>
    </xf>
    <xf numFmtId="4" fontId="24" fillId="0" borderId="14" xfId="0" applyNumberFormat="1" applyFont="1" applyBorder="1" applyAlignment="1">
      <alignment horizontal="center"/>
    </xf>
    <xf numFmtId="0" fontId="24" fillId="0" borderId="0" xfId="0" applyFont="1" applyAlignment="1">
      <alignment horizontal="right" wrapText="1"/>
    </xf>
    <xf numFmtId="2" fontId="24" fillId="0" borderId="0" xfId="0" applyNumberFormat="1" applyFont="1" applyAlignment="1">
      <alignment horizontal="center" wrapText="1"/>
    </xf>
    <xf numFmtId="0" fontId="26" fillId="0" borderId="9" xfId="0" applyFont="1" applyBorder="1" applyAlignment="1">
      <alignment horizontal="center" vertical="center"/>
    </xf>
    <xf numFmtId="0" fontId="26" fillId="0" borderId="9" xfId="0" applyFont="1" applyBorder="1" applyAlignment="1">
      <alignment vertical="top"/>
    </xf>
    <xf numFmtId="0" fontId="24" fillId="0" borderId="94" xfId="0" applyFont="1" applyBorder="1" applyAlignment="1">
      <alignment horizontal="right"/>
    </xf>
    <xf numFmtId="0" fontId="24" fillId="0" borderId="95" xfId="0" applyFont="1" applyBorder="1" applyAlignment="1">
      <alignment horizontal="right"/>
    </xf>
    <xf numFmtId="0" fontId="24" fillId="0" borderId="96" xfId="0" applyFont="1" applyBorder="1" applyAlignment="1">
      <alignment horizontal="right"/>
    </xf>
    <xf numFmtId="0" fontId="24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4" fillId="0" borderId="0" xfId="0" quotePrefix="1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/>
    </xf>
    <xf numFmtId="0" fontId="24" fillId="0" borderId="55" xfId="0" applyFont="1" applyBorder="1" applyAlignment="1">
      <alignment horizontal="center"/>
    </xf>
    <xf numFmtId="0" fontId="24" fillId="0" borderId="5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4" fillId="0" borderId="79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58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4" fillId="0" borderId="76" xfId="0" applyFont="1" applyBorder="1" applyAlignment="1">
      <alignment horizontal="right"/>
    </xf>
    <xf numFmtId="0" fontId="24" fillId="0" borderId="81" xfId="0" applyFont="1" applyBorder="1" applyAlignment="1">
      <alignment horizontal="right"/>
    </xf>
    <xf numFmtId="0" fontId="24" fillId="0" borderId="78" xfId="0" applyFont="1" applyBorder="1" applyAlignment="1">
      <alignment horizontal="right"/>
    </xf>
    <xf numFmtId="0" fontId="24" fillId="0" borderId="49" xfId="0" applyFont="1" applyBorder="1" applyAlignment="1">
      <alignment horizontal="right"/>
    </xf>
    <xf numFmtId="0" fontId="24" fillId="0" borderId="55" xfId="0" applyFont="1" applyBorder="1" applyAlignment="1">
      <alignment horizontal="right"/>
    </xf>
    <xf numFmtId="0" fontId="24" fillId="0" borderId="58" xfId="0" applyFont="1" applyBorder="1" applyAlignment="1">
      <alignment horizontal="right"/>
    </xf>
    <xf numFmtId="0" fontId="24" fillId="0" borderId="57" xfId="0" applyFont="1" applyBorder="1" applyAlignment="1">
      <alignment horizontal="right"/>
    </xf>
    <xf numFmtId="0" fontId="24" fillId="0" borderId="16" xfId="0" applyFont="1" applyBorder="1" applyAlignment="1">
      <alignment horizontal="right"/>
    </xf>
    <xf numFmtId="0" fontId="24" fillId="0" borderId="53" xfId="0" applyFont="1" applyBorder="1" applyAlignment="1">
      <alignment horizontal="right"/>
    </xf>
    <xf numFmtId="0" fontId="24" fillId="0" borderId="80" xfId="0" applyFont="1" applyBorder="1" applyAlignment="1">
      <alignment horizontal="right"/>
    </xf>
    <xf numFmtId="0" fontId="24" fillId="0" borderId="50" xfId="0" applyFont="1" applyBorder="1" applyAlignment="1">
      <alignment horizontal="right"/>
    </xf>
    <xf numFmtId="0" fontId="24" fillId="0" borderId="37" xfId="0" applyFont="1" applyBorder="1" applyAlignment="1">
      <alignment horizontal="right"/>
    </xf>
    <xf numFmtId="0" fontId="24" fillId="0" borderId="59" xfId="0" applyFont="1" applyBorder="1" applyAlignment="1">
      <alignment horizontal="righ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 vertical="center" wrapText="1"/>
    </xf>
    <xf numFmtId="165" fontId="31" fillId="0" borderId="21" xfId="0" applyNumberFormat="1" applyFont="1" applyBorder="1" applyAlignment="1">
      <alignment horizontal="center"/>
    </xf>
    <xf numFmtId="0" fontId="31" fillId="0" borderId="22" xfId="0" applyFont="1" applyBorder="1" applyAlignment="1">
      <alignment horizontal="center" vertical="center" textRotation="90"/>
    </xf>
    <xf numFmtId="0" fontId="31" fillId="0" borderId="2" xfId="0" applyFont="1" applyBorder="1" applyAlignment="1">
      <alignment horizontal="center" vertical="center" textRotation="90"/>
    </xf>
    <xf numFmtId="0" fontId="31" fillId="0" borderId="23" xfId="0" applyFont="1" applyBorder="1" applyAlignment="1">
      <alignment horizontal="center" vertical="center" textRotation="90" wrapText="1"/>
    </xf>
    <xf numFmtId="0" fontId="31" fillId="0" borderId="5" xfId="0" applyFont="1" applyBorder="1" applyAlignment="1">
      <alignment horizontal="center" vertical="center" textRotation="90" wrapText="1"/>
    </xf>
    <xf numFmtId="0" fontId="31" fillId="0" borderId="45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right" vertical="center" textRotation="90"/>
    </xf>
    <xf numFmtId="0" fontId="31" fillId="0" borderId="2" xfId="0" applyFont="1" applyBorder="1" applyAlignment="1">
      <alignment horizontal="right" vertical="center" textRotation="90"/>
    </xf>
    <xf numFmtId="2" fontId="31" fillId="0" borderId="24" xfId="0" applyNumberFormat="1" applyFont="1" applyBorder="1" applyAlignment="1">
      <alignment horizontal="right" vertical="center" textRotation="90"/>
    </xf>
    <xf numFmtId="2" fontId="31" fillId="0" borderId="11" xfId="0" applyNumberFormat="1" applyFont="1" applyBorder="1" applyAlignment="1">
      <alignment horizontal="right" vertical="center" textRotation="90"/>
    </xf>
    <xf numFmtId="2" fontId="31" fillId="0" borderId="44" xfId="0" applyNumberFormat="1" applyFont="1" applyBorder="1" applyAlignment="1">
      <alignment horizontal="center" vertical="center"/>
    </xf>
    <xf numFmtId="2" fontId="31" fillId="0" borderId="23" xfId="0" applyNumberFormat="1" applyFont="1" applyBorder="1" applyAlignment="1">
      <alignment horizontal="center" vertical="center"/>
    </xf>
    <xf numFmtId="2" fontId="31" fillId="0" borderId="24" xfId="0" applyNumberFormat="1" applyFont="1" applyBorder="1" applyAlignment="1">
      <alignment horizontal="center" vertical="center"/>
    </xf>
    <xf numFmtId="2" fontId="31" fillId="0" borderId="22" xfId="0" applyNumberFormat="1" applyFont="1" applyBorder="1" applyAlignment="1">
      <alignment horizontal="center" vertical="center"/>
    </xf>
    <xf numFmtId="0" fontId="29" fillId="0" borderId="0" xfId="0" quotePrefix="1" applyFont="1" applyAlignment="1">
      <alignment horizontal="left" vertical="center" wrapText="1"/>
    </xf>
    <xf numFmtId="0" fontId="37" fillId="0" borderId="86" xfId="0" applyFont="1" applyBorder="1" applyAlignment="1">
      <alignment horizontal="right" vertical="center"/>
    </xf>
    <xf numFmtId="0" fontId="37" fillId="0" borderId="87" xfId="0" applyFont="1" applyBorder="1" applyAlignment="1">
      <alignment horizontal="right" vertical="center"/>
    </xf>
    <xf numFmtId="0" fontId="37" fillId="0" borderId="88" xfId="0" applyFont="1" applyBorder="1" applyAlignment="1">
      <alignment horizontal="right" vertical="center"/>
    </xf>
    <xf numFmtId="0" fontId="27" fillId="0" borderId="9" xfId="0" applyFont="1" applyBorder="1" applyAlignment="1">
      <alignment horizontal="center" vertical="top"/>
    </xf>
    <xf numFmtId="0" fontId="27" fillId="0" borderId="0" xfId="0" applyFont="1" applyAlignment="1">
      <alignment horizontal="center"/>
    </xf>
    <xf numFmtId="2" fontId="31" fillId="0" borderId="2" xfId="0" applyNumberFormat="1" applyFont="1" applyBorder="1" applyAlignment="1">
      <alignment horizontal="center" vertical="center" textRotation="90" wrapText="1"/>
    </xf>
    <xf numFmtId="2" fontId="31" fillId="0" borderId="5" xfId="0" applyNumberFormat="1" applyFont="1" applyBorder="1" applyAlignment="1">
      <alignment horizontal="center" vertical="center" textRotation="90" wrapText="1"/>
    </xf>
    <xf numFmtId="2" fontId="31" fillId="0" borderId="11" xfId="0" applyNumberFormat="1" applyFont="1" applyBorder="1" applyAlignment="1">
      <alignment horizontal="center" vertical="center" textRotation="90" wrapText="1"/>
    </xf>
    <xf numFmtId="2" fontId="31" fillId="0" borderId="19" xfId="0" applyNumberFormat="1" applyFont="1" applyBorder="1" applyAlignment="1">
      <alignment horizontal="center" vertical="center" textRotation="90" wrapText="1"/>
    </xf>
    <xf numFmtId="0" fontId="40" fillId="0" borderId="0" xfId="0" applyFont="1" applyAlignment="1">
      <alignment horizontal="center"/>
    </xf>
  </cellXfs>
  <cellStyles count="54">
    <cellStyle name="20% no 1. izcēluma" xfId="23" builtinId="30" customBuiltin="1"/>
    <cellStyle name="20% no 2. izcēluma" xfId="27" builtinId="34" customBuiltin="1"/>
    <cellStyle name="20% no 3. izcēluma" xfId="31" builtinId="38" customBuiltin="1"/>
    <cellStyle name="20% no 4. izcēluma" xfId="35" builtinId="42" customBuiltin="1"/>
    <cellStyle name="20% no 5. izcēluma" xfId="39" builtinId="46" customBuiltin="1"/>
    <cellStyle name="20% no 6. izcēluma" xfId="43" builtinId="50" customBuiltin="1"/>
    <cellStyle name="40% no 1. izcēluma" xfId="24" builtinId="31" customBuiltin="1"/>
    <cellStyle name="40% no 2. izcēluma" xfId="28" builtinId="35" customBuiltin="1"/>
    <cellStyle name="40% no 3. izcēluma" xfId="32" builtinId="39" customBuiltin="1"/>
    <cellStyle name="40% no 4. izcēluma" xfId="36" builtinId="43" customBuiltin="1"/>
    <cellStyle name="40% no 5. izcēluma" xfId="40" builtinId="47" customBuiltin="1"/>
    <cellStyle name="40% no 6. izcēluma" xfId="44" builtinId="51" customBuiltin="1"/>
    <cellStyle name="60% no 1. izcēluma" xfId="25" builtinId="32" customBuiltin="1"/>
    <cellStyle name="60% no 2. izcēluma" xfId="29" builtinId="36" customBuiltin="1"/>
    <cellStyle name="60% no 3. izcēluma" xfId="33" builtinId="40" customBuiltin="1"/>
    <cellStyle name="60% no 4. izcēluma" xfId="37" builtinId="44" customBuiltin="1"/>
    <cellStyle name="60% no 5. izcēluma" xfId="41" builtinId="48" customBuiltin="1"/>
    <cellStyle name="60% no 6. izcēluma" xfId="45" builtinId="52" customBuiltin="1"/>
    <cellStyle name="Aprēķināšana" xfId="16" builtinId="22" customBuiltin="1"/>
    <cellStyle name="Brīdinājuma teksts" xfId="19" builtinId="11" customBuiltin="1"/>
    <cellStyle name="Excel Built-in Normal" xfId="51" xr:uid="{00000000-0005-0000-0000-00001B000000}"/>
    <cellStyle name="Excel Built-in Normal 1" xfId="50" xr:uid="{00000000-0005-0000-0000-00001C000000}"/>
    <cellStyle name="Ievade" xfId="14" builtinId="20" customBuiltin="1"/>
    <cellStyle name="Izcēlums (1. veids)" xfId="22" builtinId="29" customBuiltin="1"/>
    <cellStyle name="Izcēlums (2. veids)" xfId="26" builtinId="33" customBuiltin="1"/>
    <cellStyle name="Izcēlums (3. veids)" xfId="30" builtinId="37" customBuiltin="1"/>
    <cellStyle name="Izcēlums (4. veids)" xfId="34" builtinId="41" customBuiltin="1"/>
    <cellStyle name="Izcēlums (5. veids)" xfId="38" builtinId="45" customBuiltin="1"/>
    <cellStyle name="Izcēlums (6. veids)" xfId="42" builtinId="49" customBuiltin="1"/>
    <cellStyle name="Izvade" xfId="15" builtinId="21" customBuiltin="1"/>
    <cellStyle name="Kopsumma" xfId="21" builtinId="25" customBuiltin="1"/>
    <cellStyle name="Labs" xfId="11" builtinId="26" customBuiltin="1"/>
    <cellStyle name="Neitrāls" xfId="13" builtinId="28" customBuiltin="1"/>
    <cellStyle name="Normal 2" xfId="1" xr:uid="{00000000-0005-0000-0000-000027000000}"/>
    <cellStyle name="Normal 3" xfId="46" xr:uid="{00000000-0005-0000-0000-000028000000}"/>
    <cellStyle name="Normal 4" xfId="47" xr:uid="{00000000-0005-0000-0000-000029000000}"/>
    <cellStyle name="Normal_Santehnika" xfId="49" xr:uid="{00000000-0005-0000-0000-00002A000000}"/>
    <cellStyle name="Normal_Tāme" xfId="3" xr:uid="{00000000-0005-0000-0000-00002B000000}"/>
    <cellStyle name="Nosaukums" xfId="6" builtinId="15" customBuiltin="1"/>
    <cellStyle name="Note 2" xfId="48" xr:uid="{00000000-0005-0000-0000-00002C000000}"/>
    <cellStyle name="Parastais 2_AV_specifikacija" xfId="2" xr:uid="{00000000-0005-0000-0000-00002E000000}"/>
    <cellStyle name="Parastais 3" xfId="5" xr:uid="{00000000-0005-0000-0000-00002F000000}"/>
    <cellStyle name="Parastais_Lapa1" xfId="53" xr:uid="{00000000-0005-0000-0000-000030000000}"/>
    <cellStyle name="Parasts" xfId="0" builtinId="0"/>
    <cellStyle name="Parasts 2" xfId="52" xr:uid="{00000000-0005-0000-0000-000031000000}"/>
    <cellStyle name="Paskaidrojošs teksts" xfId="20" builtinId="53" customBuiltin="1"/>
    <cellStyle name="Pārbaudes šūna" xfId="18" builtinId="23" customBuiltin="1"/>
    <cellStyle name="Saistīta šūna" xfId="17" builtinId="24" customBuiltin="1"/>
    <cellStyle name="Slikts" xfId="12" builtinId="27" customBuiltin="1"/>
    <cellStyle name="Style 1" xfId="4" xr:uid="{00000000-0005-0000-0000-000032000000}"/>
    <cellStyle name="Virsraksts 1" xfId="7" builtinId="16" customBuiltin="1"/>
    <cellStyle name="Virsraksts 2" xfId="8" builtinId="17" customBuiltin="1"/>
    <cellStyle name="Virsraksts 3" xfId="9" builtinId="18" customBuiltin="1"/>
    <cellStyle name="Virsraksts 4" xfId="10" builtinId="19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2:D26"/>
  <sheetViews>
    <sheetView tabSelected="1" zoomScaleNormal="100" workbookViewId="0">
      <selection activeCell="J19" sqref="J19"/>
    </sheetView>
  </sheetViews>
  <sheetFormatPr defaultColWidth="9.109375" defaultRowHeight="13.8" x14ac:dyDescent="0.25"/>
  <cols>
    <col min="1" max="1" width="22.44140625" style="3" bestFit="1" customWidth="1"/>
    <col min="2" max="2" width="11.33203125" style="3" customWidth="1"/>
    <col min="3" max="3" width="60.6640625" style="3" customWidth="1"/>
    <col min="4" max="4" width="30.6640625" style="3" customWidth="1"/>
    <col min="5" max="5" width="2.6640625" style="3" customWidth="1"/>
    <col min="6" max="16384" width="9.109375" style="3"/>
  </cols>
  <sheetData>
    <row r="2" spans="1:4" ht="15.6" x14ac:dyDescent="0.3">
      <c r="A2" s="127"/>
      <c r="B2" s="127"/>
      <c r="C2" s="127"/>
      <c r="D2" s="127" t="s">
        <v>0</v>
      </c>
    </row>
    <row r="3" spans="1:4" ht="15.6" x14ac:dyDescent="0.3">
      <c r="A3" s="178" t="s">
        <v>1</v>
      </c>
      <c r="B3" s="178"/>
      <c r="C3" s="178"/>
      <c r="D3" s="178"/>
    </row>
    <row r="4" spans="1:4" x14ac:dyDescent="0.25">
      <c r="A4" s="179" t="s">
        <v>2</v>
      </c>
      <c r="B4" s="179"/>
      <c r="C4" s="179"/>
      <c r="D4" s="179"/>
    </row>
    <row r="5" spans="1:4" ht="15.6" x14ac:dyDescent="0.3">
      <c r="A5" s="127"/>
      <c r="B5" s="127"/>
      <c r="C5" s="127"/>
      <c r="D5" s="149" t="s">
        <v>3</v>
      </c>
    </row>
    <row r="6" spans="1:4" ht="15.6" x14ac:dyDescent="0.3">
      <c r="A6" s="178" t="s">
        <v>242</v>
      </c>
      <c r="B6" s="178"/>
      <c r="C6" s="178" t="s">
        <v>47</v>
      </c>
      <c r="D6" s="178" t="s">
        <v>47</v>
      </c>
    </row>
    <row r="7" spans="1:4" ht="15.6" x14ac:dyDescent="0.3">
      <c r="A7" s="45"/>
      <c r="B7" s="45"/>
      <c r="C7" s="45"/>
      <c r="D7" s="45"/>
    </row>
    <row r="8" spans="1:4" ht="18" x14ac:dyDescent="0.35">
      <c r="A8" s="180" t="s">
        <v>243</v>
      </c>
      <c r="B8" s="180"/>
      <c r="C8" s="180"/>
      <c r="D8" s="180"/>
    </row>
    <row r="9" spans="1:4" ht="15.6" x14ac:dyDescent="0.3">
      <c r="A9" s="181"/>
      <c r="B9" s="181"/>
      <c r="C9" s="181"/>
      <c r="D9" s="181"/>
    </row>
    <row r="10" spans="1:4" ht="15.6" x14ac:dyDescent="0.25">
      <c r="A10" s="44" t="s">
        <v>4</v>
      </c>
      <c r="B10" s="182" t="s">
        <v>226</v>
      </c>
      <c r="C10" s="182"/>
      <c r="D10" s="182"/>
    </row>
    <row r="11" spans="1:4" ht="15.6" x14ac:dyDescent="0.25">
      <c r="A11" s="44" t="s">
        <v>263</v>
      </c>
      <c r="B11" s="182" t="s">
        <v>227</v>
      </c>
      <c r="C11" s="182"/>
      <c r="D11" s="182"/>
    </row>
    <row r="12" spans="1:4" ht="15.6" x14ac:dyDescent="0.25">
      <c r="A12" s="44" t="s">
        <v>5</v>
      </c>
      <c r="B12" s="182" t="s">
        <v>223</v>
      </c>
      <c r="C12" s="182"/>
      <c r="D12" s="182"/>
    </row>
    <row r="13" spans="1:4" ht="15.6" x14ac:dyDescent="0.25">
      <c r="A13" s="44" t="s">
        <v>6</v>
      </c>
      <c r="B13" s="183" t="s">
        <v>221</v>
      </c>
      <c r="C13" s="183"/>
      <c r="D13" s="183"/>
    </row>
    <row r="14" spans="1:4" ht="16.2" thickBot="1" x14ac:dyDescent="0.35">
      <c r="A14" s="126"/>
      <c r="B14" s="126"/>
      <c r="C14" s="127"/>
      <c r="D14" s="45"/>
    </row>
    <row r="15" spans="1:4" ht="15.6" x14ac:dyDescent="0.25">
      <c r="A15" s="156" t="s">
        <v>7</v>
      </c>
      <c r="B15" s="157" t="s">
        <v>48</v>
      </c>
      <c r="C15" s="158" t="s">
        <v>8</v>
      </c>
      <c r="D15" s="159" t="s">
        <v>9</v>
      </c>
    </row>
    <row r="16" spans="1:4" ht="15.6" x14ac:dyDescent="0.3">
      <c r="A16" s="160">
        <v>1</v>
      </c>
      <c r="B16" s="161">
        <v>1</v>
      </c>
      <c r="C16" s="162" t="str">
        <f>B10</f>
        <v xml:space="preserve"> '' Zirgu staļļa jaunbūve, "Luģenieki", Ābeļu pag., Jēkabpils nov. '' </v>
      </c>
      <c r="D16" s="163">
        <f>Kopsavilkums!E26</f>
        <v>0</v>
      </c>
    </row>
    <row r="17" spans="1:4" ht="15.6" x14ac:dyDescent="0.3">
      <c r="A17" s="164"/>
      <c r="B17" s="165"/>
      <c r="C17" s="166" t="s">
        <v>264</v>
      </c>
      <c r="D17" s="167">
        <f>ROUND(SUM(D16:D16),2)</f>
        <v>0</v>
      </c>
    </row>
    <row r="18" spans="1:4" ht="16.2" thickBot="1" x14ac:dyDescent="0.35">
      <c r="A18" s="175" t="s">
        <v>10</v>
      </c>
      <c r="B18" s="176"/>
      <c r="C18" s="177"/>
      <c r="D18" s="168">
        <f>ROUND($D$17*0.21,2)</f>
        <v>0</v>
      </c>
    </row>
    <row r="19" spans="1:4" ht="16.2" thickBot="1" x14ac:dyDescent="0.35">
      <c r="A19" s="1"/>
      <c r="B19" s="1"/>
      <c r="C19" s="169" t="s">
        <v>11</v>
      </c>
      <c r="D19" s="170">
        <f>ROUND(D17+D18,2)</f>
        <v>0</v>
      </c>
    </row>
    <row r="20" spans="1:4" ht="15.6" x14ac:dyDescent="0.3">
      <c r="A20" s="171"/>
      <c r="B20" s="171"/>
      <c r="C20" s="171"/>
      <c r="D20" s="172"/>
    </row>
    <row r="21" spans="1:4" ht="15.75" customHeight="1" x14ac:dyDescent="0.25">
      <c r="A21" s="142" t="s">
        <v>12</v>
      </c>
      <c r="B21" s="142"/>
      <c r="C21" s="143"/>
      <c r="D21" s="143" t="s">
        <v>223</v>
      </c>
    </row>
    <row r="22" spans="1:4" x14ac:dyDescent="0.25">
      <c r="A22" s="142"/>
      <c r="B22" s="142"/>
      <c r="C22" s="173" t="s">
        <v>13</v>
      </c>
      <c r="D22" s="174"/>
    </row>
    <row r="23" spans="1:4" x14ac:dyDescent="0.25">
      <c r="A23" s="142"/>
      <c r="B23" s="142"/>
      <c r="C23" s="142"/>
      <c r="D23" s="142"/>
    </row>
    <row r="24" spans="1:4" x14ac:dyDescent="0.25">
      <c r="A24" s="142" t="s">
        <v>14</v>
      </c>
      <c r="B24" s="142"/>
      <c r="C24" s="142"/>
      <c r="D24" s="142" t="s">
        <v>223</v>
      </c>
    </row>
    <row r="25" spans="1:4" x14ac:dyDescent="0.25">
      <c r="A25" s="142"/>
      <c r="B25" s="142"/>
      <c r="C25" s="173" t="s">
        <v>13</v>
      </c>
      <c r="D25" s="174"/>
    </row>
    <row r="26" spans="1:4" ht="15.6" x14ac:dyDescent="0.25">
      <c r="A26" s="44" t="s">
        <v>249</v>
      </c>
    </row>
  </sheetData>
  <mergeCells count="10">
    <mergeCell ref="A18:C18"/>
    <mergeCell ref="A3:D3"/>
    <mergeCell ref="A4:D4"/>
    <mergeCell ref="A6:D6"/>
    <mergeCell ref="A8:D8"/>
    <mergeCell ref="A9:D9"/>
    <mergeCell ref="B10:D10"/>
    <mergeCell ref="B11:D11"/>
    <mergeCell ref="B13:D13"/>
    <mergeCell ref="B12:D12"/>
  </mergeCells>
  <dataValidations count="1">
    <dataValidation type="list" allowBlank="1" showInputMessage="1" showErrorMessage="1" sqref="A18:C18" xr:uid="{00000000-0002-0000-0100-000000000000}">
      <formula1>#REF!</formula1>
    </dataValidation>
  </dataValidations>
  <pageMargins left="0.7" right="0.7" top="0.75" bottom="0.75" header="0.3" footer="0.3"/>
  <pageSetup paperSize="9" scale="69" orientation="portrait" r:id="rId1"/>
  <headerFooter>
    <oddFooter>&amp;L&amp;A&amp;RLapa &amp;P no &amp;N lapas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C00000"/>
    <pageSetUpPr fitToPage="1"/>
  </sheetPr>
  <dimension ref="A1:J33"/>
  <sheetViews>
    <sheetView zoomScale="80" zoomScaleNormal="80" zoomScaleSheetLayoutView="100" workbookViewId="0">
      <selection activeCell="P24" sqref="P24"/>
    </sheetView>
  </sheetViews>
  <sheetFormatPr defaultColWidth="9.109375" defaultRowHeight="13.8" x14ac:dyDescent="0.25"/>
  <cols>
    <col min="1" max="1" width="9.109375" style="3"/>
    <col min="2" max="2" width="22.33203125" style="3" bestFit="1" customWidth="1"/>
    <col min="3" max="3" width="40.6640625" style="3" customWidth="1"/>
    <col min="4" max="4" width="8.6640625" style="3" customWidth="1"/>
    <col min="5" max="5" width="24.33203125" style="3" customWidth="1"/>
    <col min="6" max="6" width="16.33203125" style="3" customWidth="1"/>
    <col min="7" max="7" width="16.6640625" style="3" customWidth="1"/>
    <col min="8" max="8" width="16.33203125" style="3" customWidth="1"/>
    <col min="9" max="9" width="17.6640625" style="3" customWidth="1"/>
    <col min="10" max="10" width="2.6640625" style="3" customWidth="1"/>
    <col min="11" max="16384" width="9.109375" style="3"/>
  </cols>
  <sheetData>
    <row r="1" spans="1:9" x14ac:dyDescent="0.25">
      <c r="I1" s="124"/>
    </row>
    <row r="2" spans="1:9" ht="18" x14ac:dyDescent="0.35">
      <c r="A2" s="196" t="s">
        <v>43</v>
      </c>
      <c r="B2" s="196"/>
      <c r="C2" s="196"/>
      <c r="D2" s="196"/>
      <c r="E2" s="196"/>
      <c r="F2" s="196"/>
      <c r="G2" s="196"/>
      <c r="H2" s="196"/>
      <c r="I2" s="196"/>
    </row>
    <row r="3" spans="1:9" x14ac:dyDescent="0.25">
      <c r="A3" s="197" t="s">
        <v>15</v>
      </c>
      <c r="B3" s="197"/>
      <c r="C3" s="197"/>
      <c r="D3" s="197"/>
      <c r="E3" s="197"/>
      <c r="F3" s="197"/>
      <c r="G3" s="197"/>
      <c r="H3" s="197"/>
      <c r="I3" s="197"/>
    </row>
    <row r="4" spans="1:9" ht="15.6" x14ac:dyDescent="0.3">
      <c r="A4" s="127"/>
      <c r="B4" s="127"/>
      <c r="C4" s="127"/>
      <c r="D4" s="127"/>
      <c r="E4" s="127"/>
      <c r="F4" s="127"/>
      <c r="G4" s="127"/>
      <c r="H4" s="127"/>
      <c r="I4" s="127"/>
    </row>
    <row r="5" spans="1:9" ht="15.75" customHeight="1" x14ac:dyDescent="0.25">
      <c r="A5" s="125" t="s">
        <v>4</v>
      </c>
      <c r="B5" s="125"/>
      <c r="C5" s="182" t="s">
        <v>226</v>
      </c>
      <c r="D5" s="182"/>
      <c r="E5" s="182"/>
      <c r="F5" s="182"/>
      <c r="G5" s="182"/>
      <c r="H5" s="182"/>
      <c r="I5" s="182"/>
    </row>
    <row r="6" spans="1:9" ht="15.6" x14ac:dyDescent="0.25">
      <c r="A6" s="125" t="s">
        <v>42</v>
      </c>
      <c r="B6" s="125"/>
      <c r="C6" s="182" t="s">
        <v>226</v>
      </c>
      <c r="D6" s="182"/>
      <c r="E6" s="182"/>
      <c r="F6" s="182"/>
      <c r="G6" s="182"/>
      <c r="H6" s="182"/>
      <c r="I6" s="182"/>
    </row>
    <row r="7" spans="1:9" ht="15.6" x14ac:dyDescent="0.25">
      <c r="A7" s="44" t="s">
        <v>263</v>
      </c>
      <c r="B7" s="103"/>
      <c r="C7" s="182" t="s">
        <v>227</v>
      </c>
      <c r="D7" s="182"/>
      <c r="E7" s="182"/>
      <c r="F7" s="182"/>
      <c r="G7" s="182"/>
      <c r="H7" s="182"/>
      <c r="I7" s="182"/>
    </row>
    <row r="8" spans="1:9" ht="15.6" x14ac:dyDescent="0.25">
      <c r="A8" s="125" t="s">
        <v>50</v>
      </c>
      <c r="B8" s="125"/>
      <c r="C8" s="182" t="s">
        <v>223</v>
      </c>
      <c r="D8" s="182"/>
      <c r="E8" s="182"/>
      <c r="F8" s="182"/>
      <c r="G8" s="182"/>
      <c r="H8" s="182"/>
      <c r="I8" s="182"/>
    </row>
    <row r="9" spans="1:9" ht="15.6" x14ac:dyDescent="0.25">
      <c r="A9" s="125" t="s">
        <v>16</v>
      </c>
      <c r="B9" s="125"/>
      <c r="C9" s="183" t="s">
        <v>52</v>
      </c>
      <c r="D9" s="183"/>
      <c r="E9" s="183"/>
      <c r="F9" s="183"/>
      <c r="G9" s="183"/>
      <c r="H9" s="183"/>
      <c r="I9" s="183"/>
    </row>
    <row r="10" spans="1:9" ht="15.75" customHeight="1" x14ac:dyDescent="0.25">
      <c r="A10" s="125" t="s">
        <v>51</v>
      </c>
      <c r="B10" s="125"/>
      <c r="C10" s="182" t="s">
        <v>221</v>
      </c>
      <c r="D10" s="182"/>
      <c r="E10" s="182"/>
      <c r="F10" s="182"/>
      <c r="G10" s="182"/>
      <c r="H10" s="182"/>
      <c r="I10" s="182"/>
    </row>
    <row r="11" spans="1:9" ht="15.6" x14ac:dyDescent="0.3">
      <c r="A11" s="126" t="s">
        <v>17</v>
      </c>
      <c r="B11" s="126"/>
      <c r="C11" s="150">
        <f>E26</f>
        <v>0</v>
      </c>
      <c r="D11" s="126"/>
      <c r="F11" s="127"/>
      <c r="G11" s="127"/>
      <c r="H11" s="127"/>
      <c r="I11" s="127"/>
    </row>
    <row r="12" spans="1:9" ht="15.6" x14ac:dyDescent="0.3">
      <c r="A12" s="126" t="s">
        <v>18</v>
      </c>
      <c r="B12" s="126"/>
      <c r="C12" s="151">
        <f>I22</f>
        <v>0</v>
      </c>
      <c r="D12" s="126"/>
      <c r="F12" s="127"/>
      <c r="G12" s="127"/>
      <c r="H12" s="127"/>
      <c r="I12" s="127"/>
    </row>
    <row r="13" spans="1:9" ht="16.2" thickBot="1" x14ac:dyDescent="0.35">
      <c r="A13" s="44" t="s">
        <v>249</v>
      </c>
      <c r="B13" s="1"/>
      <c r="C13" s="1"/>
      <c r="D13" s="1"/>
      <c r="E13" s="1"/>
      <c r="F13" s="1"/>
      <c r="G13" s="1"/>
      <c r="H13" s="1"/>
      <c r="I13" s="1"/>
    </row>
    <row r="14" spans="1:9" ht="15.75" customHeight="1" x14ac:dyDescent="0.3">
      <c r="A14" s="184" t="s">
        <v>7</v>
      </c>
      <c r="B14" s="198" t="s">
        <v>19</v>
      </c>
      <c r="C14" s="192" t="s">
        <v>20</v>
      </c>
      <c r="D14" s="193"/>
      <c r="E14" s="186" t="s">
        <v>21</v>
      </c>
      <c r="F14" s="188" t="s">
        <v>22</v>
      </c>
      <c r="G14" s="189"/>
      <c r="H14" s="189"/>
      <c r="I14" s="190" t="s">
        <v>23</v>
      </c>
    </row>
    <row r="15" spans="1:9" ht="31.8" thickBot="1" x14ac:dyDescent="0.3">
      <c r="A15" s="185"/>
      <c r="B15" s="199"/>
      <c r="C15" s="194"/>
      <c r="D15" s="195"/>
      <c r="E15" s="187"/>
      <c r="F15" s="128" t="s">
        <v>24</v>
      </c>
      <c r="G15" s="129" t="s">
        <v>49</v>
      </c>
      <c r="H15" s="129" t="s">
        <v>25</v>
      </c>
      <c r="I15" s="191"/>
    </row>
    <row r="16" spans="1:9" ht="31.5" customHeight="1" x14ac:dyDescent="0.25">
      <c r="A16" s="130">
        <v>1</v>
      </c>
      <c r="B16" s="152" t="str">
        <f>'LT1'!$A$2</f>
        <v>Lokālā Tāme Nr.1</v>
      </c>
      <c r="C16" s="200" t="str">
        <f>'LT1'!$A$3</f>
        <v xml:space="preserve"> '' Būvlaukuma sagatavošana, ierīkošana, uzturēšana '' </v>
      </c>
      <c r="D16" s="201"/>
      <c r="E16" s="131">
        <f t="shared" ref="E16:E18" si="0">ROUND(SUM(F16:H16),2)</f>
        <v>0</v>
      </c>
      <c r="F16" s="132">
        <f>'LT1'!M38</f>
        <v>0</v>
      </c>
      <c r="G16" s="133">
        <f>'LT1'!N38</f>
        <v>0</v>
      </c>
      <c r="H16" s="133">
        <f>'LT1'!O38</f>
        <v>0</v>
      </c>
      <c r="I16" s="134">
        <f>'LT1'!L38</f>
        <v>0</v>
      </c>
    </row>
    <row r="17" spans="1:10" ht="15.6" x14ac:dyDescent="0.25">
      <c r="A17" s="135">
        <v>2</v>
      </c>
      <c r="B17" s="152" t="str">
        <f>'LT2'!$A$2</f>
        <v>Lokālā Tāme Nr.2</v>
      </c>
      <c r="C17" s="200" t="str">
        <f>'LT2'!$A$3</f>
        <v xml:space="preserve"> '' Zirgu staļļa būvdarbi '' </v>
      </c>
      <c r="D17" s="201"/>
      <c r="E17" s="131">
        <f t="shared" si="0"/>
        <v>0</v>
      </c>
      <c r="F17" s="132">
        <f>'LT2'!M121</f>
        <v>0</v>
      </c>
      <c r="G17" s="132">
        <f>'LT2'!N121</f>
        <v>0</v>
      </c>
      <c r="H17" s="132">
        <f>'LT2'!O121</f>
        <v>0</v>
      </c>
      <c r="I17" s="136">
        <f>'LT2'!L121</f>
        <v>0</v>
      </c>
    </row>
    <row r="18" spans="1:10" ht="15.6" x14ac:dyDescent="0.25">
      <c r="A18" s="135">
        <v>3</v>
      </c>
      <c r="B18" s="152" t="str">
        <f>'LT3'!$A$2</f>
        <v>Lokālā Tāme Nr.3</v>
      </c>
      <c r="C18" s="200" t="str">
        <f>'LT3'!$A$3</f>
        <v xml:space="preserve"> '' Teritorijas labiekārtošana '' </v>
      </c>
      <c r="D18" s="201"/>
      <c r="E18" s="131">
        <f t="shared" si="0"/>
        <v>0</v>
      </c>
      <c r="F18" s="132">
        <f>'LT3'!M32</f>
        <v>0</v>
      </c>
      <c r="G18" s="132">
        <f>'LT3'!N32</f>
        <v>0</v>
      </c>
      <c r="H18" s="132">
        <f>'LT3'!O32</f>
        <v>0</v>
      </c>
      <c r="I18" s="134">
        <f>'LT3'!L32</f>
        <v>0</v>
      </c>
    </row>
    <row r="19" spans="1:10" ht="15.6" x14ac:dyDescent="0.25">
      <c r="A19" s="135">
        <v>4</v>
      </c>
      <c r="B19" s="152" t="str">
        <f>'LT4'!$A$2</f>
        <v>Lokālā Tāme Nr.4</v>
      </c>
      <c r="C19" s="200" t="str">
        <f>'LT4'!$A$3</f>
        <v xml:space="preserve"> '' Iekšējie inženiertīkli '' </v>
      </c>
      <c r="D19" s="201"/>
      <c r="E19" s="131">
        <f t="shared" ref="E19" si="1">ROUND(SUM(F19:H19),2)</f>
        <v>0</v>
      </c>
      <c r="F19" s="132">
        <f>'LT4'!M24</f>
        <v>0</v>
      </c>
      <c r="G19" s="132">
        <f>'LT4'!N24</f>
        <v>0</v>
      </c>
      <c r="H19" s="132">
        <f>'LT4'!O24</f>
        <v>0</v>
      </c>
      <c r="I19" s="134">
        <f>'LT4'!L24</f>
        <v>0</v>
      </c>
    </row>
    <row r="20" spans="1:10" ht="15.6" x14ac:dyDescent="0.25">
      <c r="A20" s="135">
        <v>5</v>
      </c>
      <c r="B20" s="152" t="str">
        <f>'LT5'!$A$2</f>
        <v>Lokālā Tāme Nr.5</v>
      </c>
      <c r="C20" s="200" t="str">
        <f>'LT5'!$A$3</f>
        <v xml:space="preserve"> '' Ārējie inženiertīkli '' </v>
      </c>
      <c r="D20" s="201"/>
      <c r="E20" s="131">
        <f t="shared" ref="E20" si="2">ROUND(SUM(F20:H20),2)</f>
        <v>0</v>
      </c>
      <c r="F20" s="132">
        <f>'LT5'!M60</f>
        <v>0</v>
      </c>
      <c r="G20" s="132">
        <f>'LT5'!N60</f>
        <v>0</v>
      </c>
      <c r="H20" s="132">
        <f>'LT5'!O60</f>
        <v>0</v>
      </c>
      <c r="I20" s="134">
        <f>'LT5'!L60</f>
        <v>0</v>
      </c>
    </row>
    <row r="21" spans="1:10" ht="15.6" x14ac:dyDescent="0.25">
      <c r="A21" s="135">
        <v>6</v>
      </c>
      <c r="B21" s="152" t="str">
        <f>'LT6'!$A$2</f>
        <v>Lokālā Tāme Nr.6</v>
      </c>
      <c r="C21" s="200" t="str">
        <f>'LT6'!$A$3</f>
        <v xml:space="preserve"> '' Tehnoloģiskais aprīkojums '' </v>
      </c>
      <c r="D21" s="201"/>
      <c r="E21" s="131">
        <f t="shared" ref="E21" si="3">ROUND(SUM(F21:H21),2)</f>
        <v>0</v>
      </c>
      <c r="F21" s="132">
        <f>'LT6'!M27</f>
        <v>0</v>
      </c>
      <c r="G21" s="132">
        <f>'LT6'!N27</f>
        <v>0</v>
      </c>
      <c r="H21" s="132">
        <f>'LT6'!O27</f>
        <v>0</v>
      </c>
      <c r="I21" s="134">
        <f>'LT6'!L27</f>
        <v>0</v>
      </c>
    </row>
    <row r="22" spans="1:10" ht="16.2" thickBot="1" x14ac:dyDescent="0.35">
      <c r="A22" s="203" t="s">
        <v>26</v>
      </c>
      <c r="B22" s="204"/>
      <c r="C22" s="204"/>
      <c r="D22" s="205"/>
      <c r="E22" s="145">
        <f>SUM(E16:E21)</f>
        <v>0</v>
      </c>
      <c r="F22" s="146">
        <f>SUM(F16:F21)</f>
        <v>0</v>
      </c>
      <c r="G22" s="132">
        <f>SUM(G16:G21)</f>
        <v>0</v>
      </c>
      <c r="H22" s="132">
        <f>SUM(H16:H21)</f>
        <v>0</v>
      </c>
      <c r="I22" s="134">
        <f>SUM(I16:I21)</f>
        <v>0</v>
      </c>
      <c r="J22" s="40"/>
    </row>
    <row r="23" spans="1:10" ht="15.6" x14ac:dyDescent="0.3">
      <c r="A23" s="206" t="s">
        <v>44</v>
      </c>
      <c r="B23" s="207"/>
      <c r="C23" s="208"/>
      <c r="D23" s="153">
        <v>0</v>
      </c>
      <c r="E23" s="137">
        <f>ROUND(E22*D23,2)</f>
        <v>0</v>
      </c>
      <c r="F23" s="138"/>
      <c r="G23" s="139"/>
      <c r="H23" s="139"/>
      <c r="I23" s="139"/>
    </row>
    <row r="24" spans="1:10" ht="15.6" x14ac:dyDescent="0.3">
      <c r="A24" s="209" t="s">
        <v>27</v>
      </c>
      <c r="B24" s="210"/>
      <c r="C24" s="211"/>
      <c r="D24" s="154">
        <v>0</v>
      </c>
      <c r="E24" s="141">
        <f>E23*D24</f>
        <v>0</v>
      </c>
      <c r="F24" s="138"/>
      <c r="G24" s="140"/>
      <c r="H24" s="140"/>
      <c r="I24" s="140"/>
    </row>
    <row r="25" spans="1:10" ht="15.6" x14ac:dyDescent="0.3">
      <c r="A25" s="209" t="s">
        <v>45</v>
      </c>
      <c r="B25" s="210"/>
      <c r="C25" s="212"/>
      <c r="D25" s="155">
        <v>0</v>
      </c>
      <c r="E25" s="141">
        <f>ROUND(E22*D25,2)</f>
        <v>0</v>
      </c>
      <c r="F25" s="138"/>
      <c r="G25" s="140"/>
      <c r="H25" s="140"/>
      <c r="I25" s="140"/>
    </row>
    <row r="26" spans="1:10" ht="16.2" thickBot="1" x14ac:dyDescent="0.35">
      <c r="A26" s="213" t="s">
        <v>28</v>
      </c>
      <c r="B26" s="214"/>
      <c r="C26" s="215"/>
      <c r="D26" s="147"/>
      <c r="E26" s="148">
        <f>SUM(E22,E23,E25,)</f>
        <v>0</v>
      </c>
      <c r="F26" s="138"/>
      <c r="G26" s="140"/>
      <c r="H26" s="140"/>
      <c r="I26" s="140"/>
    </row>
    <row r="27" spans="1:10" ht="15.6" x14ac:dyDescent="0.3">
      <c r="A27" s="1"/>
      <c r="B27" s="1"/>
      <c r="C27" s="1"/>
      <c r="D27" s="1"/>
      <c r="E27" s="1"/>
      <c r="F27" s="1"/>
      <c r="G27" s="1"/>
      <c r="H27" s="1"/>
      <c r="I27" s="1"/>
    </row>
    <row r="28" spans="1:10" ht="15.6" x14ac:dyDescent="0.3">
      <c r="A28" s="142" t="s">
        <v>12</v>
      </c>
      <c r="B28" s="143"/>
      <c r="C28" s="144"/>
      <c r="D28" s="144"/>
      <c r="E28" s="144"/>
      <c r="F28" s="144"/>
      <c r="G28" s="144"/>
      <c r="H28" s="143" t="s">
        <v>223</v>
      </c>
      <c r="I28" s="144"/>
    </row>
    <row r="29" spans="1:10" ht="15.6" x14ac:dyDescent="0.3">
      <c r="A29" s="142"/>
      <c r="B29" s="202" t="s">
        <v>13</v>
      </c>
      <c r="C29" s="202"/>
      <c r="D29" s="202"/>
      <c r="E29" s="202"/>
      <c r="F29" s="202"/>
      <c r="G29" s="202"/>
      <c r="H29" s="1"/>
      <c r="I29" s="1"/>
    </row>
    <row r="30" spans="1:10" ht="15.6" x14ac:dyDescent="0.3">
      <c r="A30" s="142"/>
      <c r="B30" s="142"/>
      <c r="C30" s="142"/>
      <c r="D30" s="142"/>
      <c r="E30" s="1"/>
      <c r="F30" s="1"/>
      <c r="G30" s="1"/>
      <c r="H30" s="1"/>
      <c r="I30" s="1"/>
    </row>
    <row r="31" spans="1:10" ht="15.6" x14ac:dyDescent="0.3">
      <c r="A31" s="142" t="s">
        <v>14</v>
      </c>
      <c r="B31" s="143"/>
      <c r="C31" s="144"/>
      <c r="D31" s="144"/>
      <c r="E31" s="144"/>
      <c r="F31" s="144"/>
      <c r="G31" s="144"/>
      <c r="H31" s="143" t="s">
        <v>223</v>
      </c>
      <c r="I31" s="144"/>
    </row>
    <row r="32" spans="1:10" ht="15.6" x14ac:dyDescent="0.3">
      <c r="A32" s="142"/>
      <c r="B32" s="202" t="s">
        <v>13</v>
      </c>
      <c r="C32" s="202"/>
      <c r="D32" s="202"/>
      <c r="E32" s="202"/>
      <c r="F32" s="202"/>
      <c r="G32" s="202"/>
      <c r="H32" s="1"/>
      <c r="I32" s="1"/>
    </row>
    <row r="33" spans="1:1" ht="15.6" x14ac:dyDescent="0.25">
      <c r="A33" s="44" t="s">
        <v>249</v>
      </c>
    </row>
  </sheetData>
  <mergeCells count="27">
    <mergeCell ref="B32:G32"/>
    <mergeCell ref="C16:D16"/>
    <mergeCell ref="A22:D22"/>
    <mergeCell ref="A23:C23"/>
    <mergeCell ref="A24:C24"/>
    <mergeCell ref="A25:C25"/>
    <mergeCell ref="A26:C26"/>
    <mergeCell ref="C17:D17"/>
    <mergeCell ref="C18:D18"/>
    <mergeCell ref="C19:D19"/>
    <mergeCell ref="B29:G29"/>
    <mergeCell ref="C20:D20"/>
    <mergeCell ref="C21:D21"/>
    <mergeCell ref="A2:I2"/>
    <mergeCell ref="A3:I3"/>
    <mergeCell ref="C5:I5"/>
    <mergeCell ref="C6:I6"/>
    <mergeCell ref="C7:I7"/>
    <mergeCell ref="A14:A15"/>
    <mergeCell ref="C8:I8"/>
    <mergeCell ref="C9:I9"/>
    <mergeCell ref="C10:I10"/>
    <mergeCell ref="E14:E15"/>
    <mergeCell ref="F14:H14"/>
    <mergeCell ref="I14:I15"/>
    <mergeCell ref="C14:D15"/>
    <mergeCell ref="B14:B15"/>
  </mergeCells>
  <pageMargins left="0.7" right="0.7" top="0.75" bottom="0.75" header="0.3" footer="0.3"/>
  <pageSetup paperSize="9" scale="35" orientation="landscape" r:id="rId1"/>
  <headerFooter>
    <oddFooter>&amp;L&amp;A&amp;RLapa &amp;P no &amp;N lapas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P44"/>
  <sheetViews>
    <sheetView topLeftCell="A28" zoomScale="70" zoomScaleNormal="70" workbookViewId="0">
      <selection activeCell="G52" sqref="G52"/>
    </sheetView>
  </sheetViews>
  <sheetFormatPr defaultColWidth="9.109375" defaultRowHeight="13.8" x14ac:dyDescent="0.25"/>
  <cols>
    <col min="1" max="1" width="10.6640625" style="3" bestFit="1" customWidth="1"/>
    <col min="2" max="2" width="15.44140625" style="3" bestFit="1" customWidth="1"/>
    <col min="3" max="3" width="50.6640625" style="3" customWidth="1"/>
    <col min="4" max="4" width="9.109375" style="3"/>
    <col min="5" max="5" width="13.5546875" style="3" bestFit="1" customWidth="1"/>
    <col min="6" max="11" width="15.6640625" style="3" customWidth="1"/>
    <col min="12" max="16" width="14.33203125" style="3" customWidth="1"/>
    <col min="17" max="17" width="2.6640625" style="3" customWidth="1"/>
    <col min="18" max="16384" width="9.109375" style="3"/>
  </cols>
  <sheetData>
    <row r="1" spans="1:16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45"/>
    </row>
    <row r="2" spans="1:16" ht="25.2" x14ac:dyDescent="0.45">
      <c r="A2" s="216" t="s">
        <v>239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spans="1:16" ht="15" customHeight="1" x14ac:dyDescent="0.25">
      <c r="A3" s="217" t="s">
        <v>240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</row>
    <row r="4" spans="1:16" ht="15" customHeight="1" x14ac:dyDescent="0.25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</row>
    <row r="5" spans="1:16" ht="18" x14ac:dyDescent="0.35">
      <c r="A5" s="238" t="s">
        <v>15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</row>
    <row r="6" spans="1:16" ht="15.6" x14ac:dyDescent="0.3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1"/>
    </row>
    <row r="7" spans="1:16" ht="15.75" customHeight="1" x14ac:dyDescent="0.35">
      <c r="A7" s="5" t="s">
        <v>4</v>
      </c>
      <c r="B7" s="5"/>
      <c r="C7" s="233" t="s">
        <v>225</v>
      </c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</row>
    <row r="8" spans="1:16" ht="15.75" customHeight="1" x14ac:dyDescent="0.25">
      <c r="A8" s="6" t="s">
        <v>42</v>
      </c>
      <c r="B8" s="6"/>
      <c r="C8" s="233" t="s">
        <v>226</v>
      </c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</row>
    <row r="9" spans="1:16" ht="18" x14ac:dyDescent="0.35">
      <c r="A9" s="76" t="s">
        <v>245</v>
      </c>
      <c r="B9" s="7"/>
      <c r="C9" s="47" t="s">
        <v>227</v>
      </c>
      <c r="D9" s="5"/>
      <c r="E9" s="5"/>
      <c r="F9" s="5"/>
      <c r="G9" s="5"/>
      <c r="H9" s="5"/>
      <c r="I9" s="5"/>
      <c r="J9" s="8"/>
      <c r="K9" s="8"/>
      <c r="L9" s="49"/>
      <c r="M9" s="5"/>
      <c r="N9" s="9"/>
      <c r="O9" s="5"/>
      <c r="P9" s="5"/>
    </row>
    <row r="10" spans="1:16" ht="18" x14ac:dyDescent="0.35">
      <c r="A10" s="5" t="s">
        <v>50</v>
      </c>
      <c r="B10" s="5"/>
      <c r="C10" s="47" t="s">
        <v>223</v>
      </c>
      <c r="D10" s="5"/>
      <c r="E10" s="5"/>
      <c r="F10" s="5"/>
      <c r="G10" s="5"/>
      <c r="H10" s="8"/>
      <c r="I10" s="5"/>
      <c r="J10" s="8"/>
      <c r="K10" s="8"/>
      <c r="L10" s="49"/>
      <c r="M10" s="5"/>
      <c r="N10" s="9"/>
      <c r="O10" s="5"/>
      <c r="P10" s="5"/>
    </row>
    <row r="11" spans="1:16" ht="18.75" customHeight="1" x14ac:dyDescent="0.35">
      <c r="A11" s="5" t="s">
        <v>16</v>
      </c>
      <c r="B11" s="5"/>
      <c r="C11" s="5" t="s">
        <v>52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9"/>
      <c r="O11" s="5"/>
      <c r="P11" s="5"/>
    </row>
    <row r="12" spans="1:16" ht="18" x14ac:dyDescent="0.35">
      <c r="A12" s="5" t="s">
        <v>51</v>
      </c>
      <c r="B12" s="5"/>
      <c r="C12" s="5" t="s">
        <v>221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9"/>
      <c r="O12" s="5"/>
      <c r="P12" s="5"/>
    </row>
    <row r="13" spans="1:16" ht="18" x14ac:dyDescent="0.35">
      <c r="A13" s="10" t="s">
        <v>241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9"/>
      <c r="O13" s="50"/>
      <c r="P13" s="50"/>
    </row>
    <row r="14" spans="1:16" ht="18.600000000000001" thickBot="1" x14ac:dyDescent="0.4">
      <c r="A14" s="11" t="s">
        <v>248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12" t="s">
        <v>252</v>
      </c>
      <c r="N14" s="9"/>
      <c r="O14" s="218">
        <f>P38</f>
        <v>0</v>
      </c>
      <c r="P14" s="218"/>
    </row>
    <row r="15" spans="1:16" ht="18" x14ac:dyDescent="0.25">
      <c r="A15" s="219" t="s">
        <v>29</v>
      </c>
      <c r="B15" s="221" t="s">
        <v>30</v>
      </c>
      <c r="C15" s="223" t="s">
        <v>31</v>
      </c>
      <c r="D15" s="225" t="s">
        <v>32</v>
      </c>
      <c r="E15" s="227" t="s">
        <v>33</v>
      </c>
      <c r="F15" s="229" t="s">
        <v>34</v>
      </c>
      <c r="G15" s="230"/>
      <c r="H15" s="230"/>
      <c r="I15" s="230"/>
      <c r="J15" s="230"/>
      <c r="K15" s="231"/>
      <c r="L15" s="232" t="s">
        <v>35</v>
      </c>
      <c r="M15" s="230"/>
      <c r="N15" s="230"/>
      <c r="O15" s="230"/>
      <c r="P15" s="231"/>
    </row>
    <row r="16" spans="1:16" ht="30" customHeight="1" x14ac:dyDescent="0.25">
      <c r="A16" s="220"/>
      <c r="B16" s="222"/>
      <c r="C16" s="224"/>
      <c r="D16" s="226"/>
      <c r="E16" s="228"/>
      <c r="F16" s="242" t="s">
        <v>36</v>
      </c>
      <c r="G16" s="240" t="s">
        <v>37</v>
      </c>
      <c r="H16" s="240" t="s">
        <v>24</v>
      </c>
      <c r="I16" s="240" t="s">
        <v>49</v>
      </c>
      <c r="J16" s="240" t="s">
        <v>38</v>
      </c>
      <c r="K16" s="241" t="s">
        <v>39</v>
      </c>
      <c r="L16" s="239" t="s">
        <v>40</v>
      </c>
      <c r="M16" s="240" t="s">
        <v>24</v>
      </c>
      <c r="N16" s="240" t="s">
        <v>49</v>
      </c>
      <c r="O16" s="240" t="s">
        <v>38</v>
      </c>
      <c r="P16" s="241" t="s">
        <v>41</v>
      </c>
    </row>
    <row r="17" spans="1:16" ht="30" customHeight="1" x14ac:dyDescent="0.25">
      <c r="A17" s="220"/>
      <c r="B17" s="222"/>
      <c r="C17" s="224"/>
      <c r="D17" s="226"/>
      <c r="E17" s="228"/>
      <c r="F17" s="242"/>
      <c r="G17" s="240"/>
      <c r="H17" s="240"/>
      <c r="I17" s="240"/>
      <c r="J17" s="240"/>
      <c r="K17" s="241"/>
      <c r="L17" s="239"/>
      <c r="M17" s="240"/>
      <c r="N17" s="240"/>
      <c r="O17" s="240"/>
      <c r="P17" s="241"/>
    </row>
    <row r="18" spans="1:16" ht="18.600000000000001" thickBot="1" x14ac:dyDescent="0.4">
      <c r="A18" s="51">
        <v>1</v>
      </c>
      <c r="B18" s="52">
        <v>2</v>
      </c>
      <c r="C18" s="53">
        <v>3</v>
      </c>
      <c r="D18" s="54">
        <v>4</v>
      </c>
      <c r="E18" s="55">
        <v>5</v>
      </c>
      <c r="F18" s="56">
        <v>6</v>
      </c>
      <c r="G18" s="52">
        <v>7</v>
      </c>
      <c r="H18" s="52">
        <v>8</v>
      </c>
      <c r="I18" s="52">
        <v>9</v>
      </c>
      <c r="J18" s="52">
        <v>10</v>
      </c>
      <c r="K18" s="57">
        <v>11</v>
      </c>
      <c r="L18" s="51">
        <v>12</v>
      </c>
      <c r="M18" s="52">
        <v>13</v>
      </c>
      <c r="N18" s="52">
        <v>14</v>
      </c>
      <c r="O18" s="52">
        <v>15</v>
      </c>
      <c r="P18" s="57">
        <v>16</v>
      </c>
    </row>
    <row r="19" spans="1:16" ht="36" x14ac:dyDescent="0.35">
      <c r="A19" s="58"/>
      <c r="B19" s="59"/>
      <c r="C19" s="60" t="s">
        <v>261</v>
      </c>
      <c r="D19" s="61"/>
      <c r="E19" s="62"/>
      <c r="F19" s="13"/>
      <c r="G19" s="14"/>
      <c r="H19" s="14"/>
      <c r="I19" s="14"/>
      <c r="J19" s="14"/>
      <c r="K19" s="15"/>
      <c r="L19" s="16"/>
      <c r="M19" s="17"/>
      <c r="N19" s="17"/>
      <c r="O19" s="17"/>
      <c r="P19" s="18"/>
    </row>
    <row r="20" spans="1:16" ht="36" x14ac:dyDescent="0.25">
      <c r="A20" s="63"/>
      <c r="B20" s="25"/>
      <c r="C20" s="64" t="s">
        <v>54</v>
      </c>
      <c r="D20" s="65"/>
      <c r="E20" s="66"/>
      <c r="F20" s="19"/>
      <c r="G20" s="20"/>
      <c r="H20" s="20"/>
      <c r="I20" s="20"/>
      <c r="J20" s="20"/>
      <c r="K20" s="21"/>
      <c r="L20" s="22"/>
      <c r="M20" s="23"/>
      <c r="N20" s="23"/>
      <c r="O20" s="23"/>
      <c r="P20" s="24"/>
    </row>
    <row r="21" spans="1:16" ht="18" x14ac:dyDescent="0.25">
      <c r="A21" s="79"/>
      <c r="B21" s="80"/>
      <c r="C21" s="81" t="s">
        <v>55</v>
      </c>
      <c r="D21" s="79" t="s">
        <v>56</v>
      </c>
      <c r="E21" s="94">
        <v>1</v>
      </c>
      <c r="F21" s="115"/>
      <c r="G21" s="30"/>
      <c r="H21" s="30">
        <f>ROUND(F21*G21,2)</f>
        <v>0</v>
      </c>
      <c r="I21" s="107"/>
      <c r="J21" s="107"/>
      <c r="K21" s="31">
        <f t="shared" ref="K21" si="0">ROUND(SUM(H21:J21),2)</f>
        <v>0</v>
      </c>
      <c r="L21" s="108">
        <f t="shared" ref="L21" si="1">ROUND(F21*E21,2)</f>
        <v>0</v>
      </c>
      <c r="M21" s="32">
        <f t="shared" ref="M21" si="2">ROUND(E21*H21,2)</f>
        <v>0</v>
      </c>
      <c r="N21" s="32">
        <f t="shared" ref="N21" si="3">ROUND(I21*E21,2)</f>
        <v>0</v>
      </c>
      <c r="O21" s="32">
        <f t="shared" ref="O21" si="4">ROUND(J21*E21,2)</f>
        <v>0</v>
      </c>
      <c r="P21" s="84">
        <f t="shared" ref="P21" si="5">ROUND(SUM(M21:O21),2)</f>
        <v>0</v>
      </c>
    </row>
    <row r="22" spans="1:16" ht="36" x14ac:dyDescent="0.25">
      <c r="A22" s="79"/>
      <c r="B22" s="80"/>
      <c r="C22" s="81" t="s">
        <v>57</v>
      </c>
      <c r="D22" s="79" t="s">
        <v>56</v>
      </c>
      <c r="E22" s="94">
        <v>1</v>
      </c>
      <c r="F22" s="86"/>
      <c r="G22" s="30"/>
      <c r="H22" s="30">
        <f t="shared" ref="H22:H36" si="6">ROUND(F22*G22,2)</f>
        <v>0</v>
      </c>
      <c r="I22" s="107"/>
      <c r="J22" s="107"/>
      <c r="K22" s="31">
        <f t="shared" ref="K22:K36" si="7">ROUND(SUM(H22:J22),2)</f>
        <v>0</v>
      </c>
      <c r="L22" s="108">
        <f t="shared" ref="L22:L36" si="8">ROUND(F22*E22,2)</f>
        <v>0</v>
      </c>
      <c r="M22" s="32">
        <f t="shared" ref="M22:M36" si="9">ROUND(E22*H22,2)</f>
        <v>0</v>
      </c>
      <c r="N22" s="32">
        <f t="shared" ref="N22:N36" si="10">ROUND(I22*E22,2)</f>
        <v>0</v>
      </c>
      <c r="O22" s="32">
        <f t="shared" ref="O22:O36" si="11">ROUND(J22*E22,2)</f>
        <v>0</v>
      </c>
      <c r="P22" s="84">
        <f t="shared" ref="P22:P36" si="12">ROUND(SUM(M22:O22),2)</f>
        <v>0</v>
      </c>
    </row>
    <row r="23" spans="1:16" ht="36" x14ac:dyDescent="0.25">
      <c r="A23" s="79"/>
      <c r="B23" s="80"/>
      <c r="C23" s="81" t="s">
        <v>58</v>
      </c>
      <c r="D23" s="79" t="s">
        <v>56</v>
      </c>
      <c r="E23" s="94">
        <v>1</v>
      </c>
      <c r="F23" s="86"/>
      <c r="G23" s="30"/>
      <c r="H23" s="30">
        <f t="shared" si="6"/>
        <v>0</v>
      </c>
      <c r="I23" s="107"/>
      <c r="J23" s="107"/>
      <c r="K23" s="31">
        <f t="shared" si="7"/>
        <v>0</v>
      </c>
      <c r="L23" s="108">
        <f t="shared" si="8"/>
        <v>0</v>
      </c>
      <c r="M23" s="32">
        <f t="shared" si="9"/>
        <v>0</v>
      </c>
      <c r="N23" s="32">
        <f t="shared" si="10"/>
        <v>0</v>
      </c>
      <c r="O23" s="32">
        <f t="shared" si="11"/>
        <v>0</v>
      </c>
      <c r="P23" s="84">
        <f t="shared" si="12"/>
        <v>0</v>
      </c>
    </row>
    <row r="24" spans="1:16" ht="36" x14ac:dyDescent="0.25">
      <c r="A24" s="79"/>
      <c r="B24" s="80"/>
      <c r="C24" s="81" t="s">
        <v>59</v>
      </c>
      <c r="D24" s="79" t="s">
        <v>56</v>
      </c>
      <c r="E24" s="94">
        <v>1</v>
      </c>
      <c r="F24" s="86"/>
      <c r="G24" s="30"/>
      <c r="H24" s="30">
        <f t="shared" si="6"/>
        <v>0</v>
      </c>
      <c r="I24" s="107"/>
      <c r="J24" s="107"/>
      <c r="K24" s="31">
        <f t="shared" si="7"/>
        <v>0</v>
      </c>
      <c r="L24" s="108">
        <f t="shared" si="8"/>
        <v>0</v>
      </c>
      <c r="M24" s="32">
        <f t="shared" si="9"/>
        <v>0</v>
      </c>
      <c r="N24" s="32">
        <f t="shared" si="10"/>
        <v>0</v>
      </c>
      <c r="O24" s="32">
        <f t="shared" si="11"/>
        <v>0</v>
      </c>
      <c r="P24" s="84">
        <f t="shared" si="12"/>
        <v>0</v>
      </c>
    </row>
    <row r="25" spans="1:16" ht="36" x14ac:dyDescent="0.25">
      <c r="A25" s="79"/>
      <c r="B25" s="80"/>
      <c r="C25" s="81" t="s">
        <v>60</v>
      </c>
      <c r="D25" s="79" t="s">
        <v>56</v>
      </c>
      <c r="E25" s="94">
        <v>4</v>
      </c>
      <c r="F25" s="86"/>
      <c r="G25" s="30"/>
      <c r="H25" s="30">
        <f t="shared" si="6"/>
        <v>0</v>
      </c>
      <c r="I25" s="107"/>
      <c r="J25" s="107"/>
      <c r="K25" s="31">
        <f t="shared" si="7"/>
        <v>0</v>
      </c>
      <c r="L25" s="108">
        <f t="shared" si="8"/>
        <v>0</v>
      </c>
      <c r="M25" s="32">
        <f t="shared" si="9"/>
        <v>0</v>
      </c>
      <c r="N25" s="32">
        <f t="shared" si="10"/>
        <v>0</v>
      </c>
      <c r="O25" s="32">
        <f t="shared" si="11"/>
        <v>0</v>
      </c>
      <c r="P25" s="84">
        <f t="shared" si="12"/>
        <v>0</v>
      </c>
    </row>
    <row r="26" spans="1:16" ht="36" x14ac:dyDescent="0.25">
      <c r="A26" s="79"/>
      <c r="B26" s="80"/>
      <c r="C26" s="81" t="s">
        <v>61</v>
      </c>
      <c r="D26" s="79" t="s">
        <v>62</v>
      </c>
      <c r="E26" s="94">
        <v>70</v>
      </c>
      <c r="F26" s="115"/>
      <c r="G26" s="30"/>
      <c r="H26" s="30">
        <f t="shared" si="6"/>
        <v>0</v>
      </c>
      <c r="I26" s="107"/>
      <c r="J26" s="107"/>
      <c r="K26" s="31">
        <f t="shared" si="7"/>
        <v>0</v>
      </c>
      <c r="L26" s="108">
        <f t="shared" si="8"/>
        <v>0</v>
      </c>
      <c r="M26" s="32">
        <f t="shared" si="9"/>
        <v>0</v>
      </c>
      <c r="N26" s="32">
        <f t="shared" si="10"/>
        <v>0</v>
      </c>
      <c r="O26" s="32">
        <f t="shared" si="11"/>
        <v>0</v>
      </c>
      <c r="P26" s="84">
        <f t="shared" si="12"/>
        <v>0</v>
      </c>
    </row>
    <row r="27" spans="1:16" ht="36" x14ac:dyDescent="0.25">
      <c r="A27" s="79"/>
      <c r="B27" s="80"/>
      <c r="C27" s="81" t="s">
        <v>63</v>
      </c>
      <c r="D27" s="79" t="s">
        <v>64</v>
      </c>
      <c r="E27" s="94">
        <v>25</v>
      </c>
      <c r="F27" s="86"/>
      <c r="G27" s="30"/>
      <c r="H27" s="30">
        <f t="shared" si="6"/>
        <v>0</v>
      </c>
      <c r="I27" s="107"/>
      <c r="J27" s="107"/>
      <c r="K27" s="31">
        <f t="shared" si="7"/>
        <v>0</v>
      </c>
      <c r="L27" s="108">
        <f t="shared" si="8"/>
        <v>0</v>
      </c>
      <c r="M27" s="32">
        <f t="shared" si="9"/>
        <v>0</v>
      </c>
      <c r="N27" s="32">
        <f t="shared" si="10"/>
        <v>0</v>
      </c>
      <c r="O27" s="32">
        <f t="shared" si="11"/>
        <v>0</v>
      </c>
      <c r="P27" s="84">
        <f t="shared" si="12"/>
        <v>0</v>
      </c>
    </row>
    <row r="28" spans="1:16" ht="72" x14ac:dyDescent="0.25">
      <c r="A28" s="79"/>
      <c r="B28" s="80"/>
      <c r="C28" s="81" t="s">
        <v>65</v>
      </c>
      <c r="D28" s="79" t="s">
        <v>56</v>
      </c>
      <c r="E28" s="94">
        <v>1</v>
      </c>
      <c r="F28" s="115"/>
      <c r="G28" s="30"/>
      <c r="H28" s="30">
        <f t="shared" si="6"/>
        <v>0</v>
      </c>
      <c r="I28" s="107"/>
      <c r="J28" s="107"/>
      <c r="K28" s="31">
        <f t="shared" si="7"/>
        <v>0</v>
      </c>
      <c r="L28" s="108">
        <f t="shared" si="8"/>
        <v>0</v>
      </c>
      <c r="M28" s="32">
        <f t="shared" si="9"/>
        <v>0</v>
      </c>
      <c r="N28" s="32">
        <f t="shared" si="10"/>
        <v>0</v>
      </c>
      <c r="O28" s="32">
        <f t="shared" si="11"/>
        <v>0</v>
      </c>
      <c r="P28" s="84">
        <f t="shared" si="12"/>
        <v>0</v>
      </c>
    </row>
    <row r="29" spans="1:16" ht="72" x14ac:dyDescent="0.25">
      <c r="A29" s="79"/>
      <c r="B29" s="80"/>
      <c r="C29" s="81" t="s">
        <v>66</v>
      </c>
      <c r="D29" s="79" t="s">
        <v>56</v>
      </c>
      <c r="E29" s="94">
        <v>1</v>
      </c>
      <c r="F29" s="115"/>
      <c r="G29" s="30"/>
      <c r="H29" s="30">
        <f t="shared" si="6"/>
        <v>0</v>
      </c>
      <c r="I29" s="107"/>
      <c r="J29" s="107"/>
      <c r="K29" s="31">
        <f t="shared" si="7"/>
        <v>0</v>
      </c>
      <c r="L29" s="108">
        <f t="shared" si="8"/>
        <v>0</v>
      </c>
      <c r="M29" s="32">
        <f t="shared" si="9"/>
        <v>0</v>
      </c>
      <c r="N29" s="32">
        <f t="shared" si="10"/>
        <v>0</v>
      </c>
      <c r="O29" s="32">
        <f t="shared" si="11"/>
        <v>0</v>
      </c>
      <c r="P29" s="84">
        <f t="shared" si="12"/>
        <v>0</v>
      </c>
    </row>
    <row r="30" spans="1:16" ht="54" x14ac:dyDescent="0.25">
      <c r="A30" s="79"/>
      <c r="B30" s="80"/>
      <c r="C30" s="81" t="s">
        <v>67</v>
      </c>
      <c r="D30" s="79" t="s">
        <v>56</v>
      </c>
      <c r="E30" s="94">
        <v>1</v>
      </c>
      <c r="F30" s="115"/>
      <c r="G30" s="30"/>
      <c r="H30" s="30">
        <f t="shared" si="6"/>
        <v>0</v>
      </c>
      <c r="I30" s="107"/>
      <c r="J30" s="107"/>
      <c r="K30" s="31">
        <f t="shared" si="7"/>
        <v>0</v>
      </c>
      <c r="L30" s="108">
        <f t="shared" si="8"/>
        <v>0</v>
      </c>
      <c r="M30" s="32">
        <f t="shared" si="9"/>
        <v>0</v>
      </c>
      <c r="N30" s="32">
        <f t="shared" si="10"/>
        <v>0</v>
      </c>
      <c r="O30" s="32">
        <f t="shared" si="11"/>
        <v>0</v>
      </c>
      <c r="P30" s="84">
        <f t="shared" si="12"/>
        <v>0</v>
      </c>
    </row>
    <row r="31" spans="1:16" ht="54" x14ac:dyDescent="0.25">
      <c r="A31" s="79"/>
      <c r="B31" s="80"/>
      <c r="C31" s="81" t="s">
        <v>68</v>
      </c>
      <c r="D31" s="79" t="s">
        <v>56</v>
      </c>
      <c r="E31" s="94">
        <v>1</v>
      </c>
      <c r="F31" s="115"/>
      <c r="G31" s="30"/>
      <c r="H31" s="30">
        <f t="shared" si="6"/>
        <v>0</v>
      </c>
      <c r="I31" s="107"/>
      <c r="J31" s="107"/>
      <c r="K31" s="31">
        <f t="shared" si="7"/>
        <v>0</v>
      </c>
      <c r="L31" s="108">
        <f t="shared" si="8"/>
        <v>0</v>
      </c>
      <c r="M31" s="32">
        <f t="shared" si="9"/>
        <v>0</v>
      </c>
      <c r="N31" s="32">
        <f t="shared" si="10"/>
        <v>0</v>
      </c>
      <c r="O31" s="32">
        <f t="shared" si="11"/>
        <v>0</v>
      </c>
      <c r="P31" s="84">
        <f t="shared" si="12"/>
        <v>0</v>
      </c>
    </row>
    <row r="32" spans="1:16" ht="54" x14ac:dyDescent="0.25">
      <c r="A32" s="79"/>
      <c r="B32" s="80"/>
      <c r="C32" s="81" t="s">
        <v>69</v>
      </c>
      <c r="D32" s="79" t="s">
        <v>70</v>
      </c>
      <c r="E32" s="94">
        <v>21</v>
      </c>
      <c r="F32" s="115"/>
      <c r="G32" s="30"/>
      <c r="H32" s="30">
        <f t="shared" si="6"/>
        <v>0</v>
      </c>
      <c r="I32" s="107"/>
      <c r="J32" s="107"/>
      <c r="K32" s="31">
        <f t="shared" si="7"/>
        <v>0</v>
      </c>
      <c r="L32" s="108">
        <f t="shared" si="8"/>
        <v>0</v>
      </c>
      <c r="M32" s="32">
        <f t="shared" si="9"/>
        <v>0</v>
      </c>
      <c r="N32" s="32">
        <f t="shared" si="10"/>
        <v>0</v>
      </c>
      <c r="O32" s="32">
        <f t="shared" si="11"/>
        <v>0</v>
      </c>
      <c r="P32" s="84">
        <f t="shared" si="12"/>
        <v>0</v>
      </c>
    </row>
    <row r="33" spans="1:16" ht="36" x14ac:dyDescent="0.25">
      <c r="A33" s="79"/>
      <c r="B33" s="80"/>
      <c r="C33" s="81" t="s">
        <v>71</v>
      </c>
      <c r="D33" s="79" t="s">
        <v>72</v>
      </c>
      <c r="E33" s="94">
        <v>1</v>
      </c>
      <c r="F33" s="115"/>
      <c r="G33" s="30"/>
      <c r="H33" s="30">
        <f t="shared" si="6"/>
        <v>0</v>
      </c>
      <c r="I33" s="107"/>
      <c r="J33" s="107"/>
      <c r="K33" s="31">
        <f t="shared" si="7"/>
        <v>0</v>
      </c>
      <c r="L33" s="108">
        <f t="shared" si="8"/>
        <v>0</v>
      </c>
      <c r="M33" s="32">
        <f t="shared" si="9"/>
        <v>0</v>
      </c>
      <c r="N33" s="32">
        <f t="shared" si="10"/>
        <v>0</v>
      </c>
      <c r="O33" s="32">
        <f t="shared" si="11"/>
        <v>0</v>
      </c>
      <c r="P33" s="84">
        <f t="shared" si="12"/>
        <v>0</v>
      </c>
    </row>
    <row r="34" spans="1:16" ht="36" x14ac:dyDescent="0.25">
      <c r="A34" s="79"/>
      <c r="B34" s="80"/>
      <c r="C34" s="81" t="s">
        <v>73</v>
      </c>
      <c r="D34" s="79" t="s">
        <v>72</v>
      </c>
      <c r="E34" s="94">
        <v>1</v>
      </c>
      <c r="F34" s="86"/>
      <c r="G34" s="30"/>
      <c r="H34" s="30">
        <f t="shared" si="6"/>
        <v>0</v>
      </c>
      <c r="I34" s="107"/>
      <c r="J34" s="107"/>
      <c r="K34" s="31">
        <f t="shared" si="7"/>
        <v>0</v>
      </c>
      <c r="L34" s="108">
        <f t="shared" si="8"/>
        <v>0</v>
      </c>
      <c r="M34" s="32">
        <f t="shared" si="9"/>
        <v>0</v>
      </c>
      <c r="N34" s="32">
        <f t="shared" si="10"/>
        <v>0</v>
      </c>
      <c r="O34" s="32">
        <f t="shared" si="11"/>
        <v>0</v>
      </c>
      <c r="P34" s="84">
        <f t="shared" si="12"/>
        <v>0</v>
      </c>
    </row>
    <row r="35" spans="1:16" ht="36" x14ac:dyDescent="0.25">
      <c r="A35" s="79"/>
      <c r="B35" s="80"/>
      <c r="C35" s="81" t="s">
        <v>74</v>
      </c>
      <c r="D35" s="79" t="s">
        <v>75</v>
      </c>
      <c r="E35" s="94">
        <v>6</v>
      </c>
      <c r="F35" s="86"/>
      <c r="G35" s="30"/>
      <c r="H35" s="30">
        <f t="shared" si="6"/>
        <v>0</v>
      </c>
      <c r="I35" s="107"/>
      <c r="J35" s="107"/>
      <c r="K35" s="31">
        <f t="shared" si="7"/>
        <v>0</v>
      </c>
      <c r="L35" s="108">
        <f t="shared" si="8"/>
        <v>0</v>
      </c>
      <c r="M35" s="32">
        <f t="shared" si="9"/>
        <v>0</v>
      </c>
      <c r="N35" s="32">
        <f t="shared" si="10"/>
        <v>0</v>
      </c>
      <c r="O35" s="32">
        <f t="shared" si="11"/>
        <v>0</v>
      </c>
      <c r="P35" s="84">
        <f t="shared" si="12"/>
        <v>0</v>
      </c>
    </row>
    <row r="36" spans="1:16" ht="18" x14ac:dyDescent="0.25">
      <c r="A36" s="79"/>
      <c r="B36" s="80"/>
      <c r="C36" s="81"/>
      <c r="D36" s="79"/>
      <c r="E36" s="94"/>
      <c r="F36" s="86"/>
      <c r="G36" s="30"/>
      <c r="H36" s="30">
        <f t="shared" si="6"/>
        <v>0</v>
      </c>
      <c r="I36" s="107"/>
      <c r="J36" s="107"/>
      <c r="K36" s="31">
        <f t="shared" si="7"/>
        <v>0</v>
      </c>
      <c r="L36" s="108">
        <f t="shared" si="8"/>
        <v>0</v>
      </c>
      <c r="M36" s="32">
        <f t="shared" si="9"/>
        <v>0</v>
      </c>
      <c r="N36" s="32">
        <f t="shared" si="10"/>
        <v>0</v>
      </c>
      <c r="O36" s="32">
        <f t="shared" si="11"/>
        <v>0</v>
      </c>
      <c r="P36" s="84">
        <f t="shared" si="12"/>
        <v>0</v>
      </c>
    </row>
    <row r="37" spans="1:16" ht="36.6" thickBot="1" x14ac:dyDescent="0.4">
      <c r="A37" s="116"/>
      <c r="B37" s="120"/>
      <c r="C37" s="68" t="s">
        <v>262</v>
      </c>
      <c r="D37" s="117"/>
      <c r="E37" s="118"/>
      <c r="F37" s="119"/>
      <c r="G37" s="96"/>
      <c r="H37" s="96"/>
      <c r="I37" s="96"/>
      <c r="J37" s="96"/>
      <c r="K37" s="97"/>
      <c r="L37" s="121">
        <f>ROUND(SUM(L21:L36),2)</f>
        <v>0</v>
      </c>
      <c r="M37" s="122">
        <f>ROUND(SUM(M21:M36),2)</f>
        <v>0</v>
      </c>
      <c r="N37" s="122">
        <f>ROUND(SUM(N21:N36),2)</f>
        <v>0</v>
      </c>
      <c r="O37" s="92">
        <f>ROUND(SUM(O21:O36),2)</f>
        <v>0</v>
      </c>
      <c r="P37" s="123">
        <f>ROUND(SUM(P21:P36),2)</f>
        <v>0</v>
      </c>
    </row>
    <row r="38" spans="1:16" ht="18.600000000000001" thickBot="1" x14ac:dyDescent="0.4">
      <c r="A38" s="234" t="s">
        <v>53</v>
      </c>
      <c r="B38" s="235"/>
      <c r="C38" s="235"/>
      <c r="D38" s="235"/>
      <c r="E38" s="235"/>
      <c r="F38" s="235"/>
      <c r="G38" s="235"/>
      <c r="H38" s="235"/>
      <c r="I38" s="235"/>
      <c r="J38" s="235"/>
      <c r="K38" s="236"/>
      <c r="L38" s="69">
        <f>L37</f>
        <v>0</v>
      </c>
      <c r="M38" s="70">
        <f t="shared" ref="M38:O38" si="13">M37</f>
        <v>0</v>
      </c>
      <c r="N38" s="70">
        <f t="shared" si="13"/>
        <v>0</v>
      </c>
      <c r="O38" s="70">
        <f t="shared" si="13"/>
        <v>0</v>
      </c>
      <c r="P38" s="71">
        <f>SUM(M38:O38)</f>
        <v>0</v>
      </c>
    </row>
    <row r="39" spans="1:16" ht="18" x14ac:dyDescent="0.35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3"/>
      <c r="M39" s="73"/>
      <c r="N39" s="73"/>
      <c r="O39" s="73"/>
      <c r="P39" s="74"/>
    </row>
    <row r="40" spans="1:16" ht="18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ht="18" x14ac:dyDescent="0.35">
      <c r="A41" s="5" t="s">
        <v>12</v>
      </c>
      <c r="B41" s="41"/>
      <c r="C41" s="41"/>
      <c r="D41" s="41" t="s">
        <v>223</v>
      </c>
      <c r="E41" s="5"/>
      <c r="F41" s="5"/>
      <c r="G41" s="75"/>
      <c r="H41" s="5"/>
      <c r="I41" s="8" t="s">
        <v>14</v>
      </c>
      <c r="J41" s="5"/>
      <c r="K41" s="5"/>
      <c r="L41" s="5"/>
      <c r="M41" s="5"/>
      <c r="N41" s="5"/>
      <c r="O41" s="41" t="s">
        <v>223</v>
      </c>
      <c r="P41" s="41"/>
    </row>
    <row r="42" spans="1:16" ht="18" x14ac:dyDescent="0.35">
      <c r="A42" s="5"/>
      <c r="B42" s="237" t="s">
        <v>13</v>
      </c>
      <c r="C42" s="237"/>
      <c r="D42" s="5" t="s">
        <v>223</v>
      </c>
      <c r="E42" s="43"/>
      <c r="F42" s="5"/>
      <c r="G42" s="75"/>
      <c r="H42" s="5"/>
      <c r="I42" s="5"/>
      <c r="J42" s="42" t="s">
        <v>13</v>
      </c>
      <c r="K42" s="42"/>
      <c r="L42" s="42"/>
      <c r="M42" s="42"/>
      <c r="N42" s="42"/>
      <c r="O42" s="5" t="s">
        <v>223</v>
      </c>
      <c r="P42" s="5"/>
    </row>
    <row r="44" spans="1:16" ht="15.6" x14ac:dyDescent="0.25">
      <c r="A44" s="44" t="s">
        <v>248</v>
      </c>
    </row>
  </sheetData>
  <mergeCells count="26">
    <mergeCell ref="A38:K38"/>
    <mergeCell ref="B42:C42"/>
    <mergeCell ref="A5:P5"/>
    <mergeCell ref="C8:P8"/>
    <mergeCell ref="L16:L17"/>
    <mergeCell ref="M16:M17"/>
    <mergeCell ref="N16:N17"/>
    <mergeCell ref="O16:O17"/>
    <mergeCell ref="P16:P17"/>
    <mergeCell ref="F16:F17"/>
    <mergeCell ref="G16:G17"/>
    <mergeCell ref="H16:H17"/>
    <mergeCell ref="I16:I17"/>
    <mergeCell ref="J16:J17"/>
    <mergeCell ref="K16:K17"/>
    <mergeCell ref="A2:P2"/>
    <mergeCell ref="A3:P4"/>
    <mergeCell ref="O14:P14"/>
    <mergeCell ref="A15:A17"/>
    <mergeCell ref="B15:B17"/>
    <mergeCell ref="C15:C17"/>
    <mergeCell ref="D15:D17"/>
    <mergeCell ref="E15:E17"/>
    <mergeCell ref="F15:K15"/>
    <mergeCell ref="L15:P15"/>
    <mergeCell ref="C7:P7"/>
  </mergeCells>
  <conditionalFormatting sqref="P21:P36">
    <cfRule type="expression" dxfId="5" priority="1">
      <formula>IF($P21&lt;0.06,IF($E21&lt;&gt;"",TRUE,FALSE),FALSE)</formula>
    </cfRule>
  </conditionalFormatting>
  <pageMargins left="0.25" right="0.25" top="0.75" bottom="0.75" header="0.3" footer="0.3"/>
  <pageSetup paperSize="9" scale="53" fitToHeight="0" orientation="landscape" r:id="rId1"/>
  <headerFooter>
    <oddFooter>&amp;L&amp;A
&amp;RLapa &amp;P no &amp;N lapas</oddFooter>
    <firstHeader>&amp;L&amp;"-,Italic"Uzņēmējs: SIA "Ošukalns celtniecība"
Reģistrācijas numurs: 45403012642
Adrese: Brīvības iela 2C, Jēkabpils, LV-5201
&amp;C&amp;"-,Italic"Tālrunis: 65237728, 28309059
LV95HABA0551005808510
kods:HABALV22&amp;R&amp;G</firstHeader>
    <firstFooter>&amp;L&amp;A
&amp;RLapa &amp;P no &amp;N lapas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Q127"/>
  <sheetViews>
    <sheetView topLeftCell="A107" zoomScale="80" zoomScaleNormal="80" zoomScalePageLayoutView="60" workbookViewId="0">
      <selection activeCell="V21" sqref="V21"/>
    </sheetView>
  </sheetViews>
  <sheetFormatPr defaultColWidth="9.109375" defaultRowHeight="13.8" x14ac:dyDescent="0.25"/>
  <cols>
    <col min="1" max="1" width="10.6640625" style="3" customWidth="1"/>
    <col min="2" max="2" width="15.6640625" style="3" customWidth="1"/>
    <col min="3" max="3" width="50.6640625" style="3" customWidth="1"/>
    <col min="4" max="4" width="9.33203125" style="3" bestFit="1" customWidth="1"/>
    <col min="5" max="5" width="11.109375" style="3" bestFit="1" customWidth="1"/>
    <col min="6" max="8" width="10.6640625" style="3" customWidth="1"/>
    <col min="9" max="9" width="11.5546875" style="3" customWidth="1"/>
    <col min="10" max="10" width="10.6640625" style="3" customWidth="1"/>
    <col min="11" max="11" width="11.44140625" style="3" customWidth="1"/>
    <col min="12" max="16" width="14.33203125" style="3" customWidth="1"/>
    <col min="17" max="17" width="2.6640625" style="3" customWidth="1"/>
    <col min="18" max="16384" width="9.109375" style="3"/>
  </cols>
  <sheetData>
    <row r="1" spans="1:17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45"/>
      <c r="Q1" s="3" t="s">
        <v>46</v>
      </c>
    </row>
    <row r="2" spans="1:17" ht="25.2" x14ac:dyDescent="0.45">
      <c r="A2" s="216" t="s">
        <v>236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spans="1:17" ht="15" customHeight="1" x14ac:dyDescent="0.25">
      <c r="A3" s="217" t="s">
        <v>237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</row>
    <row r="4" spans="1:17" ht="15" customHeight="1" x14ac:dyDescent="0.25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</row>
    <row r="5" spans="1:17" ht="15.6" x14ac:dyDescent="0.3">
      <c r="A5" s="243" t="s">
        <v>15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</row>
    <row r="6" spans="1:17" ht="15.6" x14ac:dyDescent="0.3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1"/>
    </row>
    <row r="7" spans="1:17" ht="15.75" customHeight="1" x14ac:dyDescent="0.35">
      <c r="A7" s="5" t="s">
        <v>4</v>
      </c>
      <c r="B7" s="5"/>
      <c r="C7" s="233" t="s">
        <v>225</v>
      </c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</row>
    <row r="8" spans="1:17" ht="15.75" customHeight="1" x14ac:dyDescent="0.25">
      <c r="A8" s="6" t="s">
        <v>42</v>
      </c>
      <c r="B8" s="6"/>
      <c r="C8" s="233" t="s">
        <v>226</v>
      </c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</row>
    <row r="9" spans="1:17" ht="18" x14ac:dyDescent="0.35">
      <c r="A9" s="76" t="s">
        <v>245</v>
      </c>
      <c r="B9" s="7"/>
      <c r="C9" s="47" t="s">
        <v>227</v>
      </c>
      <c r="D9" s="5"/>
      <c r="E9" s="5"/>
      <c r="F9" s="5"/>
      <c r="G9" s="5"/>
      <c r="H9" s="5"/>
      <c r="I9" s="5"/>
      <c r="J9" s="8"/>
      <c r="K9" s="8"/>
      <c r="L9" s="49"/>
      <c r="M9" s="5"/>
      <c r="N9" s="9"/>
      <c r="O9" s="5"/>
      <c r="P9" s="5"/>
    </row>
    <row r="10" spans="1:17" ht="18" x14ac:dyDescent="0.35">
      <c r="A10" s="5" t="s">
        <v>50</v>
      </c>
      <c r="B10" s="5"/>
      <c r="C10" s="47" t="s">
        <v>223</v>
      </c>
      <c r="D10" s="5"/>
      <c r="E10" s="5"/>
      <c r="F10" s="5"/>
      <c r="G10" s="5"/>
      <c r="H10" s="8"/>
      <c r="I10" s="5"/>
      <c r="J10" s="8"/>
      <c r="K10" s="8"/>
      <c r="L10" s="49"/>
      <c r="M10" s="5"/>
      <c r="N10" s="9"/>
      <c r="O10" s="5"/>
      <c r="P10" s="5"/>
    </row>
    <row r="11" spans="1:17" ht="18" x14ac:dyDescent="0.35">
      <c r="A11" s="5" t="s">
        <v>16</v>
      </c>
      <c r="B11" s="5"/>
      <c r="C11" s="5" t="s">
        <v>52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9"/>
      <c r="O11" s="5"/>
      <c r="P11" s="5"/>
    </row>
    <row r="12" spans="1:17" ht="18" x14ac:dyDescent="0.35">
      <c r="A12" s="5" t="s">
        <v>51</v>
      </c>
      <c r="B12" s="5"/>
      <c r="C12" s="5" t="s">
        <v>221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9"/>
      <c r="O12" s="5"/>
      <c r="P12" s="5"/>
    </row>
    <row r="13" spans="1:17" ht="18" x14ac:dyDescent="0.35">
      <c r="A13" s="10" t="s">
        <v>238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9"/>
      <c r="O13" s="50"/>
      <c r="P13" s="50"/>
    </row>
    <row r="14" spans="1:17" ht="18.600000000000001" thickBot="1" x14ac:dyDescent="0.4">
      <c r="A14" s="11" t="s">
        <v>248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12" t="s">
        <v>252</v>
      </c>
      <c r="N14" s="9"/>
      <c r="O14" s="218">
        <f>P121</f>
        <v>0</v>
      </c>
      <c r="P14" s="218"/>
    </row>
    <row r="15" spans="1:17" ht="15.75" customHeight="1" x14ac:dyDescent="0.25">
      <c r="A15" s="219" t="s">
        <v>29</v>
      </c>
      <c r="B15" s="221" t="s">
        <v>30</v>
      </c>
      <c r="C15" s="223" t="s">
        <v>31</v>
      </c>
      <c r="D15" s="225" t="s">
        <v>32</v>
      </c>
      <c r="E15" s="227" t="s">
        <v>33</v>
      </c>
      <c r="F15" s="229" t="s">
        <v>34</v>
      </c>
      <c r="G15" s="230"/>
      <c r="H15" s="230"/>
      <c r="I15" s="230"/>
      <c r="J15" s="230"/>
      <c r="K15" s="231"/>
      <c r="L15" s="232" t="s">
        <v>35</v>
      </c>
      <c r="M15" s="230"/>
      <c r="N15" s="230"/>
      <c r="O15" s="230"/>
      <c r="P15" s="231"/>
    </row>
    <row r="16" spans="1:17" ht="30" customHeight="1" x14ac:dyDescent="0.25">
      <c r="A16" s="220"/>
      <c r="B16" s="222"/>
      <c r="C16" s="224"/>
      <c r="D16" s="226"/>
      <c r="E16" s="228"/>
      <c r="F16" s="242" t="s">
        <v>36</v>
      </c>
      <c r="G16" s="240" t="s">
        <v>37</v>
      </c>
      <c r="H16" s="240" t="s">
        <v>24</v>
      </c>
      <c r="I16" s="240" t="s">
        <v>49</v>
      </c>
      <c r="J16" s="240" t="s">
        <v>38</v>
      </c>
      <c r="K16" s="241" t="s">
        <v>39</v>
      </c>
      <c r="L16" s="239" t="s">
        <v>40</v>
      </c>
      <c r="M16" s="240" t="s">
        <v>24</v>
      </c>
      <c r="N16" s="240" t="s">
        <v>49</v>
      </c>
      <c r="O16" s="240" t="s">
        <v>38</v>
      </c>
      <c r="P16" s="241" t="s">
        <v>41</v>
      </c>
    </row>
    <row r="17" spans="1:16" ht="30" customHeight="1" x14ac:dyDescent="0.25">
      <c r="A17" s="220"/>
      <c r="B17" s="222"/>
      <c r="C17" s="224"/>
      <c r="D17" s="226"/>
      <c r="E17" s="228"/>
      <c r="F17" s="242"/>
      <c r="G17" s="240"/>
      <c r="H17" s="240"/>
      <c r="I17" s="240"/>
      <c r="J17" s="240"/>
      <c r="K17" s="241"/>
      <c r="L17" s="239"/>
      <c r="M17" s="240"/>
      <c r="N17" s="240"/>
      <c r="O17" s="240"/>
      <c r="P17" s="241"/>
    </row>
    <row r="18" spans="1:16" ht="18.600000000000001" thickBot="1" x14ac:dyDescent="0.4">
      <c r="A18" s="51">
        <v>1</v>
      </c>
      <c r="B18" s="52">
        <v>2</v>
      </c>
      <c r="C18" s="53">
        <v>3</v>
      </c>
      <c r="D18" s="54">
        <v>4</v>
      </c>
      <c r="E18" s="55">
        <v>5</v>
      </c>
      <c r="F18" s="56">
        <v>6</v>
      </c>
      <c r="G18" s="52">
        <v>7</v>
      </c>
      <c r="H18" s="52">
        <v>8</v>
      </c>
      <c r="I18" s="52">
        <v>9</v>
      </c>
      <c r="J18" s="52">
        <v>10</v>
      </c>
      <c r="K18" s="57">
        <v>11</v>
      </c>
      <c r="L18" s="51">
        <v>12</v>
      </c>
      <c r="M18" s="52">
        <v>13</v>
      </c>
      <c r="N18" s="52">
        <v>14</v>
      </c>
      <c r="O18" s="52">
        <v>15</v>
      </c>
      <c r="P18" s="57">
        <v>16</v>
      </c>
    </row>
    <row r="19" spans="1:16" ht="18" x14ac:dyDescent="0.35">
      <c r="A19" s="58"/>
      <c r="B19" s="59"/>
      <c r="C19" s="60" t="s">
        <v>260</v>
      </c>
      <c r="D19" s="61"/>
      <c r="E19" s="62"/>
      <c r="F19" s="13"/>
      <c r="G19" s="14"/>
      <c r="H19" s="14"/>
      <c r="I19" s="14"/>
      <c r="J19" s="14"/>
      <c r="K19" s="15"/>
      <c r="L19" s="16"/>
      <c r="M19" s="17"/>
      <c r="N19" s="17"/>
      <c r="O19" s="17"/>
      <c r="P19" s="18"/>
    </row>
    <row r="20" spans="1:16" ht="18" x14ac:dyDescent="0.25">
      <c r="A20" s="63"/>
      <c r="B20" s="25"/>
      <c r="C20" s="64" t="s">
        <v>76</v>
      </c>
      <c r="D20" s="65"/>
      <c r="E20" s="66"/>
      <c r="F20" s="19"/>
      <c r="G20" s="20"/>
      <c r="H20" s="20"/>
      <c r="I20" s="20"/>
      <c r="J20" s="20"/>
      <c r="K20" s="21"/>
      <c r="L20" s="22"/>
      <c r="M20" s="23"/>
      <c r="N20" s="23"/>
      <c r="O20" s="23"/>
      <c r="P20" s="24"/>
    </row>
    <row r="21" spans="1:16" ht="18" x14ac:dyDescent="0.25">
      <c r="A21" s="93"/>
      <c r="B21" s="80"/>
      <c r="C21" s="81" t="s">
        <v>77</v>
      </c>
      <c r="D21" s="79" t="s">
        <v>256</v>
      </c>
      <c r="E21" s="94">
        <v>435</v>
      </c>
      <c r="F21" s="86"/>
      <c r="G21" s="30"/>
      <c r="H21" s="30">
        <f t="shared" ref="H21:H116" si="0">ROUND(F21*G21,2)</f>
        <v>0</v>
      </c>
      <c r="I21" s="107"/>
      <c r="J21" s="107"/>
      <c r="K21" s="31">
        <f t="shared" ref="K21:K116" si="1">ROUND(SUM(H21:J21),2)</f>
        <v>0</v>
      </c>
      <c r="L21" s="108">
        <f t="shared" ref="L21:L116" si="2">ROUND(F21*E21,2)</f>
        <v>0</v>
      </c>
      <c r="M21" s="32">
        <f t="shared" ref="M21:M116" si="3">ROUND(E21*H21,2)</f>
        <v>0</v>
      </c>
      <c r="N21" s="32">
        <f t="shared" ref="N21:N116" si="4">ROUND(I21*E21,2)</f>
        <v>0</v>
      </c>
      <c r="O21" s="32">
        <f t="shared" ref="O21:O116" si="5">ROUND(J21*E21,2)</f>
        <v>0</v>
      </c>
      <c r="P21" s="84">
        <f t="shared" ref="P21:P116" si="6">ROUND(SUM(M21:O21),2)</f>
        <v>0</v>
      </c>
    </row>
    <row r="22" spans="1:16" ht="18" x14ac:dyDescent="0.25">
      <c r="A22" s="93"/>
      <c r="B22" s="80"/>
      <c r="C22" s="81" t="s">
        <v>78</v>
      </c>
      <c r="D22" s="79" t="s">
        <v>255</v>
      </c>
      <c r="E22" s="94">
        <v>160</v>
      </c>
      <c r="F22" s="86"/>
      <c r="G22" s="30"/>
      <c r="H22" s="30">
        <f t="shared" si="0"/>
        <v>0</v>
      </c>
      <c r="I22" s="107"/>
      <c r="J22" s="107"/>
      <c r="K22" s="31">
        <f t="shared" si="1"/>
        <v>0</v>
      </c>
      <c r="L22" s="108">
        <f t="shared" si="2"/>
        <v>0</v>
      </c>
      <c r="M22" s="32">
        <f t="shared" si="3"/>
        <v>0</v>
      </c>
      <c r="N22" s="32">
        <f t="shared" si="4"/>
        <v>0</v>
      </c>
      <c r="O22" s="32">
        <f t="shared" si="5"/>
        <v>0</v>
      </c>
      <c r="P22" s="84">
        <f t="shared" si="6"/>
        <v>0</v>
      </c>
    </row>
    <row r="23" spans="1:16" ht="18" x14ac:dyDescent="0.25">
      <c r="A23" s="93"/>
      <c r="B23" s="80"/>
      <c r="C23" s="109" t="s">
        <v>79</v>
      </c>
      <c r="D23" s="79" t="s">
        <v>80</v>
      </c>
      <c r="E23" s="94">
        <v>8</v>
      </c>
      <c r="F23" s="86"/>
      <c r="G23" s="30"/>
      <c r="H23" s="30">
        <f t="shared" si="0"/>
        <v>0</v>
      </c>
      <c r="I23" s="107"/>
      <c r="J23" s="107"/>
      <c r="K23" s="31">
        <f t="shared" si="1"/>
        <v>0</v>
      </c>
      <c r="L23" s="108">
        <f t="shared" si="2"/>
        <v>0</v>
      </c>
      <c r="M23" s="32">
        <f t="shared" si="3"/>
        <v>0</v>
      </c>
      <c r="N23" s="32">
        <f t="shared" si="4"/>
        <v>0</v>
      </c>
      <c r="O23" s="32">
        <f t="shared" si="5"/>
        <v>0</v>
      </c>
      <c r="P23" s="84">
        <f t="shared" si="6"/>
        <v>0</v>
      </c>
    </row>
    <row r="24" spans="1:16" ht="36" x14ac:dyDescent="0.25">
      <c r="A24" s="93"/>
      <c r="B24" s="80"/>
      <c r="C24" s="109" t="s">
        <v>81</v>
      </c>
      <c r="D24" s="79" t="s">
        <v>80</v>
      </c>
      <c r="E24" s="94">
        <v>4</v>
      </c>
      <c r="F24" s="86"/>
      <c r="G24" s="30"/>
      <c r="H24" s="30">
        <f t="shared" si="0"/>
        <v>0</v>
      </c>
      <c r="I24" s="107"/>
      <c r="J24" s="107"/>
      <c r="K24" s="31">
        <f t="shared" si="1"/>
        <v>0</v>
      </c>
      <c r="L24" s="108">
        <f t="shared" si="2"/>
        <v>0</v>
      </c>
      <c r="M24" s="32">
        <f t="shared" si="3"/>
        <v>0</v>
      </c>
      <c r="N24" s="32">
        <f t="shared" si="4"/>
        <v>0</v>
      </c>
      <c r="O24" s="32">
        <f t="shared" si="5"/>
        <v>0</v>
      </c>
      <c r="P24" s="84">
        <f t="shared" si="6"/>
        <v>0</v>
      </c>
    </row>
    <row r="25" spans="1:16" ht="36" x14ac:dyDescent="0.25">
      <c r="A25" s="93"/>
      <c r="B25" s="80"/>
      <c r="C25" s="81" t="s">
        <v>82</v>
      </c>
      <c r="D25" s="79" t="s">
        <v>255</v>
      </c>
      <c r="E25" s="94">
        <v>185</v>
      </c>
      <c r="F25" s="86"/>
      <c r="G25" s="30"/>
      <c r="H25" s="30">
        <f t="shared" si="0"/>
        <v>0</v>
      </c>
      <c r="I25" s="107"/>
      <c r="J25" s="107"/>
      <c r="K25" s="31">
        <f t="shared" si="1"/>
        <v>0</v>
      </c>
      <c r="L25" s="108">
        <f t="shared" si="2"/>
        <v>0</v>
      </c>
      <c r="M25" s="32">
        <f t="shared" si="3"/>
        <v>0</v>
      </c>
      <c r="N25" s="32">
        <f t="shared" si="4"/>
        <v>0</v>
      </c>
      <c r="O25" s="32">
        <f t="shared" si="5"/>
        <v>0</v>
      </c>
      <c r="P25" s="84">
        <f t="shared" si="6"/>
        <v>0</v>
      </c>
    </row>
    <row r="26" spans="1:16" ht="18" x14ac:dyDescent="0.25">
      <c r="A26" s="93"/>
      <c r="B26" s="80"/>
      <c r="C26" s="109" t="s">
        <v>79</v>
      </c>
      <c r="D26" s="79" t="s">
        <v>80</v>
      </c>
      <c r="E26" s="94">
        <v>8</v>
      </c>
      <c r="F26" s="86"/>
      <c r="G26" s="30"/>
      <c r="H26" s="30">
        <f t="shared" si="0"/>
        <v>0</v>
      </c>
      <c r="I26" s="107"/>
      <c r="J26" s="107"/>
      <c r="K26" s="31">
        <f t="shared" si="1"/>
        <v>0</v>
      </c>
      <c r="L26" s="108">
        <f t="shared" si="2"/>
        <v>0</v>
      </c>
      <c r="M26" s="32">
        <f t="shared" si="3"/>
        <v>0</v>
      </c>
      <c r="N26" s="32">
        <f t="shared" si="4"/>
        <v>0</v>
      </c>
      <c r="O26" s="32">
        <f t="shared" si="5"/>
        <v>0</v>
      </c>
      <c r="P26" s="84">
        <f t="shared" si="6"/>
        <v>0</v>
      </c>
    </row>
    <row r="27" spans="1:16" ht="36" x14ac:dyDescent="0.25">
      <c r="A27" s="93"/>
      <c r="B27" s="80"/>
      <c r="C27" s="109" t="s">
        <v>81</v>
      </c>
      <c r="D27" s="79" t="s">
        <v>80</v>
      </c>
      <c r="E27" s="94">
        <v>8</v>
      </c>
      <c r="F27" s="86"/>
      <c r="G27" s="30"/>
      <c r="H27" s="30">
        <f t="shared" si="0"/>
        <v>0</v>
      </c>
      <c r="I27" s="107"/>
      <c r="J27" s="107"/>
      <c r="K27" s="31">
        <f t="shared" si="1"/>
        <v>0</v>
      </c>
      <c r="L27" s="108">
        <f t="shared" si="2"/>
        <v>0</v>
      </c>
      <c r="M27" s="32">
        <f t="shared" si="3"/>
        <v>0</v>
      </c>
      <c r="N27" s="32">
        <f t="shared" si="4"/>
        <v>0</v>
      </c>
      <c r="O27" s="32">
        <f t="shared" si="5"/>
        <v>0</v>
      </c>
      <c r="P27" s="84">
        <f t="shared" si="6"/>
        <v>0</v>
      </c>
    </row>
    <row r="28" spans="1:16" ht="18" x14ac:dyDescent="0.25">
      <c r="A28" s="93"/>
      <c r="B28" s="80"/>
      <c r="C28" s="81" t="s">
        <v>83</v>
      </c>
      <c r="D28" s="79" t="s">
        <v>255</v>
      </c>
      <c r="E28" s="94">
        <v>5</v>
      </c>
      <c r="F28" s="86"/>
      <c r="G28" s="30"/>
      <c r="H28" s="30">
        <f t="shared" si="0"/>
        <v>0</v>
      </c>
      <c r="I28" s="107"/>
      <c r="J28" s="107"/>
      <c r="K28" s="31">
        <f t="shared" si="1"/>
        <v>0</v>
      </c>
      <c r="L28" s="108">
        <f t="shared" si="2"/>
        <v>0</v>
      </c>
      <c r="M28" s="32">
        <f t="shared" si="3"/>
        <v>0</v>
      </c>
      <c r="N28" s="32">
        <f t="shared" si="4"/>
        <v>0</v>
      </c>
      <c r="O28" s="32">
        <f t="shared" si="5"/>
        <v>0</v>
      </c>
      <c r="P28" s="84">
        <f t="shared" si="6"/>
        <v>0</v>
      </c>
    </row>
    <row r="29" spans="1:16" ht="18" x14ac:dyDescent="0.25">
      <c r="A29" s="93"/>
      <c r="B29" s="80"/>
      <c r="C29" s="81" t="s">
        <v>220</v>
      </c>
      <c r="D29" s="79" t="s">
        <v>255</v>
      </c>
      <c r="E29" s="94">
        <v>125</v>
      </c>
      <c r="F29" s="86"/>
      <c r="G29" s="30"/>
      <c r="H29" s="30">
        <f t="shared" si="0"/>
        <v>0</v>
      </c>
      <c r="I29" s="107"/>
      <c r="J29" s="107"/>
      <c r="K29" s="31">
        <f t="shared" si="1"/>
        <v>0</v>
      </c>
      <c r="L29" s="108">
        <f t="shared" si="2"/>
        <v>0</v>
      </c>
      <c r="M29" s="32">
        <f t="shared" si="3"/>
        <v>0</v>
      </c>
      <c r="N29" s="32">
        <f t="shared" si="4"/>
        <v>0</v>
      </c>
      <c r="O29" s="32">
        <f t="shared" si="5"/>
        <v>0</v>
      </c>
      <c r="P29" s="84">
        <f t="shared" si="6"/>
        <v>0</v>
      </c>
    </row>
    <row r="30" spans="1:16" ht="18" x14ac:dyDescent="0.25">
      <c r="A30" s="93"/>
      <c r="B30" s="80"/>
      <c r="C30" s="109" t="s">
        <v>79</v>
      </c>
      <c r="D30" s="79" t="s">
        <v>80</v>
      </c>
      <c r="E30" s="94">
        <v>8</v>
      </c>
      <c r="F30" s="86"/>
      <c r="G30" s="30"/>
      <c r="H30" s="30">
        <f t="shared" ref="H30:H74" si="7">ROUND(F30*G30,2)</f>
        <v>0</v>
      </c>
      <c r="I30" s="107"/>
      <c r="J30" s="107"/>
      <c r="K30" s="31">
        <f t="shared" ref="K30:K74" si="8">ROUND(SUM(H30:J30),2)</f>
        <v>0</v>
      </c>
      <c r="L30" s="108">
        <f t="shared" ref="L30:L74" si="9">ROUND(F30*E30,2)</f>
        <v>0</v>
      </c>
      <c r="M30" s="32">
        <f t="shared" ref="M30:M74" si="10">ROUND(E30*H30,2)</f>
        <v>0</v>
      </c>
      <c r="N30" s="32">
        <f t="shared" ref="N30:N74" si="11">ROUND(I30*E30,2)</f>
        <v>0</v>
      </c>
      <c r="O30" s="32">
        <f t="shared" ref="O30:O74" si="12">ROUND(J30*E30,2)</f>
        <v>0</v>
      </c>
      <c r="P30" s="84">
        <f t="shared" ref="P30:P74" si="13">ROUND(SUM(M30:O30),2)</f>
        <v>0</v>
      </c>
    </row>
    <row r="31" spans="1:16" ht="18" x14ac:dyDescent="0.25">
      <c r="A31" s="93"/>
      <c r="B31" s="80"/>
      <c r="C31" s="109" t="s">
        <v>84</v>
      </c>
      <c r="D31" s="79" t="s">
        <v>80</v>
      </c>
      <c r="E31" s="94"/>
      <c r="F31" s="86"/>
      <c r="G31" s="30"/>
      <c r="H31" s="30">
        <f t="shared" si="7"/>
        <v>0</v>
      </c>
      <c r="I31" s="107"/>
      <c r="J31" s="107"/>
      <c r="K31" s="31">
        <f t="shared" si="8"/>
        <v>0</v>
      </c>
      <c r="L31" s="108">
        <f t="shared" si="9"/>
        <v>0</v>
      </c>
      <c r="M31" s="32">
        <f t="shared" si="10"/>
        <v>0</v>
      </c>
      <c r="N31" s="32">
        <f t="shared" si="11"/>
        <v>0</v>
      </c>
      <c r="O31" s="32">
        <f t="shared" si="12"/>
        <v>0</v>
      </c>
      <c r="P31" s="84">
        <f t="shared" si="13"/>
        <v>0</v>
      </c>
    </row>
    <row r="32" spans="1:16" ht="18" x14ac:dyDescent="0.25">
      <c r="A32" s="93"/>
      <c r="B32" s="80"/>
      <c r="C32" s="109" t="s">
        <v>85</v>
      </c>
      <c r="D32" s="79" t="s">
        <v>255</v>
      </c>
      <c r="E32" s="94">
        <v>162.5</v>
      </c>
      <c r="F32" s="86"/>
      <c r="G32" s="30"/>
      <c r="H32" s="30">
        <f t="shared" si="7"/>
        <v>0</v>
      </c>
      <c r="I32" s="107"/>
      <c r="J32" s="107"/>
      <c r="K32" s="31">
        <f t="shared" si="8"/>
        <v>0</v>
      </c>
      <c r="L32" s="108">
        <f t="shared" si="9"/>
        <v>0</v>
      </c>
      <c r="M32" s="32">
        <f t="shared" si="10"/>
        <v>0</v>
      </c>
      <c r="N32" s="32">
        <f t="shared" si="11"/>
        <v>0</v>
      </c>
      <c r="O32" s="32">
        <f t="shared" si="12"/>
        <v>0</v>
      </c>
      <c r="P32" s="84">
        <f t="shared" si="13"/>
        <v>0</v>
      </c>
    </row>
    <row r="33" spans="1:16" ht="18" x14ac:dyDescent="0.25">
      <c r="A33" s="93"/>
      <c r="B33" s="80"/>
      <c r="C33" s="109" t="s">
        <v>219</v>
      </c>
      <c r="D33" s="79" t="s">
        <v>255</v>
      </c>
      <c r="E33" s="94">
        <v>84.5</v>
      </c>
      <c r="F33" s="86"/>
      <c r="G33" s="30"/>
      <c r="H33" s="30">
        <f t="shared" ref="H33" si="14">ROUND(F33*G33,2)</f>
        <v>0</v>
      </c>
      <c r="I33" s="107"/>
      <c r="J33" s="107"/>
      <c r="K33" s="31">
        <f t="shared" ref="K33" si="15">ROUND(SUM(H33:J33),2)</f>
        <v>0</v>
      </c>
      <c r="L33" s="108">
        <f t="shared" ref="L33" si="16">ROUND(F33*E33,2)</f>
        <v>0</v>
      </c>
      <c r="M33" s="32">
        <f t="shared" ref="M33" si="17">ROUND(E33*H33,2)</f>
        <v>0</v>
      </c>
      <c r="N33" s="32">
        <f t="shared" ref="N33" si="18">ROUND(I33*E33,2)</f>
        <v>0</v>
      </c>
      <c r="O33" s="32">
        <f t="shared" ref="O33" si="19">ROUND(J33*E33,2)</f>
        <v>0</v>
      </c>
      <c r="P33" s="84">
        <f t="shared" ref="P33" si="20">ROUND(SUM(M33:O33),2)</f>
        <v>0</v>
      </c>
    </row>
    <row r="34" spans="1:16" ht="18" x14ac:dyDescent="0.25">
      <c r="A34" s="93"/>
      <c r="B34" s="80"/>
      <c r="C34" s="81" t="s">
        <v>86</v>
      </c>
      <c r="D34" s="79" t="s">
        <v>255</v>
      </c>
      <c r="E34" s="94">
        <v>130</v>
      </c>
      <c r="F34" s="86"/>
      <c r="G34" s="30"/>
      <c r="H34" s="30">
        <f t="shared" si="7"/>
        <v>0</v>
      </c>
      <c r="I34" s="107"/>
      <c r="J34" s="107"/>
      <c r="K34" s="31">
        <f t="shared" si="8"/>
        <v>0</v>
      </c>
      <c r="L34" s="108">
        <f t="shared" si="9"/>
        <v>0</v>
      </c>
      <c r="M34" s="32">
        <f t="shared" si="10"/>
        <v>0</v>
      </c>
      <c r="N34" s="32">
        <f t="shared" si="11"/>
        <v>0</v>
      </c>
      <c r="O34" s="32">
        <f t="shared" si="12"/>
        <v>0</v>
      </c>
      <c r="P34" s="84">
        <f t="shared" si="13"/>
        <v>0</v>
      </c>
    </row>
    <row r="35" spans="1:16" ht="18" x14ac:dyDescent="0.25">
      <c r="A35" s="93"/>
      <c r="B35" s="80"/>
      <c r="C35" s="109" t="s">
        <v>130</v>
      </c>
      <c r="D35" s="79" t="s">
        <v>255</v>
      </c>
      <c r="E35" s="94">
        <v>156</v>
      </c>
      <c r="F35" s="86"/>
      <c r="G35" s="30"/>
      <c r="H35" s="30">
        <f t="shared" si="7"/>
        <v>0</v>
      </c>
      <c r="I35" s="107"/>
      <c r="J35" s="107"/>
      <c r="K35" s="31">
        <f t="shared" si="8"/>
        <v>0</v>
      </c>
      <c r="L35" s="108">
        <f t="shared" si="9"/>
        <v>0</v>
      </c>
      <c r="M35" s="32">
        <f t="shared" si="10"/>
        <v>0</v>
      </c>
      <c r="N35" s="32">
        <f t="shared" si="11"/>
        <v>0</v>
      </c>
      <c r="O35" s="32">
        <f t="shared" si="12"/>
        <v>0</v>
      </c>
      <c r="P35" s="84">
        <f t="shared" si="13"/>
        <v>0</v>
      </c>
    </row>
    <row r="36" spans="1:16" ht="18" x14ac:dyDescent="0.25">
      <c r="A36" s="63"/>
      <c r="B36" s="25"/>
      <c r="C36" s="64" t="s">
        <v>87</v>
      </c>
      <c r="D36" s="65"/>
      <c r="E36" s="66"/>
      <c r="F36" s="19"/>
      <c r="G36" s="20"/>
      <c r="H36" s="20"/>
      <c r="I36" s="20"/>
      <c r="J36" s="20"/>
      <c r="K36" s="21"/>
      <c r="L36" s="22"/>
      <c r="M36" s="23"/>
      <c r="N36" s="23"/>
      <c r="O36" s="23"/>
      <c r="P36" s="24"/>
    </row>
    <row r="37" spans="1:16" ht="18" x14ac:dyDescent="0.25">
      <c r="A37" s="93"/>
      <c r="B37" s="80"/>
      <c r="C37" s="81" t="s">
        <v>217</v>
      </c>
      <c r="D37" s="79" t="s">
        <v>255</v>
      </c>
      <c r="E37" s="94">
        <v>5.05</v>
      </c>
      <c r="F37" s="86"/>
      <c r="G37" s="30"/>
      <c r="H37" s="30">
        <f t="shared" si="7"/>
        <v>0</v>
      </c>
      <c r="I37" s="107"/>
      <c r="J37" s="107"/>
      <c r="K37" s="31">
        <f t="shared" si="8"/>
        <v>0</v>
      </c>
      <c r="L37" s="108">
        <f t="shared" si="9"/>
        <v>0</v>
      </c>
      <c r="M37" s="32">
        <f t="shared" si="10"/>
        <v>0</v>
      </c>
      <c r="N37" s="32">
        <f t="shared" si="11"/>
        <v>0</v>
      </c>
      <c r="O37" s="32">
        <f t="shared" si="12"/>
        <v>0</v>
      </c>
      <c r="P37" s="84">
        <f t="shared" si="13"/>
        <v>0</v>
      </c>
    </row>
    <row r="38" spans="1:16" ht="18" x14ac:dyDescent="0.25">
      <c r="A38" s="93"/>
      <c r="B38" s="80"/>
      <c r="C38" s="109" t="s">
        <v>85</v>
      </c>
      <c r="D38" s="79" t="s">
        <v>255</v>
      </c>
      <c r="E38" s="94">
        <f>ROUND(E37*1.3,2)</f>
        <v>6.57</v>
      </c>
      <c r="F38" s="86"/>
      <c r="G38" s="30"/>
      <c r="H38" s="30">
        <f t="shared" si="7"/>
        <v>0</v>
      </c>
      <c r="I38" s="107"/>
      <c r="J38" s="107"/>
      <c r="K38" s="31">
        <f t="shared" si="8"/>
        <v>0</v>
      </c>
      <c r="L38" s="108">
        <f t="shared" si="9"/>
        <v>0</v>
      </c>
      <c r="M38" s="32">
        <f t="shared" si="10"/>
        <v>0</v>
      </c>
      <c r="N38" s="32">
        <f t="shared" si="11"/>
        <v>0</v>
      </c>
      <c r="O38" s="32">
        <f t="shared" si="12"/>
        <v>0</v>
      </c>
      <c r="P38" s="84">
        <f t="shared" si="13"/>
        <v>0</v>
      </c>
    </row>
    <row r="39" spans="1:16" ht="18" x14ac:dyDescent="0.25">
      <c r="A39" s="93"/>
      <c r="B39" s="80"/>
      <c r="C39" s="81" t="s">
        <v>88</v>
      </c>
      <c r="D39" s="79" t="s">
        <v>255</v>
      </c>
      <c r="E39" s="94">
        <v>7.58</v>
      </c>
      <c r="F39" s="86"/>
      <c r="G39" s="30"/>
      <c r="H39" s="30">
        <f t="shared" si="7"/>
        <v>0</v>
      </c>
      <c r="I39" s="107"/>
      <c r="J39" s="107"/>
      <c r="K39" s="31">
        <f t="shared" si="8"/>
        <v>0</v>
      </c>
      <c r="L39" s="108">
        <f t="shared" si="9"/>
        <v>0</v>
      </c>
      <c r="M39" s="32">
        <f t="shared" si="10"/>
        <v>0</v>
      </c>
      <c r="N39" s="32">
        <f t="shared" si="11"/>
        <v>0</v>
      </c>
      <c r="O39" s="32">
        <f t="shared" si="12"/>
        <v>0</v>
      </c>
      <c r="P39" s="84">
        <f t="shared" si="13"/>
        <v>0</v>
      </c>
    </row>
    <row r="40" spans="1:16" ht="18" x14ac:dyDescent="0.25">
      <c r="A40" s="93"/>
      <c r="B40" s="80"/>
      <c r="C40" s="109" t="s">
        <v>89</v>
      </c>
      <c r="D40" s="79" t="s">
        <v>255</v>
      </c>
      <c r="E40" s="94">
        <f>ROUND(E39*1.3,2)</f>
        <v>9.85</v>
      </c>
      <c r="F40" s="86"/>
      <c r="G40" s="30"/>
      <c r="H40" s="30">
        <f t="shared" si="7"/>
        <v>0</v>
      </c>
      <c r="I40" s="107"/>
      <c r="J40" s="107"/>
      <c r="K40" s="31">
        <f t="shared" si="8"/>
        <v>0</v>
      </c>
      <c r="L40" s="108">
        <f t="shared" si="9"/>
        <v>0</v>
      </c>
      <c r="M40" s="32">
        <f t="shared" si="10"/>
        <v>0</v>
      </c>
      <c r="N40" s="32">
        <f t="shared" si="11"/>
        <v>0</v>
      </c>
      <c r="O40" s="32">
        <f t="shared" si="12"/>
        <v>0</v>
      </c>
      <c r="P40" s="84">
        <f t="shared" si="13"/>
        <v>0</v>
      </c>
    </row>
    <row r="41" spans="1:16" ht="18" x14ac:dyDescent="0.25">
      <c r="A41" s="63"/>
      <c r="B41" s="25"/>
      <c r="C41" s="64" t="s">
        <v>131</v>
      </c>
      <c r="D41" s="65"/>
      <c r="E41" s="66"/>
      <c r="F41" s="19"/>
      <c r="G41" s="20"/>
      <c r="H41" s="20"/>
      <c r="I41" s="20"/>
      <c r="J41" s="20"/>
      <c r="K41" s="21"/>
      <c r="L41" s="22"/>
      <c r="M41" s="23"/>
      <c r="N41" s="23"/>
      <c r="O41" s="23"/>
      <c r="P41" s="24"/>
    </row>
    <row r="42" spans="1:16" ht="54" x14ac:dyDescent="0.25">
      <c r="A42" s="93"/>
      <c r="B42" s="80"/>
      <c r="C42" s="81" t="s">
        <v>155</v>
      </c>
      <c r="D42" s="79" t="s">
        <v>256</v>
      </c>
      <c r="E42" s="94">
        <v>4.3</v>
      </c>
      <c r="F42" s="86"/>
      <c r="G42" s="30"/>
      <c r="H42" s="30">
        <f t="shared" si="7"/>
        <v>0</v>
      </c>
      <c r="I42" s="107"/>
      <c r="J42" s="107"/>
      <c r="K42" s="31">
        <f t="shared" si="8"/>
        <v>0</v>
      </c>
      <c r="L42" s="108">
        <f t="shared" si="9"/>
        <v>0</v>
      </c>
      <c r="M42" s="32">
        <f t="shared" si="10"/>
        <v>0</v>
      </c>
      <c r="N42" s="32">
        <f t="shared" si="11"/>
        <v>0</v>
      </c>
      <c r="O42" s="32">
        <f t="shared" si="12"/>
        <v>0</v>
      </c>
      <c r="P42" s="84">
        <f t="shared" si="13"/>
        <v>0</v>
      </c>
    </row>
    <row r="43" spans="1:16" ht="54" x14ac:dyDescent="0.25">
      <c r="A43" s="93"/>
      <c r="B43" s="80"/>
      <c r="C43" s="81" t="s">
        <v>133</v>
      </c>
      <c r="D43" s="79" t="s">
        <v>90</v>
      </c>
      <c r="E43" s="94">
        <v>32</v>
      </c>
      <c r="F43" s="86"/>
      <c r="G43" s="30"/>
      <c r="H43" s="30">
        <f t="shared" si="7"/>
        <v>0</v>
      </c>
      <c r="I43" s="107"/>
      <c r="J43" s="107"/>
      <c r="K43" s="31">
        <f t="shared" si="8"/>
        <v>0</v>
      </c>
      <c r="L43" s="108">
        <f t="shared" si="9"/>
        <v>0</v>
      </c>
      <c r="M43" s="32">
        <f t="shared" si="10"/>
        <v>0</v>
      </c>
      <c r="N43" s="32">
        <f t="shared" si="11"/>
        <v>0</v>
      </c>
      <c r="O43" s="32">
        <f t="shared" si="12"/>
        <v>0</v>
      </c>
      <c r="P43" s="84">
        <f t="shared" si="13"/>
        <v>0</v>
      </c>
    </row>
    <row r="44" spans="1:16" ht="72" x14ac:dyDescent="0.25">
      <c r="A44" s="93"/>
      <c r="B44" s="80"/>
      <c r="C44" s="81" t="s">
        <v>132</v>
      </c>
      <c r="D44" s="79" t="s">
        <v>255</v>
      </c>
      <c r="E44" s="94">
        <v>0.4</v>
      </c>
      <c r="F44" s="86"/>
      <c r="G44" s="30"/>
      <c r="H44" s="30">
        <f t="shared" si="7"/>
        <v>0</v>
      </c>
      <c r="I44" s="107"/>
      <c r="J44" s="107"/>
      <c r="K44" s="31">
        <f t="shared" si="8"/>
        <v>0</v>
      </c>
      <c r="L44" s="108">
        <f t="shared" si="9"/>
        <v>0</v>
      </c>
      <c r="M44" s="32">
        <f t="shared" si="10"/>
        <v>0</v>
      </c>
      <c r="N44" s="32">
        <f t="shared" si="11"/>
        <v>0</v>
      </c>
      <c r="O44" s="32">
        <f t="shared" si="12"/>
        <v>0</v>
      </c>
      <c r="P44" s="84">
        <f t="shared" si="13"/>
        <v>0</v>
      </c>
    </row>
    <row r="45" spans="1:16" ht="18" x14ac:dyDescent="0.25">
      <c r="A45" s="63"/>
      <c r="B45" s="25"/>
      <c r="C45" s="64" t="s">
        <v>92</v>
      </c>
      <c r="D45" s="65"/>
      <c r="E45" s="66"/>
      <c r="F45" s="19"/>
      <c r="G45" s="20"/>
      <c r="H45" s="20"/>
      <c r="I45" s="20"/>
      <c r="J45" s="20"/>
      <c r="K45" s="21"/>
      <c r="L45" s="22"/>
      <c r="M45" s="23"/>
      <c r="N45" s="23"/>
      <c r="O45" s="23"/>
      <c r="P45" s="24"/>
    </row>
    <row r="46" spans="1:16" ht="108" x14ac:dyDescent="0.25">
      <c r="A46" s="63"/>
      <c r="B46" s="110"/>
      <c r="C46" s="111" t="s">
        <v>134</v>
      </c>
      <c r="D46" s="79" t="s">
        <v>255</v>
      </c>
      <c r="E46" s="112">
        <v>34.56</v>
      </c>
      <c r="F46" s="19"/>
      <c r="G46" s="30"/>
      <c r="H46" s="30">
        <f t="shared" ref="H46" si="21">ROUND(F46*G46,2)</f>
        <v>0</v>
      </c>
      <c r="I46" s="113"/>
      <c r="J46" s="113"/>
      <c r="K46" s="31">
        <f t="shared" ref="K46" si="22">ROUND(SUM(H46:J46),2)</f>
        <v>0</v>
      </c>
      <c r="L46" s="108">
        <f t="shared" ref="L46" si="23">ROUND(F46*E46,2)</f>
        <v>0</v>
      </c>
      <c r="M46" s="32">
        <f t="shared" ref="M46" si="24">ROUND(E46*H46,2)</f>
        <v>0</v>
      </c>
      <c r="N46" s="32">
        <f t="shared" ref="N46" si="25">ROUND(I46*E46,2)</f>
        <v>0</v>
      </c>
      <c r="O46" s="32">
        <f t="shared" ref="O46" si="26">ROUND(J46*E46,2)</f>
        <v>0</v>
      </c>
      <c r="P46" s="84">
        <f t="shared" ref="P46" si="27">ROUND(SUM(M46:O46),2)</f>
        <v>0</v>
      </c>
    </row>
    <row r="47" spans="1:16" ht="18" x14ac:dyDescent="0.25">
      <c r="A47" s="63"/>
      <c r="B47" s="25"/>
      <c r="C47" s="64" t="s">
        <v>135</v>
      </c>
      <c r="D47" s="65"/>
      <c r="E47" s="66"/>
      <c r="F47" s="19"/>
      <c r="G47" s="20"/>
      <c r="H47" s="20"/>
      <c r="I47" s="20"/>
      <c r="J47" s="20"/>
      <c r="K47" s="21"/>
      <c r="L47" s="22"/>
      <c r="M47" s="23"/>
      <c r="N47" s="23"/>
      <c r="O47" s="23"/>
      <c r="P47" s="24"/>
    </row>
    <row r="48" spans="1:16" ht="36" x14ac:dyDescent="0.25">
      <c r="A48" s="93"/>
      <c r="B48" s="80"/>
      <c r="C48" s="81" t="s">
        <v>136</v>
      </c>
      <c r="D48" s="79" t="s">
        <v>256</v>
      </c>
      <c r="E48" s="94">
        <v>30.9</v>
      </c>
      <c r="F48" s="86"/>
      <c r="G48" s="30"/>
      <c r="H48" s="30">
        <f t="shared" si="7"/>
        <v>0</v>
      </c>
      <c r="I48" s="107"/>
      <c r="J48" s="107"/>
      <c r="K48" s="31">
        <f t="shared" si="8"/>
        <v>0</v>
      </c>
      <c r="L48" s="108">
        <f t="shared" si="9"/>
        <v>0</v>
      </c>
      <c r="M48" s="32">
        <f t="shared" si="10"/>
        <v>0</v>
      </c>
      <c r="N48" s="32">
        <f t="shared" si="11"/>
        <v>0</v>
      </c>
      <c r="O48" s="32">
        <f t="shared" si="12"/>
        <v>0</v>
      </c>
      <c r="P48" s="84">
        <f t="shared" si="13"/>
        <v>0</v>
      </c>
    </row>
    <row r="49" spans="1:16" ht="54" x14ac:dyDescent="0.25">
      <c r="A49" s="93"/>
      <c r="B49" s="80"/>
      <c r="C49" s="81" t="s">
        <v>137</v>
      </c>
      <c r="D49" s="79" t="s">
        <v>90</v>
      </c>
      <c r="E49" s="94">
        <v>163.84</v>
      </c>
      <c r="F49" s="86"/>
      <c r="G49" s="30"/>
      <c r="H49" s="30">
        <f t="shared" si="7"/>
        <v>0</v>
      </c>
      <c r="I49" s="107"/>
      <c r="J49" s="107"/>
      <c r="K49" s="31">
        <f t="shared" si="8"/>
        <v>0</v>
      </c>
      <c r="L49" s="108">
        <f t="shared" si="9"/>
        <v>0</v>
      </c>
      <c r="M49" s="32">
        <f t="shared" si="10"/>
        <v>0</v>
      </c>
      <c r="N49" s="32">
        <f t="shared" si="11"/>
        <v>0</v>
      </c>
      <c r="O49" s="32">
        <f t="shared" si="12"/>
        <v>0</v>
      </c>
      <c r="P49" s="84">
        <f t="shared" si="13"/>
        <v>0</v>
      </c>
    </row>
    <row r="50" spans="1:16" ht="90" x14ac:dyDescent="0.25">
      <c r="A50" s="93"/>
      <c r="B50" s="80"/>
      <c r="C50" s="81" t="s">
        <v>138</v>
      </c>
      <c r="D50" s="79" t="s">
        <v>255</v>
      </c>
      <c r="E50" s="94">
        <v>4.6500000000000004</v>
      </c>
      <c r="F50" s="86"/>
      <c r="G50" s="30"/>
      <c r="H50" s="30">
        <f t="shared" si="7"/>
        <v>0</v>
      </c>
      <c r="I50" s="107"/>
      <c r="J50" s="107"/>
      <c r="K50" s="31">
        <f t="shared" si="8"/>
        <v>0</v>
      </c>
      <c r="L50" s="108">
        <f t="shared" si="9"/>
        <v>0</v>
      </c>
      <c r="M50" s="32">
        <f t="shared" si="10"/>
        <v>0</v>
      </c>
      <c r="N50" s="32">
        <f t="shared" si="11"/>
        <v>0</v>
      </c>
      <c r="O50" s="32">
        <f t="shared" si="12"/>
        <v>0</v>
      </c>
      <c r="P50" s="84">
        <f t="shared" si="13"/>
        <v>0</v>
      </c>
    </row>
    <row r="51" spans="1:16" ht="18" x14ac:dyDescent="0.25">
      <c r="A51" s="63"/>
      <c r="B51" s="25"/>
      <c r="C51" s="64" t="s">
        <v>93</v>
      </c>
      <c r="D51" s="65"/>
      <c r="E51" s="66"/>
      <c r="F51" s="19"/>
      <c r="G51" s="20"/>
      <c r="H51" s="20"/>
      <c r="I51" s="20"/>
      <c r="J51" s="20"/>
      <c r="K51" s="21"/>
      <c r="L51" s="22"/>
      <c r="M51" s="23"/>
      <c r="N51" s="23"/>
      <c r="O51" s="23"/>
      <c r="P51" s="24"/>
    </row>
    <row r="52" spans="1:16" ht="36" x14ac:dyDescent="0.25">
      <c r="A52" s="93"/>
      <c r="B52" s="80"/>
      <c r="C52" s="81" t="s">
        <v>139</v>
      </c>
      <c r="D52" s="79" t="s">
        <v>255</v>
      </c>
      <c r="E52" s="94">
        <v>35.770000000000003</v>
      </c>
      <c r="F52" s="86"/>
      <c r="G52" s="30"/>
      <c r="H52" s="30">
        <f t="shared" si="7"/>
        <v>0</v>
      </c>
      <c r="I52" s="107"/>
      <c r="J52" s="107"/>
      <c r="K52" s="31">
        <f t="shared" si="8"/>
        <v>0</v>
      </c>
      <c r="L52" s="108">
        <f t="shared" si="9"/>
        <v>0</v>
      </c>
      <c r="M52" s="32">
        <f t="shared" si="10"/>
        <v>0</v>
      </c>
      <c r="N52" s="32">
        <f t="shared" si="11"/>
        <v>0</v>
      </c>
      <c r="O52" s="32">
        <f t="shared" si="12"/>
        <v>0</v>
      </c>
      <c r="P52" s="84">
        <f t="shared" si="13"/>
        <v>0</v>
      </c>
    </row>
    <row r="53" spans="1:16" ht="36" x14ac:dyDescent="0.25">
      <c r="A53" s="93"/>
      <c r="B53" s="80"/>
      <c r="C53" s="81" t="s">
        <v>94</v>
      </c>
      <c r="D53" s="79" t="s">
        <v>255</v>
      </c>
      <c r="E53" s="94">
        <v>53.66</v>
      </c>
      <c r="F53" s="86"/>
      <c r="G53" s="30"/>
      <c r="H53" s="30">
        <f t="shared" si="7"/>
        <v>0</v>
      </c>
      <c r="I53" s="107"/>
      <c r="J53" s="107"/>
      <c r="K53" s="31">
        <f t="shared" si="8"/>
        <v>0</v>
      </c>
      <c r="L53" s="108">
        <f t="shared" si="9"/>
        <v>0</v>
      </c>
      <c r="M53" s="32">
        <f t="shared" si="10"/>
        <v>0</v>
      </c>
      <c r="N53" s="32">
        <f t="shared" si="11"/>
        <v>0</v>
      </c>
      <c r="O53" s="32">
        <f t="shared" si="12"/>
        <v>0</v>
      </c>
      <c r="P53" s="84">
        <f t="shared" si="13"/>
        <v>0</v>
      </c>
    </row>
    <row r="54" spans="1:16" ht="54" x14ac:dyDescent="0.25">
      <c r="A54" s="93"/>
      <c r="B54" s="80"/>
      <c r="C54" s="81" t="s">
        <v>95</v>
      </c>
      <c r="D54" s="79" t="s">
        <v>256</v>
      </c>
      <c r="E54" s="94">
        <v>357.8</v>
      </c>
      <c r="F54" s="86"/>
      <c r="G54" s="30"/>
      <c r="H54" s="30">
        <f t="shared" si="7"/>
        <v>0</v>
      </c>
      <c r="I54" s="107"/>
      <c r="J54" s="107"/>
      <c r="K54" s="31">
        <f t="shared" si="8"/>
        <v>0</v>
      </c>
      <c r="L54" s="108">
        <f t="shared" si="9"/>
        <v>0</v>
      </c>
      <c r="M54" s="32">
        <f t="shared" si="10"/>
        <v>0</v>
      </c>
      <c r="N54" s="32">
        <f t="shared" si="11"/>
        <v>0</v>
      </c>
      <c r="O54" s="32">
        <f t="shared" si="12"/>
        <v>0</v>
      </c>
      <c r="P54" s="84">
        <f t="shared" si="13"/>
        <v>0</v>
      </c>
    </row>
    <row r="55" spans="1:16" ht="36" x14ac:dyDescent="0.25">
      <c r="A55" s="93"/>
      <c r="B55" s="80"/>
      <c r="C55" s="81" t="s">
        <v>96</v>
      </c>
      <c r="D55" s="79" t="s">
        <v>91</v>
      </c>
      <c r="E55" s="94">
        <v>98</v>
      </c>
      <c r="F55" s="86"/>
      <c r="G55" s="30"/>
      <c r="H55" s="30">
        <f t="shared" si="7"/>
        <v>0</v>
      </c>
      <c r="I55" s="107"/>
      <c r="J55" s="107"/>
      <c r="K55" s="31">
        <f t="shared" si="8"/>
        <v>0</v>
      </c>
      <c r="L55" s="108">
        <f t="shared" si="9"/>
        <v>0</v>
      </c>
      <c r="M55" s="32">
        <f t="shared" si="10"/>
        <v>0</v>
      </c>
      <c r="N55" s="32">
        <f t="shared" si="11"/>
        <v>0</v>
      </c>
      <c r="O55" s="32">
        <f t="shared" si="12"/>
        <v>0</v>
      </c>
      <c r="P55" s="84">
        <f t="shared" si="13"/>
        <v>0</v>
      </c>
    </row>
    <row r="56" spans="1:16" ht="54" x14ac:dyDescent="0.25">
      <c r="A56" s="93"/>
      <c r="B56" s="80"/>
      <c r="C56" s="81" t="s">
        <v>140</v>
      </c>
      <c r="D56" s="79" t="s">
        <v>90</v>
      </c>
      <c r="E56" s="94">
        <v>2462.77</v>
      </c>
      <c r="F56" s="86"/>
      <c r="G56" s="30"/>
      <c r="H56" s="30">
        <f t="shared" si="7"/>
        <v>0</v>
      </c>
      <c r="I56" s="107"/>
      <c r="J56" s="107"/>
      <c r="K56" s="31">
        <f t="shared" si="8"/>
        <v>0</v>
      </c>
      <c r="L56" s="108">
        <f t="shared" si="9"/>
        <v>0</v>
      </c>
      <c r="M56" s="32">
        <f t="shared" si="10"/>
        <v>0</v>
      </c>
      <c r="N56" s="32">
        <f t="shared" si="11"/>
        <v>0</v>
      </c>
      <c r="O56" s="32">
        <f t="shared" si="12"/>
        <v>0</v>
      </c>
      <c r="P56" s="84">
        <f t="shared" si="13"/>
        <v>0</v>
      </c>
    </row>
    <row r="57" spans="1:16" ht="72" x14ac:dyDescent="0.25">
      <c r="A57" s="93"/>
      <c r="B57" s="80"/>
      <c r="C57" s="81" t="s">
        <v>97</v>
      </c>
      <c r="D57" s="79" t="s">
        <v>255</v>
      </c>
      <c r="E57" s="94">
        <v>35.770000000000003</v>
      </c>
      <c r="F57" s="86"/>
      <c r="G57" s="30"/>
      <c r="H57" s="30">
        <f t="shared" si="7"/>
        <v>0</v>
      </c>
      <c r="I57" s="107"/>
      <c r="J57" s="107"/>
      <c r="K57" s="31">
        <f t="shared" si="8"/>
        <v>0</v>
      </c>
      <c r="L57" s="108">
        <f t="shared" si="9"/>
        <v>0</v>
      </c>
      <c r="M57" s="32">
        <f t="shared" si="10"/>
        <v>0</v>
      </c>
      <c r="N57" s="32">
        <f t="shared" si="11"/>
        <v>0</v>
      </c>
      <c r="O57" s="32">
        <f t="shared" si="12"/>
        <v>0</v>
      </c>
      <c r="P57" s="84">
        <f t="shared" si="13"/>
        <v>0</v>
      </c>
    </row>
    <row r="58" spans="1:16" ht="18" x14ac:dyDescent="0.25">
      <c r="A58" s="63"/>
      <c r="B58" s="25"/>
      <c r="C58" s="64" t="s">
        <v>141</v>
      </c>
      <c r="D58" s="65"/>
      <c r="E58" s="66"/>
      <c r="F58" s="19"/>
      <c r="G58" s="20"/>
      <c r="H58" s="20"/>
      <c r="I58" s="20"/>
      <c r="J58" s="20"/>
      <c r="K58" s="21"/>
      <c r="L58" s="22"/>
      <c r="M58" s="23"/>
      <c r="N58" s="23"/>
      <c r="O58" s="23"/>
      <c r="P58" s="24"/>
    </row>
    <row r="59" spans="1:16" ht="72" x14ac:dyDescent="0.25">
      <c r="A59" s="63"/>
      <c r="B59" s="110"/>
      <c r="C59" s="81" t="s">
        <v>97</v>
      </c>
      <c r="D59" s="79" t="s">
        <v>255</v>
      </c>
      <c r="E59" s="94">
        <v>1.19</v>
      </c>
      <c r="F59" s="86"/>
      <c r="G59" s="30"/>
      <c r="H59" s="30">
        <f t="shared" ref="H59" si="28">ROUND(F59*G59,2)</f>
        <v>0</v>
      </c>
      <c r="I59" s="107"/>
      <c r="J59" s="107"/>
      <c r="K59" s="31">
        <f t="shared" ref="K59" si="29">ROUND(SUM(H59:J59),2)</f>
        <v>0</v>
      </c>
      <c r="L59" s="108">
        <f t="shared" ref="L59" si="30">ROUND(F59*E59,2)</f>
        <v>0</v>
      </c>
      <c r="M59" s="32">
        <f t="shared" ref="M59" si="31">ROUND(E59*H59,2)</f>
        <v>0</v>
      </c>
      <c r="N59" s="32">
        <f t="shared" ref="N59" si="32">ROUND(I59*E59,2)</f>
        <v>0</v>
      </c>
      <c r="O59" s="32">
        <f t="shared" ref="O59" si="33">ROUND(J59*E59,2)</f>
        <v>0</v>
      </c>
      <c r="P59" s="84">
        <f t="shared" ref="P59" si="34">ROUND(SUM(M59:O59),2)</f>
        <v>0</v>
      </c>
    </row>
    <row r="60" spans="1:16" ht="18" x14ac:dyDescent="0.25">
      <c r="A60" s="63"/>
      <c r="B60" s="25"/>
      <c r="C60" s="64" t="s">
        <v>98</v>
      </c>
      <c r="D60" s="65"/>
      <c r="E60" s="66"/>
      <c r="F60" s="19"/>
      <c r="G60" s="20"/>
      <c r="H60" s="20"/>
      <c r="I60" s="20"/>
      <c r="J60" s="20"/>
      <c r="K60" s="21"/>
      <c r="L60" s="22"/>
      <c r="M60" s="23"/>
      <c r="N60" s="23"/>
      <c r="O60" s="23"/>
      <c r="P60" s="24"/>
    </row>
    <row r="61" spans="1:16" ht="36" x14ac:dyDescent="0.25">
      <c r="A61" s="93"/>
      <c r="B61" s="80"/>
      <c r="C61" s="81" t="s">
        <v>99</v>
      </c>
      <c r="D61" s="79" t="s">
        <v>256</v>
      </c>
      <c r="E61" s="94">
        <v>32.9</v>
      </c>
      <c r="F61" s="86"/>
      <c r="G61" s="30"/>
      <c r="H61" s="30">
        <f t="shared" si="7"/>
        <v>0</v>
      </c>
      <c r="I61" s="107"/>
      <c r="J61" s="107"/>
      <c r="K61" s="31">
        <f t="shared" si="8"/>
        <v>0</v>
      </c>
      <c r="L61" s="108">
        <f t="shared" si="9"/>
        <v>0</v>
      </c>
      <c r="M61" s="32">
        <f t="shared" si="10"/>
        <v>0</v>
      </c>
      <c r="N61" s="32">
        <f t="shared" si="11"/>
        <v>0</v>
      </c>
      <c r="O61" s="32">
        <f t="shared" si="12"/>
        <v>0</v>
      </c>
      <c r="P61" s="84">
        <f t="shared" si="13"/>
        <v>0</v>
      </c>
    </row>
    <row r="62" spans="1:16" ht="36" x14ac:dyDescent="0.25">
      <c r="A62" s="93"/>
      <c r="B62" s="80"/>
      <c r="C62" s="81" t="s">
        <v>100</v>
      </c>
      <c r="D62" s="79" t="s">
        <v>255</v>
      </c>
      <c r="E62" s="94">
        <v>73.41</v>
      </c>
      <c r="F62" s="86"/>
      <c r="G62" s="30"/>
      <c r="H62" s="30">
        <f t="shared" si="7"/>
        <v>0</v>
      </c>
      <c r="I62" s="107"/>
      <c r="J62" s="107"/>
      <c r="K62" s="31">
        <f t="shared" si="8"/>
        <v>0</v>
      </c>
      <c r="L62" s="108">
        <f t="shared" si="9"/>
        <v>0</v>
      </c>
      <c r="M62" s="32">
        <f t="shared" si="10"/>
        <v>0</v>
      </c>
      <c r="N62" s="32">
        <f t="shared" si="11"/>
        <v>0</v>
      </c>
      <c r="O62" s="32">
        <f t="shared" si="12"/>
        <v>0</v>
      </c>
      <c r="P62" s="84">
        <f t="shared" si="13"/>
        <v>0</v>
      </c>
    </row>
    <row r="63" spans="1:16" ht="36" x14ac:dyDescent="0.25">
      <c r="A63" s="63"/>
      <c r="B63" s="110"/>
      <c r="C63" s="81" t="s">
        <v>142</v>
      </c>
      <c r="D63" s="79" t="s">
        <v>255</v>
      </c>
      <c r="E63" s="94">
        <v>8.7200000000000006</v>
      </c>
      <c r="F63" s="86"/>
      <c r="G63" s="30"/>
      <c r="H63" s="30">
        <f t="shared" ref="H63" si="35">ROUND(F63*G63,2)</f>
        <v>0</v>
      </c>
      <c r="I63" s="107"/>
      <c r="J63" s="107"/>
      <c r="K63" s="31">
        <f t="shared" ref="K63" si="36">ROUND(SUM(H63:J63),2)</f>
        <v>0</v>
      </c>
      <c r="L63" s="108">
        <f t="shared" ref="L63" si="37">ROUND(F63*E63,2)</f>
        <v>0</v>
      </c>
      <c r="M63" s="32">
        <f t="shared" ref="M63" si="38">ROUND(E63*H63,2)</f>
        <v>0</v>
      </c>
      <c r="N63" s="32">
        <f t="shared" ref="N63" si="39">ROUND(I63*E63,2)</f>
        <v>0</v>
      </c>
      <c r="O63" s="32">
        <f t="shared" ref="O63" si="40">ROUND(J63*E63,2)</f>
        <v>0</v>
      </c>
      <c r="P63" s="84">
        <f t="shared" ref="P63" si="41">ROUND(SUM(M63:O63),2)</f>
        <v>0</v>
      </c>
    </row>
    <row r="64" spans="1:16" ht="54" x14ac:dyDescent="0.25">
      <c r="A64" s="63"/>
      <c r="B64" s="110"/>
      <c r="C64" s="81" t="s">
        <v>101</v>
      </c>
      <c r="D64" s="79" t="s">
        <v>256</v>
      </c>
      <c r="E64" s="94">
        <v>49.2</v>
      </c>
      <c r="F64" s="86"/>
      <c r="G64" s="30"/>
      <c r="H64" s="30">
        <f t="shared" si="7"/>
        <v>0</v>
      </c>
      <c r="I64" s="107"/>
      <c r="J64" s="107"/>
      <c r="K64" s="31">
        <f t="shared" si="8"/>
        <v>0</v>
      </c>
      <c r="L64" s="108">
        <f t="shared" si="9"/>
        <v>0</v>
      </c>
      <c r="M64" s="32">
        <f t="shared" si="10"/>
        <v>0</v>
      </c>
      <c r="N64" s="32">
        <f t="shared" si="11"/>
        <v>0</v>
      </c>
      <c r="O64" s="32">
        <f t="shared" si="12"/>
        <v>0</v>
      </c>
      <c r="P64" s="84">
        <f t="shared" si="13"/>
        <v>0</v>
      </c>
    </row>
    <row r="65" spans="1:16" ht="54" x14ac:dyDescent="0.25">
      <c r="A65" s="63"/>
      <c r="B65" s="110"/>
      <c r="C65" s="81" t="s">
        <v>102</v>
      </c>
      <c r="D65" s="79" t="s">
        <v>90</v>
      </c>
      <c r="E65" s="94">
        <v>417.75</v>
      </c>
      <c r="F65" s="86"/>
      <c r="G65" s="30"/>
      <c r="H65" s="30">
        <f t="shared" si="7"/>
        <v>0</v>
      </c>
      <c r="I65" s="107"/>
      <c r="J65" s="107"/>
      <c r="K65" s="31">
        <f t="shared" si="8"/>
        <v>0</v>
      </c>
      <c r="L65" s="108">
        <f t="shared" si="9"/>
        <v>0</v>
      </c>
      <c r="M65" s="32">
        <f t="shared" si="10"/>
        <v>0</v>
      </c>
      <c r="N65" s="32">
        <f t="shared" si="11"/>
        <v>0</v>
      </c>
      <c r="O65" s="32">
        <f t="shared" si="12"/>
        <v>0</v>
      </c>
      <c r="P65" s="84">
        <f t="shared" si="13"/>
        <v>0</v>
      </c>
    </row>
    <row r="66" spans="1:16" ht="72" x14ac:dyDescent="0.25">
      <c r="A66" s="63"/>
      <c r="B66" s="110"/>
      <c r="C66" s="81" t="s">
        <v>103</v>
      </c>
      <c r="D66" s="79" t="s">
        <v>255</v>
      </c>
      <c r="E66" s="94">
        <v>5.44</v>
      </c>
      <c r="F66" s="86"/>
      <c r="G66" s="30"/>
      <c r="H66" s="30">
        <f t="shared" si="7"/>
        <v>0</v>
      </c>
      <c r="I66" s="107"/>
      <c r="J66" s="107"/>
      <c r="K66" s="31">
        <f t="shared" si="8"/>
        <v>0</v>
      </c>
      <c r="L66" s="108">
        <f t="shared" si="9"/>
        <v>0</v>
      </c>
      <c r="M66" s="32">
        <f t="shared" si="10"/>
        <v>0</v>
      </c>
      <c r="N66" s="32">
        <f t="shared" si="11"/>
        <v>0</v>
      </c>
      <c r="O66" s="32">
        <f t="shared" si="12"/>
        <v>0</v>
      </c>
      <c r="P66" s="84">
        <f t="shared" si="13"/>
        <v>0</v>
      </c>
    </row>
    <row r="67" spans="1:16" ht="18" x14ac:dyDescent="0.25">
      <c r="A67" s="63"/>
      <c r="B67" s="25"/>
      <c r="C67" s="64" t="s">
        <v>104</v>
      </c>
      <c r="D67" s="65"/>
      <c r="E67" s="66"/>
      <c r="F67" s="19"/>
      <c r="G67" s="20"/>
      <c r="H67" s="20"/>
      <c r="I67" s="20"/>
      <c r="J67" s="20"/>
      <c r="K67" s="21"/>
      <c r="L67" s="22"/>
      <c r="M67" s="23"/>
      <c r="N67" s="23"/>
      <c r="O67" s="23"/>
      <c r="P67" s="24"/>
    </row>
    <row r="68" spans="1:16" ht="36" x14ac:dyDescent="0.25">
      <c r="A68" s="93"/>
      <c r="B68" s="80"/>
      <c r="C68" s="81" t="s">
        <v>143</v>
      </c>
      <c r="D68" s="79" t="s">
        <v>105</v>
      </c>
      <c r="E68" s="94">
        <v>14</v>
      </c>
      <c r="F68" s="86"/>
      <c r="G68" s="30"/>
      <c r="H68" s="30">
        <f t="shared" si="7"/>
        <v>0</v>
      </c>
      <c r="I68" s="107"/>
      <c r="J68" s="107"/>
      <c r="K68" s="31">
        <f t="shared" si="8"/>
        <v>0</v>
      </c>
      <c r="L68" s="108">
        <f t="shared" si="9"/>
        <v>0</v>
      </c>
      <c r="M68" s="32">
        <f t="shared" si="10"/>
        <v>0</v>
      </c>
      <c r="N68" s="32">
        <f t="shared" si="11"/>
        <v>0</v>
      </c>
      <c r="O68" s="32">
        <f t="shared" si="12"/>
        <v>0</v>
      </c>
      <c r="P68" s="84">
        <f t="shared" si="13"/>
        <v>0</v>
      </c>
    </row>
    <row r="69" spans="1:16" ht="36" x14ac:dyDescent="0.25">
      <c r="A69" s="63"/>
      <c r="B69" s="110"/>
      <c r="C69" s="81" t="s">
        <v>144</v>
      </c>
      <c r="D69" s="79" t="s">
        <v>105</v>
      </c>
      <c r="E69" s="94">
        <v>3</v>
      </c>
      <c r="F69" s="86"/>
      <c r="G69" s="30"/>
      <c r="H69" s="30">
        <f t="shared" ref="H69:H72" si="42">ROUND(F69*G69,2)</f>
        <v>0</v>
      </c>
      <c r="I69" s="107"/>
      <c r="J69" s="107"/>
      <c r="K69" s="31">
        <f t="shared" ref="K69:K72" si="43">ROUND(SUM(H69:J69),2)</f>
        <v>0</v>
      </c>
      <c r="L69" s="108">
        <f t="shared" ref="L69:L72" si="44">ROUND(F69*E69,2)</f>
        <v>0</v>
      </c>
      <c r="M69" s="32">
        <f t="shared" ref="M69:M72" si="45">ROUND(E69*H69,2)</f>
        <v>0</v>
      </c>
      <c r="N69" s="32">
        <f t="shared" ref="N69:N72" si="46">ROUND(I69*E69,2)</f>
        <v>0</v>
      </c>
      <c r="O69" s="32">
        <f t="shared" ref="O69:O72" si="47">ROUND(J69*E69,2)</f>
        <v>0</v>
      </c>
      <c r="P69" s="84">
        <f t="shared" ref="P69:P72" si="48">ROUND(SUM(M69:O69),2)</f>
        <v>0</v>
      </c>
    </row>
    <row r="70" spans="1:16" ht="36" x14ac:dyDescent="0.25">
      <c r="A70" s="63"/>
      <c r="B70" s="110"/>
      <c r="C70" s="81" t="s">
        <v>145</v>
      </c>
      <c r="D70" s="79" t="s">
        <v>105</v>
      </c>
      <c r="E70" s="94">
        <v>1</v>
      </c>
      <c r="F70" s="86"/>
      <c r="G70" s="30"/>
      <c r="H70" s="30">
        <f t="shared" si="42"/>
        <v>0</v>
      </c>
      <c r="I70" s="107"/>
      <c r="J70" s="107"/>
      <c r="K70" s="31">
        <f t="shared" si="43"/>
        <v>0</v>
      </c>
      <c r="L70" s="108">
        <f t="shared" si="44"/>
        <v>0</v>
      </c>
      <c r="M70" s="32">
        <f t="shared" si="45"/>
        <v>0</v>
      </c>
      <c r="N70" s="32">
        <f t="shared" si="46"/>
        <v>0</v>
      </c>
      <c r="O70" s="32">
        <f t="shared" si="47"/>
        <v>0</v>
      </c>
      <c r="P70" s="84">
        <f t="shared" si="48"/>
        <v>0</v>
      </c>
    </row>
    <row r="71" spans="1:16" ht="36" x14ac:dyDescent="0.25">
      <c r="A71" s="63"/>
      <c r="B71" s="110"/>
      <c r="C71" s="81" t="s">
        <v>146</v>
      </c>
      <c r="D71" s="79" t="s">
        <v>105</v>
      </c>
      <c r="E71" s="94">
        <v>2</v>
      </c>
      <c r="F71" s="86"/>
      <c r="G71" s="30"/>
      <c r="H71" s="30">
        <f t="shared" si="42"/>
        <v>0</v>
      </c>
      <c r="I71" s="107"/>
      <c r="J71" s="107"/>
      <c r="K71" s="31">
        <f t="shared" si="43"/>
        <v>0</v>
      </c>
      <c r="L71" s="108">
        <f t="shared" si="44"/>
        <v>0</v>
      </c>
      <c r="M71" s="32">
        <f t="shared" si="45"/>
        <v>0</v>
      </c>
      <c r="N71" s="32">
        <f t="shared" si="46"/>
        <v>0</v>
      </c>
      <c r="O71" s="32">
        <f t="shared" si="47"/>
        <v>0</v>
      </c>
      <c r="P71" s="84">
        <f t="shared" si="48"/>
        <v>0</v>
      </c>
    </row>
    <row r="72" spans="1:16" ht="36" x14ac:dyDescent="0.25">
      <c r="A72" s="63"/>
      <c r="B72" s="110"/>
      <c r="C72" s="81" t="s">
        <v>147</v>
      </c>
      <c r="D72" s="79" t="s">
        <v>105</v>
      </c>
      <c r="E72" s="94">
        <v>3</v>
      </c>
      <c r="F72" s="86"/>
      <c r="G72" s="30"/>
      <c r="H72" s="30">
        <f t="shared" si="42"/>
        <v>0</v>
      </c>
      <c r="I72" s="107"/>
      <c r="J72" s="107"/>
      <c r="K72" s="31">
        <f t="shared" si="43"/>
        <v>0</v>
      </c>
      <c r="L72" s="108">
        <f t="shared" si="44"/>
        <v>0</v>
      </c>
      <c r="M72" s="32">
        <f t="shared" si="45"/>
        <v>0</v>
      </c>
      <c r="N72" s="32">
        <f t="shared" si="46"/>
        <v>0</v>
      </c>
      <c r="O72" s="32">
        <f t="shared" si="47"/>
        <v>0</v>
      </c>
      <c r="P72" s="84">
        <f t="shared" si="48"/>
        <v>0</v>
      </c>
    </row>
    <row r="73" spans="1:16" ht="36" x14ac:dyDescent="0.25">
      <c r="A73" s="63"/>
      <c r="B73" s="25"/>
      <c r="C73" s="64" t="s">
        <v>106</v>
      </c>
      <c r="D73" s="65"/>
      <c r="E73" s="66"/>
      <c r="F73" s="19"/>
      <c r="G73" s="20"/>
      <c r="H73" s="20"/>
      <c r="I73" s="20"/>
      <c r="J73" s="20"/>
      <c r="K73" s="21"/>
      <c r="L73" s="22"/>
      <c r="M73" s="23"/>
      <c r="N73" s="23"/>
      <c r="O73" s="23"/>
      <c r="P73" s="24"/>
    </row>
    <row r="74" spans="1:16" ht="36" x14ac:dyDescent="0.25">
      <c r="A74" s="93"/>
      <c r="B74" s="80"/>
      <c r="C74" s="81" t="s">
        <v>99</v>
      </c>
      <c r="D74" s="79" t="s">
        <v>256</v>
      </c>
      <c r="E74" s="94">
        <v>21</v>
      </c>
      <c r="F74" s="86"/>
      <c r="G74" s="30"/>
      <c r="H74" s="30">
        <f t="shared" si="7"/>
        <v>0</v>
      </c>
      <c r="I74" s="107"/>
      <c r="J74" s="107"/>
      <c r="K74" s="31">
        <f t="shared" si="8"/>
        <v>0</v>
      </c>
      <c r="L74" s="108">
        <f t="shared" si="9"/>
        <v>0</v>
      </c>
      <c r="M74" s="32">
        <f t="shared" si="10"/>
        <v>0</v>
      </c>
      <c r="N74" s="32">
        <f t="shared" si="11"/>
        <v>0</v>
      </c>
      <c r="O74" s="32">
        <f t="shared" si="12"/>
        <v>0</v>
      </c>
      <c r="P74" s="84">
        <f t="shared" si="13"/>
        <v>0</v>
      </c>
    </row>
    <row r="75" spans="1:16" ht="18" x14ac:dyDescent="0.25">
      <c r="A75" s="93"/>
      <c r="B75" s="80"/>
      <c r="C75" s="81" t="s">
        <v>150</v>
      </c>
      <c r="D75" s="79" t="s">
        <v>105</v>
      </c>
      <c r="E75" s="94">
        <v>46</v>
      </c>
      <c r="F75" s="86"/>
      <c r="G75" s="30"/>
      <c r="H75" s="30">
        <f t="shared" ref="H75" si="49">ROUND(F75*G75,2)</f>
        <v>0</v>
      </c>
      <c r="I75" s="107"/>
      <c r="J75" s="107"/>
      <c r="K75" s="31">
        <f t="shared" ref="K75" si="50">ROUND(SUM(H75:J75),2)</f>
        <v>0</v>
      </c>
      <c r="L75" s="108">
        <f t="shared" ref="L75" si="51">ROUND(F75*E75,2)</f>
        <v>0</v>
      </c>
      <c r="M75" s="32">
        <f t="shared" ref="M75" si="52">ROUND(E75*H75,2)</f>
        <v>0</v>
      </c>
      <c r="N75" s="32">
        <f t="shared" ref="N75" si="53">ROUND(I75*E75,2)</f>
        <v>0</v>
      </c>
      <c r="O75" s="32">
        <f t="shared" ref="O75" si="54">ROUND(J75*E75,2)</f>
        <v>0</v>
      </c>
      <c r="P75" s="84">
        <f t="shared" ref="P75" si="55">ROUND(SUM(M75:O75),2)</f>
        <v>0</v>
      </c>
    </row>
    <row r="76" spans="1:16" ht="54" x14ac:dyDescent="0.25">
      <c r="A76" s="93"/>
      <c r="B76" s="80"/>
      <c r="C76" s="81" t="s">
        <v>149</v>
      </c>
      <c r="D76" s="79" t="s">
        <v>255</v>
      </c>
      <c r="E76" s="94">
        <v>1.74</v>
      </c>
      <c r="F76" s="86"/>
      <c r="G76" s="30"/>
      <c r="H76" s="30">
        <f t="shared" ref="H76:H77" si="56">ROUND(F76*G76,2)</f>
        <v>0</v>
      </c>
      <c r="I76" s="107"/>
      <c r="J76" s="107"/>
      <c r="K76" s="31">
        <f t="shared" ref="K76:K77" si="57">ROUND(SUM(H76:J76),2)</f>
        <v>0</v>
      </c>
      <c r="L76" s="108">
        <f t="shared" ref="L76:L77" si="58">ROUND(F76*E76,2)</f>
        <v>0</v>
      </c>
      <c r="M76" s="32">
        <f t="shared" ref="M76:M77" si="59">ROUND(E76*H76,2)</f>
        <v>0</v>
      </c>
      <c r="N76" s="32">
        <f t="shared" ref="N76:N77" si="60">ROUND(I76*E76,2)</f>
        <v>0</v>
      </c>
      <c r="O76" s="32">
        <f t="shared" ref="O76:O77" si="61">ROUND(J76*E76,2)</f>
        <v>0</v>
      </c>
      <c r="P76" s="84">
        <f t="shared" ref="P76:P77" si="62">ROUND(SUM(M76:O76),2)</f>
        <v>0</v>
      </c>
    </row>
    <row r="77" spans="1:16" ht="72" x14ac:dyDescent="0.25">
      <c r="A77" s="93"/>
      <c r="B77" s="80"/>
      <c r="C77" s="81" t="s">
        <v>151</v>
      </c>
      <c r="D77" s="79" t="s">
        <v>105</v>
      </c>
      <c r="E77" s="94">
        <v>37</v>
      </c>
      <c r="F77" s="86"/>
      <c r="G77" s="30"/>
      <c r="H77" s="30">
        <f t="shared" si="56"/>
        <v>0</v>
      </c>
      <c r="I77" s="107"/>
      <c r="J77" s="107"/>
      <c r="K77" s="31">
        <f t="shared" si="57"/>
        <v>0</v>
      </c>
      <c r="L77" s="108">
        <f t="shared" si="58"/>
        <v>0</v>
      </c>
      <c r="M77" s="32">
        <f t="shared" si="59"/>
        <v>0</v>
      </c>
      <c r="N77" s="32">
        <f t="shared" si="60"/>
        <v>0</v>
      </c>
      <c r="O77" s="32">
        <f t="shared" si="61"/>
        <v>0</v>
      </c>
      <c r="P77" s="84">
        <f t="shared" si="62"/>
        <v>0</v>
      </c>
    </row>
    <row r="78" spans="1:16" ht="72" x14ac:dyDescent="0.25">
      <c r="A78" s="93"/>
      <c r="B78" s="80"/>
      <c r="C78" s="81" t="s">
        <v>152</v>
      </c>
      <c r="D78" s="79" t="s">
        <v>105</v>
      </c>
      <c r="E78" s="94">
        <v>7</v>
      </c>
      <c r="F78" s="86"/>
      <c r="G78" s="30"/>
      <c r="H78" s="30">
        <f t="shared" ref="H78" si="63">ROUND(F78*G78,2)</f>
        <v>0</v>
      </c>
      <c r="I78" s="107"/>
      <c r="J78" s="107"/>
      <c r="K78" s="31">
        <f t="shared" ref="K78" si="64">ROUND(SUM(H78:J78),2)</f>
        <v>0</v>
      </c>
      <c r="L78" s="108">
        <f t="shared" ref="L78" si="65">ROUND(F78*E78,2)</f>
        <v>0</v>
      </c>
      <c r="M78" s="32">
        <f t="shared" ref="M78" si="66">ROUND(E78*H78,2)</f>
        <v>0</v>
      </c>
      <c r="N78" s="32">
        <f t="shared" ref="N78" si="67">ROUND(I78*E78,2)</f>
        <v>0</v>
      </c>
      <c r="O78" s="32">
        <f t="shared" ref="O78" si="68">ROUND(J78*E78,2)</f>
        <v>0</v>
      </c>
      <c r="P78" s="84">
        <f t="shared" ref="P78" si="69">ROUND(SUM(M78:O78),2)</f>
        <v>0</v>
      </c>
    </row>
    <row r="79" spans="1:16" ht="54" x14ac:dyDescent="0.25">
      <c r="A79" s="93"/>
      <c r="B79" s="80"/>
      <c r="C79" s="81" t="s">
        <v>148</v>
      </c>
      <c r="D79" s="79" t="s">
        <v>105</v>
      </c>
      <c r="E79" s="94">
        <v>6</v>
      </c>
      <c r="F79" s="86"/>
      <c r="G79" s="30"/>
      <c r="H79" s="30">
        <f t="shared" ref="H79" si="70">ROUND(F79*G79,2)</f>
        <v>0</v>
      </c>
      <c r="I79" s="107"/>
      <c r="J79" s="107"/>
      <c r="K79" s="31">
        <f t="shared" ref="K79" si="71">ROUND(SUM(H79:J79),2)</f>
        <v>0</v>
      </c>
      <c r="L79" s="108">
        <f t="shared" ref="L79" si="72">ROUND(F79*E79,2)</f>
        <v>0</v>
      </c>
      <c r="M79" s="32">
        <f t="shared" ref="M79" si="73">ROUND(E79*H79,2)</f>
        <v>0</v>
      </c>
      <c r="N79" s="32">
        <f t="shared" ref="N79" si="74">ROUND(I79*E79,2)</f>
        <v>0</v>
      </c>
      <c r="O79" s="32">
        <f t="shared" ref="O79" si="75">ROUND(J79*E79,2)</f>
        <v>0</v>
      </c>
      <c r="P79" s="84">
        <f t="shared" ref="P79" si="76">ROUND(SUM(M79:O79),2)</f>
        <v>0</v>
      </c>
    </row>
    <row r="80" spans="1:16" ht="18" x14ac:dyDescent="0.25">
      <c r="A80" s="63"/>
      <c r="B80" s="25"/>
      <c r="C80" s="64" t="s">
        <v>107</v>
      </c>
      <c r="D80" s="65"/>
      <c r="E80" s="66"/>
      <c r="F80" s="19"/>
      <c r="G80" s="20"/>
      <c r="H80" s="20"/>
      <c r="I80" s="20"/>
      <c r="J80" s="20"/>
      <c r="K80" s="21"/>
      <c r="L80" s="22"/>
      <c r="M80" s="23"/>
      <c r="N80" s="23"/>
      <c r="O80" s="23"/>
      <c r="P80" s="24"/>
    </row>
    <row r="81" spans="1:16" ht="18" x14ac:dyDescent="0.25">
      <c r="A81" s="63"/>
      <c r="B81" s="25"/>
      <c r="C81" s="64" t="s">
        <v>108</v>
      </c>
      <c r="D81" s="65"/>
      <c r="E81" s="66"/>
      <c r="F81" s="19"/>
      <c r="G81" s="20"/>
      <c r="H81" s="20"/>
      <c r="I81" s="20"/>
      <c r="J81" s="20"/>
      <c r="K81" s="21"/>
      <c r="L81" s="22"/>
      <c r="M81" s="23"/>
      <c r="N81" s="23"/>
      <c r="O81" s="23"/>
      <c r="P81" s="24"/>
    </row>
    <row r="82" spans="1:16" ht="36" x14ac:dyDescent="0.25">
      <c r="A82" s="93"/>
      <c r="B82" s="80"/>
      <c r="C82" s="81" t="s">
        <v>153</v>
      </c>
      <c r="D82" s="79" t="s">
        <v>255</v>
      </c>
      <c r="E82" s="94">
        <v>0.75</v>
      </c>
      <c r="F82" s="86"/>
      <c r="G82" s="30"/>
      <c r="H82" s="30">
        <f t="shared" ref="H82:H95" si="77">ROUND(F82*G82,2)</f>
        <v>0</v>
      </c>
      <c r="I82" s="107"/>
      <c r="J82" s="107"/>
      <c r="K82" s="31">
        <f t="shared" ref="K82:K95" si="78">ROUND(SUM(H82:J82),2)</f>
        <v>0</v>
      </c>
      <c r="L82" s="108">
        <f t="shared" ref="L82:L95" si="79">ROUND(F82*E82,2)</f>
        <v>0</v>
      </c>
      <c r="M82" s="32">
        <f t="shared" ref="M82:M95" si="80">ROUND(E82*H82,2)</f>
        <v>0</v>
      </c>
      <c r="N82" s="32">
        <f t="shared" ref="N82:N95" si="81">ROUND(I82*E82,2)</f>
        <v>0</v>
      </c>
      <c r="O82" s="32">
        <f t="shared" ref="O82:O95" si="82">ROUND(J82*E82,2)</f>
        <v>0</v>
      </c>
      <c r="P82" s="84">
        <f t="shared" ref="P82:P95" si="83">ROUND(SUM(M82:O82),2)</f>
        <v>0</v>
      </c>
    </row>
    <row r="83" spans="1:16" ht="36" x14ac:dyDescent="0.25">
      <c r="A83" s="93"/>
      <c r="B83" s="80"/>
      <c r="C83" s="81" t="s">
        <v>109</v>
      </c>
      <c r="D83" s="79" t="s">
        <v>256</v>
      </c>
      <c r="E83" s="94">
        <v>534</v>
      </c>
      <c r="F83" s="86"/>
      <c r="G83" s="30"/>
      <c r="H83" s="30">
        <f t="shared" si="77"/>
        <v>0</v>
      </c>
      <c r="I83" s="107"/>
      <c r="J83" s="107"/>
      <c r="K83" s="31">
        <f t="shared" si="78"/>
        <v>0</v>
      </c>
      <c r="L83" s="108">
        <f t="shared" si="79"/>
        <v>0</v>
      </c>
      <c r="M83" s="32">
        <f t="shared" si="80"/>
        <v>0</v>
      </c>
      <c r="N83" s="32">
        <f t="shared" si="81"/>
        <v>0</v>
      </c>
      <c r="O83" s="32">
        <f t="shared" si="82"/>
        <v>0</v>
      </c>
      <c r="P83" s="84">
        <f t="shared" si="83"/>
        <v>0</v>
      </c>
    </row>
    <row r="84" spans="1:16" ht="36" x14ac:dyDescent="0.25">
      <c r="A84" s="93"/>
      <c r="B84" s="80"/>
      <c r="C84" s="81" t="s">
        <v>154</v>
      </c>
      <c r="D84" s="79" t="s">
        <v>255</v>
      </c>
      <c r="E84" s="94">
        <v>4.55</v>
      </c>
      <c r="F84" s="86"/>
      <c r="G84" s="30"/>
      <c r="H84" s="30">
        <f t="shared" si="77"/>
        <v>0</v>
      </c>
      <c r="I84" s="107"/>
      <c r="J84" s="107"/>
      <c r="K84" s="31">
        <f t="shared" si="78"/>
        <v>0</v>
      </c>
      <c r="L84" s="108">
        <f t="shared" si="79"/>
        <v>0</v>
      </c>
      <c r="M84" s="32">
        <f t="shared" si="80"/>
        <v>0</v>
      </c>
      <c r="N84" s="32">
        <f t="shared" si="81"/>
        <v>0</v>
      </c>
      <c r="O84" s="32">
        <f t="shared" si="82"/>
        <v>0</v>
      </c>
      <c r="P84" s="84">
        <f t="shared" si="83"/>
        <v>0</v>
      </c>
    </row>
    <row r="85" spans="1:16" ht="54" x14ac:dyDescent="0.25">
      <c r="A85" s="93"/>
      <c r="B85" s="80"/>
      <c r="C85" s="81" t="s">
        <v>156</v>
      </c>
      <c r="D85" s="79" t="s">
        <v>256</v>
      </c>
      <c r="E85" s="94">
        <v>438.6</v>
      </c>
      <c r="F85" s="86"/>
      <c r="G85" s="30"/>
      <c r="H85" s="30">
        <f t="shared" si="77"/>
        <v>0</v>
      </c>
      <c r="I85" s="107"/>
      <c r="J85" s="107"/>
      <c r="K85" s="31">
        <f t="shared" si="78"/>
        <v>0</v>
      </c>
      <c r="L85" s="108">
        <f t="shared" si="79"/>
        <v>0</v>
      </c>
      <c r="M85" s="32">
        <f t="shared" si="80"/>
        <v>0</v>
      </c>
      <c r="N85" s="32">
        <f t="shared" si="81"/>
        <v>0</v>
      </c>
      <c r="O85" s="32">
        <f t="shared" si="82"/>
        <v>0</v>
      </c>
      <c r="P85" s="84">
        <f t="shared" si="83"/>
        <v>0</v>
      </c>
    </row>
    <row r="86" spans="1:16" ht="54" x14ac:dyDescent="0.25">
      <c r="A86" s="93"/>
      <c r="B86" s="80"/>
      <c r="C86" s="81" t="s">
        <v>157</v>
      </c>
      <c r="D86" s="79" t="s">
        <v>256</v>
      </c>
      <c r="E86" s="94">
        <v>95.4</v>
      </c>
      <c r="F86" s="86"/>
      <c r="G86" s="30"/>
      <c r="H86" s="30">
        <f t="shared" ref="H86" si="84">ROUND(F86*G86,2)</f>
        <v>0</v>
      </c>
      <c r="I86" s="107"/>
      <c r="J86" s="107"/>
      <c r="K86" s="31">
        <f t="shared" ref="K86" si="85">ROUND(SUM(H86:J86),2)</f>
        <v>0</v>
      </c>
      <c r="L86" s="108">
        <f t="shared" ref="L86" si="86">ROUND(F86*E86,2)</f>
        <v>0</v>
      </c>
      <c r="M86" s="32">
        <f t="shared" ref="M86" si="87">ROUND(E86*H86,2)</f>
        <v>0</v>
      </c>
      <c r="N86" s="32">
        <f t="shared" ref="N86" si="88">ROUND(I86*E86,2)</f>
        <v>0</v>
      </c>
      <c r="O86" s="32">
        <f t="shared" ref="O86" si="89">ROUND(J86*E86,2)</f>
        <v>0</v>
      </c>
      <c r="P86" s="84">
        <f t="shared" ref="P86" si="90">ROUND(SUM(M86:O86),2)</f>
        <v>0</v>
      </c>
    </row>
    <row r="87" spans="1:16" ht="18" x14ac:dyDescent="0.25">
      <c r="A87" s="93"/>
      <c r="B87" s="80"/>
      <c r="C87" s="81" t="s">
        <v>170</v>
      </c>
      <c r="D87" s="79" t="s">
        <v>91</v>
      </c>
      <c r="E87" s="94">
        <v>28.1</v>
      </c>
      <c r="F87" s="86"/>
      <c r="G87" s="30"/>
      <c r="H87" s="30">
        <f t="shared" ref="H87" si="91">ROUND(F87*G87,2)</f>
        <v>0</v>
      </c>
      <c r="I87" s="107"/>
      <c r="J87" s="107"/>
      <c r="K87" s="31">
        <f t="shared" ref="K87" si="92">ROUND(SUM(H87:J87),2)</f>
        <v>0</v>
      </c>
      <c r="L87" s="108">
        <f t="shared" ref="L87" si="93">ROUND(F87*E87,2)</f>
        <v>0</v>
      </c>
      <c r="M87" s="32">
        <f t="shared" ref="M87" si="94">ROUND(E87*H87,2)</f>
        <v>0</v>
      </c>
      <c r="N87" s="32">
        <f t="shared" ref="N87" si="95">ROUND(I87*E87,2)</f>
        <v>0</v>
      </c>
      <c r="O87" s="32">
        <f t="shared" ref="O87" si="96">ROUND(J87*E87,2)</f>
        <v>0</v>
      </c>
      <c r="P87" s="84">
        <f t="shared" ref="P87" si="97">ROUND(SUM(M87:O87),2)</f>
        <v>0</v>
      </c>
    </row>
    <row r="88" spans="1:16" ht="18" x14ac:dyDescent="0.25">
      <c r="A88" s="93"/>
      <c r="B88" s="80"/>
      <c r="C88" s="81" t="s">
        <v>110</v>
      </c>
      <c r="D88" s="79" t="s">
        <v>91</v>
      </c>
      <c r="E88" s="94">
        <v>39.5</v>
      </c>
      <c r="F88" s="86"/>
      <c r="G88" s="30"/>
      <c r="H88" s="30">
        <f t="shared" si="77"/>
        <v>0</v>
      </c>
      <c r="I88" s="107"/>
      <c r="J88" s="107"/>
      <c r="K88" s="31">
        <f t="shared" si="78"/>
        <v>0</v>
      </c>
      <c r="L88" s="108">
        <f t="shared" si="79"/>
        <v>0</v>
      </c>
      <c r="M88" s="32">
        <f t="shared" si="80"/>
        <v>0</v>
      </c>
      <c r="N88" s="32">
        <f t="shared" si="81"/>
        <v>0</v>
      </c>
      <c r="O88" s="32">
        <f t="shared" si="82"/>
        <v>0</v>
      </c>
      <c r="P88" s="84">
        <f t="shared" si="83"/>
        <v>0</v>
      </c>
    </row>
    <row r="89" spans="1:16" ht="18" x14ac:dyDescent="0.25">
      <c r="A89" s="93"/>
      <c r="B89" s="80"/>
      <c r="C89" s="81" t="s">
        <v>111</v>
      </c>
      <c r="D89" s="79" t="s">
        <v>91</v>
      </c>
      <c r="E89" s="94">
        <v>79</v>
      </c>
      <c r="F89" s="86"/>
      <c r="G89" s="30"/>
      <c r="H89" s="30">
        <f t="shared" si="77"/>
        <v>0</v>
      </c>
      <c r="I89" s="107"/>
      <c r="J89" s="107"/>
      <c r="K89" s="31">
        <f t="shared" si="78"/>
        <v>0</v>
      </c>
      <c r="L89" s="108">
        <f t="shared" si="79"/>
        <v>0</v>
      </c>
      <c r="M89" s="32">
        <f t="shared" si="80"/>
        <v>0</v>
      </c>
      <c r="N89" s="32">
        <f t="shared" si="81"/>
        <v>0</v>
      </c>
      <c r="O89" s="32">
        <f t="shared" si="82"/>
        <v>0</v>
      </c>
      <c r="P89" s="84">
        <f t="shared" si="83"/>
        <v>0</v>
      </c>
    </row>
    <row r="90" spans="1:16" ht="18" x14ac:dyDescent="0.25">
      <c r="A90" s="93"/>
      <c r="B90" s="80"/>
      <c r="C90" s="81" t="s">
        <v>158</v>
      </c>
      <c r="D90" s="79" t="s">
        <v>91</v>
      </c>
      <c r="E90" s="94">
        <v>28</v>
      </c>
      <c r="F90" s="86"/>
      <c r="G90" s="30"/>
      <c r="H90" s="30">
        <f t="shared" si="77"/>
        <v>0</v>
      </c>
      <c r="I90" s="107"/>
      <c r="J90" s="107"/>
      <c r="K90" s="31">
        <f t="shared" si="78"/>
        <v>0</v>
      </c>
      <c r="L90" s="108">
        <f t="shared" si="79"/>
        <v>0</v>
      </c>
      <c r="M90" s="32">
        <f t="shared" si="80"/>
        <v>0</v>
      </c>
      <c r="N90" s="32">
        <f t="shared" si="81"/>
        <v>0</v>
      </c>
      <c r="O90" s="32">
        <f t="shared" si="82"/>
        <v>0</v>
      </c>
      <c r="P90" s="84">
        <f t="shared" si="83"/>
        <v>0</v>
      </c>
    </row>
    <row r="91" spans="1:16" ht="18" x14ac:dyDescent="0.25">
      <c r="A91" s="63"/>
      <c r="B91" s="25"/>
      <c r="C91" s="64" t="s">
        <v>215</v>
      </c>
      <c r="D91" s="65"/>
      <c r="E91" s="66"/>
      <c r="F91" s="19"/>
      <c r="G91" s="20"/>
      <c r="H91" s="20"/>
      <c r="I91" s="20"/>
      <c r="J91" s="20"/>
      <c r="K91" s="21"/>
      <c r="L91" s="22"/>
      <c r="M91" s="23"/>
      <c r="N91" s="23"/>
      <c r="O91" s="23"/>
      <c r="P91" s="24"/>
    </row>
    <row r="92" spans="1:16" ht="36" x14ac:dyDescent="0.25">
      <c r="A92" s="93"/>
      <c r="B92" s="80"/>
      <c r="C92" s="81" t="s">
        <v>112</v>
      </c>
      <c r="D92" s="79" t="s">
        <v>256</v>
      </c>
      <c r="E92" s="94">
        <v>55</v>
      </c>
      <c r="F92" s="86"/>
      <c r="G92" s="30"/>
      <c r="H92" s="30">
        <f t="shared" si="77"/>
        <v>0</v>
      </c>
      <c r="I92" s="107"/>
      <c r="J92" s="107"/>
      <c r="K92" s="31">
        <f t="shared" si="78"/>
        <v>0</v>
      </c>
      <c r="L92" s="108">
        <f t="shared" si="79"/>
        <v>0</v>
      </c>
      <c r="M92" s="32">
        <f t="shared" si="80"/>
        <v>0</v>
      </c>
      <c r="N92" s="32">
        <f t="shared" si="81"/>
        <v>0</v>
      </c>
      <c r="O92" s="32">
        <f t="shared" si="82"/>
        <v>0</v>
      </c>
      <c r="P92" s="84">
        <f t="shared" si="83"/>
        <v>0</v>
      </c>
    </row>
    <row r="93" spans="1:16" ht="18" x14ac:dyDescent="0.25">
      <c r="A93" s="63"/>
      <c r="B93" s="25"/>
      <c r="C93" s="64" t="s">
        <v>113</v>
      </c>
      <c r="D93" s="65"/>
      <c r="E93" s="66"/>
      <c r="F93" s="19"/>
      <c r="G93" s="20"/>
      <c r="H93" s="20"/>
      <c r="I93" s="20"/>
      <c r="J93" s="20"/>
      <c r="K93" s="21"/>
      <c r="L93" s="22"/>
      <c r="M93" s="23"/>
      <c r="N93" s="23"/>
      <c r="O93" s="23"/>
      <c r="P93" s="24"/>
    </row>
    <row r="94" spans="1:16" ht="36" x14ac:dyDescent="0.25">
      <c r="A94" s="93"/>
      <c r="B94" s="80"/>
      <c r="C94" s="81" t="s">
        <v>114</v>
      </c>
      <c r="D94" s="79" t="s">
        <v>91</v>
      </c>
      <c r="E94" s="94">
        <v>79</v>
      </c>
      <c r="F94" s="86"/>
      <c r="G94" s="30"/>
      <c r="H94" s="30">
        <f t="shared" si="77"/>
        <v>0</v>
      </c>
      <c r="I94" s="107"/>
      <c r="J94" s="107"/>
      <c r="K94" s="31">
        <f t="shared" si="78"/>
        <v>0</v>
      </c>
      <c r="L94" s="108">
        <f t="shared" si="79"/>
        <v>0</v>
      </c>
      <c r="M94" s="32">
        <f t="shared" si="80"/>
        <v>0</v>
      </c>
      <c r="N94" s="32">
        <f t="shared" si="81"/>
        <v>0</v>
      </c>
      <c r="O94" s="32">
        <f t="shared" si="82"/>
        <v>0</v>
      </c>
      <c r="P94" s="84">
        <f t="shared" si="83"/>
        <v>0</v>
      </c>
    </row>
    <row r="95" spans="1:16" ht="36" x14ac:dyDescent="0.25">
      <c r="A95" s="93"/>
      <c r="B95" s="80"/>
      <c r="C95" s="81" t="s">
        <v>115</v>
      </c>
      <c r="D95" s="79" t="s">
        <v>91</v>
      </c>
      <c r="E95" s="94">
        <v>18</v>
      </c>
      <c r="F95" s="86"/>
      <c r="G95" s="30"/>
      <c r="H95" s="30">
        <f t="shared" si="77"/>
        <v>0</v>
      </c>
      <c r="I95" s="107"/>
      <c r="J95" s="107"/>
      <c r="K95" s="31">
        <f t="shared" si="78"/>
        <v>0</v>
      </c>
      <c r="L95" s="108">
        <f t="shared" si="79"/>
        <v>0</v>
      </c>
      <c r="M95" s="32">
        <f t="shared" si="80"/>
        <v>0</v>
      </c>
      <c r="N95" s="32">
        <f t="shared" si="81"/>
        <v>0</v>
      </c>
      <c r="O95" s="32">
        <f t="shared" si="82"/>
        <v>0</v>
      </c>
      <c r="P95" s="84">
        <f t="shared" si="83"/>
        <v>0</v>
      </c>
    </row>
    <row r="96" spans="1:16" ht="18" x14ac:dyDescent="0.25">
      <c r="A96" s="63"/>
      <c r="B96" s="25"/>
      <c r="C96" s="64" t="s">
        <v>116</v>
      </c>
      <c r="D96" s="65"/>
      <c r="E96" s="66"/>
      <c r="F96" s="19"/>
      <c r="G96" s="20"/>
      <c r="H96" s="20"/>
      <c r="I96" s="20"/>
      <c r="J96" s="20"/>
      <c r="K96" s="21"/>
      <c r="L96" s="22"/>
      <c r="M96" s="23"/>
      <c r="N96" s="23"/>
      <c r="O96" s="23"/>
      <c r="P96" s="24"/>
    </row>
    <row r="97" spans="1:16" ht="18" x14ac:dyDescent="0.25">
      <c r="A97" s="63"/>
      <c r="B97" s="25"/>
      <c r="C97" s="64" t="s">
        <v>117</v>
      </c>
      <c r="D97" s="65"/>
      <c r="E97" s="66"/>
      <c r="F97" s="19"/>
      <c r="G97" s="20"/>
      <c r="H97" s="20"/>
      <c r="I97" s="20"/>
      <c r="J97" s="20"/>
      <c r="K97" s="21"/>
      <c r="L97" s="22"/>
      <c r="M97" s="23"/>
      <c r="N97" s="23"/>
      <c r="O97" s="23"/>
      <c r="P97" s="24"/>
    </row>
    <row r="98" spans="1:16" ht="54" x14ac:dyDescent="0.25">
      <c r="A98" s="93"/>
      <c r="B98" s="80"/>
      <c r="C98" s="81" t="s">
        <v>171</v>
      </c>
      <c r="D98" s="79" t="s">
        <v>105</v>
      </c>
      <c r="E98" s="94">
        <v>3</v>
      </c>
      <c r="F98" s="86"/>
      <c r="G98" s="30"/>
      <c r="H98" s="30">
        <f t="shared" si="0"/>
        <v>0</v>
      </c>
      <c r="I98" s="107"/>
      <c r="J98" s="107"/>
      <c r="K98" s="31">
        <f t="shared" si="1"/>
        <v>0</v>
      </c>
      <c r="L98" s="108">
        <f t="shared" si="2"/>
        <v>0</v>
      </c>
      <c r="M98" s="32">
        <f t="shared" si="3"/>
        <v>0</v>
      </c>
      <c r="N98" s="32">
        <f t="shared" si="4"/>
        <v>0</v>
      </c>
      <c r="O98" s="32">
        <f t="shared" si="5"/>
        <v>0</v>
      </c>
      <c r="P98" s="84">
        <f t="shared" si="6"/>
        <v>0</v>
      </c>
    </row>
    <row r="99" spans="1:16" ht="18" x14ac:dyDescent="0.25">
      <c r="A99" s="63"/>
      <c r="B99" s="25"/>
      <c r="C99" s="64" t="s">
        <v>160</v>
      </c>
      <c r="D99" s="65"/>
      <c r="E99" s="66"/>
      <c r="F99" s="19"/>
      <c r="G99" s="20"/>
      <c r="H99" s="20"/>
      <c r="I99" s="20"/>
      <c r="J99" s="20"/>
      <c r="K99" s="21"/>
      <c r="L99" s="22"/>
      <c r="M99" s="23"/>
      <c r="N99" s="23"/>
      <c r="O99" s="23"/>
      <c r="P99" s="24"/>
    </row>
    <row r="100" spans="1:16" ht="54" x14ac:dyDescent="0.25">
      <c r="A100" s="63"/>
      <c r="B100" s="110"/>
      <c r="C100" s="111" t="s">
        <v>161</v>
      </c>
      <c r="D100" s="114" t="s">
        <v>105</v>
      </c>
      <c r="E100" s="112">
        <v>2</v>
      </c>
      <c r="F100" s="19"/>
      <c r="G100" s="30"/>
      <c r="H100" s="30">
        <f t="shared" ref="H100:H101" si="98">ROUND(F100*G100,2)</f>
        <v>0</v>
      </c>
      <c r="I100" s="113"/>
      <c r="J100" s="113"/>
      <c r="K100" s="31">
        <f t="shared" ref="K100:K101" si="99">ROUND(SUM(H100:J100),2)</f>
        <v>0</v>
      </c>
      <c r="L100" s="108">
        <f t="shared" ref="L100:L101" si="100">ROUND(F100*E100,2)</f>
        <v>0</v>
      </c>
      <c r="M100" s="32">
        <f t="shared" ref="M100:M101" si="101">ROUND(E100*H100,2)</f>
        <v>0</v>
      </c>
      <c r="N100" s="32">
        <f t="shared" ref="N100:N101" si="102">ROUND(I100*E100,2)</f>
        <v>0</v>
      </c>
      <c r="O100" s="32">
        <f t="shared" ref="O100:O101" si="103">ROUND(J100*E100,2)</f>
        <v>0</v>
      </c>
      <c r="P100" s="84">
        <f t="shared" ref="P100:P101" si="104">ROUND(SUM(M100:O100),2)</f>
        <v>0</v>
      </c>
    </row>
    <row r="101" spans="1:16" ht="54" x14ac:dyDescent="0.25">
      <c r="A101" s="63"/>
      <c r="B101" s="110"/>
      <c r="C101" s="111" t="s">
        <v>162</v>
      </c>
      <c r="D101" s="114" t="s">
        <v>105</v>
      </c>
      <c r="E101" s="112">
        <v>1</v>
      </c>
      <c r="F101" s="19"/>
      <c r="G101" s="30"/>
      <c r="H101" s="30">
        <f t="shared" si="98"/>
        <v>0</v>
      </c>
      <c r="I101" s="113"/>
      <c r="J101" s="113"/>
      <c r="K101" s="31">
        <f t="shared" si="99"/>
        <v>0</v>
      </c>
      <c r="L101" s="108">
        <f t="shared" si="100"/>
        <v>0</v>
      </c>
      <c r="M101" s="32">
        <f t="shared" si="101"/>
        <v>0</v>
      </c>
      <c r="N101" s="32">
        <f t="shared" si="102"/>
        <v>0</v>
      </c>
      <c r="O101" s="32">
        <f t="shared" si="103"/>
        <v>0</v>
      </c>
      <c r="P101" s="84">
        <f t="shared" si="104"/>
        <v>0</v>
      </c>
    </row>
    <row r="102" spans="1:16" ht="18" x14ac:dyDescent="0.25">
      <c r="A102" s="63"/>
      <c r="B102" s="25"/>
      <c r="C102" s="64" t="s">
        <v>159</v>
      </c>
      <c r="D102" s="65"/>
      <c r="E102" s="66"/>
      <c r="F102" s="19"/>
      <c r="G102" s="20"/>
      <c r="H102" s="20"/>
      <c r="I102" s="20"/>
      <c r="J102" s="20"/>
      <c r="K102" s="21"/>
      <c r="L102" s="22"/>
      <c r="M102" s="23"/>
      <c r="N102" s="23"/>
      <c r="O102" s="23"/>
      <c r="P102" s="24"/>
    </row>
    <row r="103" spans="1:16" ht="54" x14ac:dyDescent="0.25">
      <c r="A103" s="93"/>
      <c r="B103" s="80"/>
      <c r="C103" s="81" t="s">
        <v>163</v>
      </c>
      <c r="D103" s="79" t="s">
        <v>105</v>
      </c>
      <c r="E103" s="94">
        <v>14</v>
      </c>
      <c r="F103" s="86"/>
      <c r="G103" s="30"/>
      <c r="H103" s="30">
        <f t="shared" si="0"/>
        <v>0</v>
      </c>
      <c r="I103" s="107"/>
      <c r="J103" s="107"/>
      <c r="K103" s="31">
        <f t="shared" si="1"/>
        <v>0</v>
      </c>
      <c r="L103" s="108">
        <f t="shared" si="2"/>
        <v>0</v>
      </c>
      <c r="M103" s="32">
        <f t="shared" si="3"/>
        <v>0</v>
      </c>
      <c r="N103" s="32">
        <f t="shared" si="4"/>
        <v>0</v>
      </c>
      <c r="O103" s="32">
        <f t="shared" si="5"/>
        <v>0</v>
      </c>
      <c r="P103" s="84">
        <f t="shared" si="6"/>
        <v>0</v>
      </c>
    </row>
    <row r="104" spans="1:16" ht="54" x14ac:dyDescent="0.25">
      <c r="A104" s="93"/>
      <c r="B104" s="80"/>
      <c r="C104" s="81" t="s">
        <v>164</v>
      </c>
      <c r="D104" s="79" t="s">
        <v>105</v>
      </c>
      <c r="E104" s="94">
        <v>3</v>
      </c>
      <c r="F104" s="86"/>
      <c r="G104" s="30"/>
      <c r="H104" s="30">
        <f t="shared" ref="H104:H106" si="105">ROUND(F104*G104,2)</f>
        <v>0</v>
      </c>
      <c r="I104" s="107"/>
      <c r="J104" s="107"/>
      <c r="K104" s="31">
        <f t="shared" ref="K104:K106" si="106">ROUND(SUM(H104:J104),2)</f>
        <v>0</v>
      </c>
      <c r="L104" s="108">
        <f t="shared" ref="L104:L106" si="107">ROUND(F104*E104,2)</f>
        <v>0</v>
      </c>
      <c r="M104" s="32">
        <f t="shared" ref="M104:M106" si="108">ROUND(E104*H104,2)</f>
        <v>0</v>
      </c>
      <c r="N104" s="32">
        <f t="shared" ref="N104:N106" si="109">ROUND(I104*E104,2)</f>
        <v>0</v>
      </c>
      <c r="O104" s="32">
        <f t="shared" ref="O104:O106" si="110">ROUND(J104*E104,2)</f>
        <v>0</v>
      </c>
      <c r="P104" s="84">
        <f t="shared" ref="P104:P106" si="111">ROUND(SUM(M104:O104),2)</f>
        <v>0</v>
      </c>
    </row>
    <row r="105" spans="1:16" ht="54" x14ac:dyDescent="0.25">
      <c r="A105" s="93"/>
      <c r="B105" s="80"/>
      <c r="C105" s="81" t="s">
        <v>165</v>
      </c>
      <c r="D105" s="79" t="s">
        <v>105</v>
      </c>
      <c r="E105" s="94">
        <v>1</v>
      </c>
      <c r="F105" s="86"/>
      <c r="G105" s="30"/>
      <c r="H105" s="30">
        <f t="shared" si="105"/>
        <v>0</v>
      </c>
      <c r="I105" s="107"/>
      <c r="J105" s="107"/>
      <c r="K105" s="31">
        <f t="shared" si="106"/>
        <v>0</v>
      </c>
      <c r="L105" s="108">
        <f t="shared" si="107"/>
        <v>0</v>
      </c>
      <c r="M105" s="32">
        <f t="shared" si="108"/>
        <v>0</v>
      </c>
      <c r="N105" s="32">
        <f t="shared" si="109"/>
        <v>0</v>
      </c>
      <c r="O105" s="32">
        <f t="shared" si="110"/>
        <v>0</v>
      </c>
      <c r="P105" s="84">
        <f t="shared" si="111"/>
        <v>0</v>
      </c>
    </row>
    <row r="106" spans="1:16" ht="54" x14ac:dyDescent="0.25">
      <c r="A106" s="93"/>
      <c r="B106" s="80"/>
      <c r="C106" s="81" t="s">
        <v>166</v>
      </c>
      <c r="D106" s="79" t="s">
        <v>105</v>
      </c>
      <c r="E106" s="94">
        <v>1</v>
      </c>
      <c r="F106" s="86"/>
      <c r="G106" s="30"/>
      <c r="H106" s="30">
        <f t="shared" si="105"/>
        <v>0</v>
      </c>
      <c r="I106" s="107"/>
      <c r="J106" s="107"/>
      <c r="K106" s="31">
        <f t="shared" si="106"/>
        <v>0</v>
      </c>
      <c r="L106" s="108">
        <f t="shared" si="107"/>
        <v>0</v>
      </c>
      <c r="M106" s="32">
        <f t="shared" si="108"/>
        <v>0</v>
      </c>
      <c r="N106" s="32">
        <f t="shared" si="109"/>
        <v>0</v>
      </c>
      <c r="O106" s="32">
        <f t="shared" si="110"/>
        <v>0</v>
      </c>
      <c r="P106" s="84">
        <f t="shared" si="111"/>
        <v>0</v>
      </c>
    </row>
    <row r="107" spans="1:16" ht="36" x14ac:dyDescent="0.25">
      <c r="A107" s="63"/>
      <c r="B107" s="110"/>
      <c r="C107" s="111" t="s">
        <v>167</v>
      </c>
      <c r="D107" s="79" t="s">
        <v>105</v>
      </c>
      <c r="E107" s="94">
        <v>14</v>
      </c>
      <c r="F107" s="19"/>
      <c r="G107" s="30"/>
      <c r="H107" s="30">
        <f t="shared" ref="H107:H109" si="112">ROUND(F107*G107,2)</f>
        <v>0</v>
      </c>
      <c r="I107" s="107"/>
      <c r="J107" s="107"/>
      <c r="K107" s="31">
        <f t="shared" ref="K107:K109" si="113">ROUND(SUM(H107:J107),2)</f>
        <v>0</v>
      </c>
      <c r="L107" s="108">
        <f t="shared" ref="L107:L109" si="114">ROUND(F107*E107,2)</f>
        <v>0</v>
      </c>
      <c r="M107" s="32">
        <f t="shared" ref="M107:M109" si="115">ROUND(E107*H107,2)</f>
        <v>0</v>
      </c>
      <c r="N107" s="32">
        <f t="shared" ref="N107:N109" si="116">ROUND(I107*E107,2)</f>
        <v>0</v>
      </c>
      <c r="O107" s="32">
        <f t="shared" ref="O107:O109" si="117">ROUND(J107*E107,2)</f>
        <v>0</v>
      </c>
      <c r="P107" s="84">
        <f t="shared" ref="P107:P109" si="118">ROUND(SUM(M107:O107),2)</f>
        <v>0</v>
      </c>
    </row>
    <row r="108" spans="1:16" ht="36" x14ac:dyDescent="0.25">
      <c r="A108" s="63"/>
      <c r="B108" s="110"/>
      <c r="C108" s="111" t="s">
        <v>168</v>
      </c>
      <c r="D108" s="114" t="s">
        <v>91</v>
      </c>
      <c r="E108" s="112">
        <v>9.1</v>
      </c>
      <c r="F108" s="19"/>
      <c r="G108" s="30"/>
      <c r="H108" s="30">
        <f t="shared" si="112"/>
        <v>0</v>
      </c>
      <c r="I108" s="107"/>
      <c r="J108" s="107"/>
      <c r="K108" s="31">
        <f t="shared" si="113"/>
        <v>0</v>
      </c>
      <c r="L108" s="108">
        <f t="shared" si="114"/>
        <v>0</v>
      </c>
      <c r="M108" s="32">
        <f t="shared" si="115"/>
        <v>0</v>
      </c>
      <c r="N108" s="32">
        <f t="shared" si="116"/>
        <v>0</v>
      </c>
      <c r="O108" s="32">
        <f t="shared" si="117"/>
        <v>0</v>
      </c>
      <c r="P108" s="84">
        <f t="shared" si="118"/>
        <v>0</v>
      </c>
    </row>
    <row r="109" spans="1:16" ht="36" x14ac:dyDescent="0.25">
      <c r="A109" s="63"/>
      <c r="B109" s="110"/>
      <c r="C109" s="111" t="s">
        <v>169</v>
      </c>
      <c r="D109" s="114" t="s">
        <v>91</v>
      </c>
      <c r="E109" s="112">
        <v>9.1</v>
      </c>
      <c r="F109" s="19"/>
      <c r="G109" s="30"/>
      <c r="H109" s="30">
        <f t="shared" si="112"/>
        <v>0</v>
      </c>
      <c r="I109" s="107"/>
      <c r="J109" s="107"/>
      <c r="K109" s="31">
        <f t="shared" si="113"/>
        <v>0</v>
      </c>
      <c r="L109" s="108">
        <f t="shared" si="114"/>
        <v>0</v>
      </c>
      <c r="M109" s="32">
        <f t="shared" si="115"/>
        <v>0</v>
      </c>
      <c r="N109" s="32">
        <f t="shared" si="116"/>
        <v>0</v>
      </c>
      <c r="O109" s="32">
        <f t="shared" si="117"/>
        <v>0</v>
      </c>
      <c r="P109" s="84">
        <f t="shared" si="118"/>
        <v>0</v>
      </c>
    </row>
    <row r="110" spans="1:16" ht="18" x14ac:dyDescent="0.25">
      <c r="A110" s="63"/>
      <c r="B110" s="25"/>
      <c r="C110" s="64" t="s">
        <v>118</v>
      </c>
      <c r="D110" s="65"/>
      <c r="E110" s="66"/>
      <c r="F110" s="19"/>
      <c r="G110" s="20"/>
      <c r="H110" s="20"/>
      <c r="I110" s="20"/>
      <c r="J110" s="20"/>
      <c r="K110" s="21"/>
      <c r="L110" s="22"/>
      <c r="M110" s="23"/>
      <c r="N110" s="23"/>
      <c r="O110" s="23"/>
      <c r="P110" s="24"/>
    </row>
    <row r="111" spans="1:16" ht="18" x14ac:dyDescent="0.25">
      <c r="A111" s="63"/>
      <c r="B111" s="25"/>
      <c r="C111" s="64" t="s">
        <v>119</v>
      </c>
      <c r="D111" s="65"/>
      <c r="E111" s="66"/>
      <c r="F111" s="19"/>
      <c r="G111" s="20"/>
      <c r="H111" s="20"/>
      <c r="I111" s="20"/>
      <c r="J111" s="20"/>
      <c r="K111" s="21"/>
      <c r="L111" s="22"/>
      <c r="M111" s="23"/>
      <c r="N111" s="23"/>
      <c r="O111" s="23"/>
      <c r="P111" s="24"/>
    </row>
    <row r="112" spans="1:16" ht="18" x14ac:dyDescent="0.25">
      <c r="A112" s="93"/>
      <c r="B112" s="80"/>
      <c r="C112" s="81" t="s">
        <v>218</v>
      </c>
      <c r="D112" s="79" t="s">
        <v>256</v>
      </c>
      <c r="E112" s="94">
        <v>45.5</v>
      </c>
      <c r="F112" s="86"/>
      <c r="G112" s="30"/>
      <c r="H112" s="30">
        <f t="shared" si="0"/>
        <v>0</v>
      </c>
      <c r="I112" s="107"/>
      <c r="J112" s="107"/>
      <c r="K112" s="31">
        <f t="shared" si="1"/>
        <v>0</v>
      </c>
      <c r="L112" s="108">
        <f t="shared" si="2"/>
        <v>0</v>
      </c>
      <c r="M112" s="32">
        <f t="shared" si="3"/>
        <v>0</v>
      </c>
      <c r="N112" s="32">
        <f t="shared" si="4"/>
        <v>0</v>
      </c>
      <c r="O112" s="32">
        <f t="shared" si="5"/>
        <v>0</v>
      </c>
      <c r="P112" s="84">
        <f t="shared" si="6"/>
        <v>0</v>
      </c>
    </row>
    <row r="113" spans="1:16" ht="18" x14ac:dyDescent="0.25">
      <c r="A113" s="63"/>
      <c r="B113" s="25"/>
      <c r="C113" s="64" t="s">
        <v>120</v>
      </c>
      <c r="D113" s="65"/>
      <c r="E113" s="66"/>
      <c r="F113" s="19"/>
      <c r="G113" s="20"/>
      <c r="H113" s="20"/>
      <c r="I113" s="20"/>
      <c r="J113" s="20"/>
      <c r="K113" s="21"/>
      <c r="L113" s="22"/>
      <c r="M113" s="23"/>
      <c r="N113" s="23"/>
      <c r="O113" s="23"/>
      <c r="P113" s="24"/>
    </row>
    <row r="114" spans="1:16" ht="36" x14ac:dyDescent="0.25">
      <c r="A114" s="93"/>
      <c r="B114" s="80"/>
      <c r="C114" s="81" t="s">
        <v>112</v>
      </c>
      <c r="D114" s="79" t="s">
        <v>256</v>
      </c>
      <c r="E114" s="94">
        <v>21.1</v>
      </c>
      <c r="F114" s="86"/>
      <c r="G114" s="30"/>
      <c r="H114" s="30">
        <f t="shared" ref="H114" si="119">ROUND(F114*G114,2)</f>
        <v>0</v>
      </c>
      <c r="I114" s="107"/>
      <c r="J114" s="107"/>
      <c r="K114" s="31">
        <f t="shared" ref="K114" si="120">ROUND(SUM(H114:J114),2)</f>
        <v>0</v>
      </c>
      <c r="L114" s="108">
        <f t="shared" ref="L114" si="121">ROUND(F114*E114,2)</f>
        <v>0</v>
      </c>
      <c r="M114" s="32">
        <f t="shared" ref="M114" si="122">ROUND(E114*H114,2)</f>
        <v>0</v>
      </c>
      <c r="N114" s="32">
        <f t="shared" ref="N114" si="123">ROUND(I114*E114,2)</f>
        <v>0</v>
      </c>
      <c r="O114" s="32">
        <f t="shared" ref="O114" si="124">ROUND(J114*E114,2)</f>
        <v>0</v>
      </c>
      <c r="P114" s="84">
        <f t="shared" ref="P114" si="125">ROUND(SUM(M114:O114),2)</f>
        <v>0</v>
      </c>
    </row>
    <row r="115" spans="1:16" ht="18" x14ac:dyDescent="0.25">
      <c r="A115" s="63"/>
      <c r="B115" s="25"/>
      <c r="C115" s="64" t="s">
        <v>121</v>
      </c>
      <c r="D115" s="65"/>
      <c r="E115" s="66"/>
      <c r="F115" s="19"/>
      <c r="G115" s="20"/>
      <c r="H115" s="20"/>
      <c r="I115" s="20"/>
      <c r="J115" s="20"/>
      <c r="K115" s="21"/>
      <c r="L115" s="22"/>
      <c r="M115" s="23"/>
      <c r="N115" s="23"/>
      <c r="O115" s="23"/>
      <c r="P115" s="24"/>
    </row>
    <row r="116" spans="1:16" ht="18" x14ac:dyDescent="0.25">
      <c r="A116" s="93"/>
      <c r="B116" s="80"/>
      <c r="C116" s="81" t="s">
        <v>172</v>
      </c>
      <c r="D116" s="79" t="s">
        <v>256</v>
      </c>
      <c r="E116" s="94">
        <v>45.5</v>
      </c>
      <c r="F116" s="86"/>
      <c r="G116" s="30"/>
      <c r="H116" s="30">
        <f t="shared" si="0"/>
        <v>0</v>
      </c>
      <c r="I116" s="107"/>
      <c r="J116" s="107"/>
      <c r="K116" s="31">
        <f t="shared" si="1"/>
        <v>0</v>
      </c>
      <c r="L116" s="108">
        <f t="shared" si="2"/>
        <v>0</v>
      </c>
      <c r="M116" s="32">
        <f t="shared" si="3"/>
        <v>0</v>
      </c>
      <c r="N116" s="32">
        <f t="shared" si="4"/>
        <v>0</v>
      </c>
      <c r="O116" s="32">
        <f t="shared" si="5"/>
        <v>0</v>
      </c>
      <c r="P116" s="84">
        <f t="shared" si="6"/>
        <v>0</v>
      </c>
    </row>
    <row r="117" spans="1:16" ht="18" x14ac:dyDescent="0.25">
      <c r="A117" s="63"/>
      <c r="B117" s="25"/>
      <c r="C117" s="64" t="s">
        <v>122</v>
      </c>
      <c r="D117" s="65"/>
      <c r="E117" s="66"/>
      <c r="F117" s="19"/>
      <c r="G117" s="20"/>
      <c r="H117" s="20"/>
      <c r="I117" s="20"/>
      <c r="J117" s="20"/>
      <c r="K117" s="21"/>
      <c r="L117" s="22"/>
      <c r="M117" s="23"/>
      <c r="N117" s="23"/>
      <c r="O117" s="23"/>
      <c r="P117" s="24"/>
    </row>
    <row r="118" spans="1:16" ht="18" x14ac:dyDescent="0.25">
      <c r="A118" s="93"/>
      <c r="B118" s="80"/>
      <c r="C118" s="81" t="s">
        <v>173</v>
      </c>
      <c r="D118" s="79" t="s">
        <v>72</v>
      </c>
      <c r="E118" s="94">
        <v>1</v>
      </c>
      <c r="F118" s="86"/>
      <c r="G118" s="30"/>
      <c r="H118" s="30">
        <f t="shared" ref="H118" si="126">ROUND(F118*G118,2)</f>
        <v>0</v>
      </c>
      <c r="I118" s="107"/>
      <c r="J118" s="107"/>
      <c r="K118" s="31">
        <f t="shared" ref="K118" si="127">ROUND(SUM(H118:J118),2)</f>
        <v>0</v>
      </c>
      <c r="L118" s="108">
        <f t="shared" ref="L118" si="128">ROUND(F118*E118,2)</f>
        <v>0</v>
      </c>
      <c r="M118" s="32">
        <f t="shared" ref="M118" si="129">ROUND(E118*H118,2)</f>
        <v>0</v>
      </c>
      <c r="N118" s="32">
        <f t="shared" ref="N118" si="130">ROUND(I118*E118,2)</f>
        <v>0</v>
      </c>
      <c r="O118" s="32">
        <f t="shared" ref="O118" si="131">ROUND(J118*E118,2)</f>
        <v>0</v>
      </c>
      <c r="P118" s="84">
        <f t="shared" ref="P118" si="132">ROUND(SUM(M118:O118),2)</f>
        <v>0</v>
      </c>
    </row>
    <row r="119" spans="1:16" ht="18" x14ac:dyDescent="0.25">
      <c r="A119" s="93"/>
      <c r="B119" s="80"/>
      <c r="C119" s="81"/>
      <c r="D119" s="79"/>
      <c r="E119" s="94"/>
      <c r="F119" s="86"/>
      <c r="G119" s="30"/>
      <c r="H119" s="30">
        <f t="shared" ref="H119" si="133">ROUND(F119*G119,2)</f>
        <v>0</v>
      </c>
      <c r="I119" s="107"/>
      <c r="J119" s="107"/>
      <c r="K119" s="31">
        <f t="shared" ref="K119" si="134">ROUND(SUM(H119:J119),2)</f>
        <v>0</v>
      </c>
      <c r="L119" s="108">
        <f t="shared" ref="L119" si="135">ROUND(F119*E119,2)</f>
        <v>0</v>
      </c>
      <c r="M119" s="32">
        <f t="shared" ref="M119" si="136">ROUND(E119*H119,2)</f>
        <v>0</v>
      </c>
      <c r="N119" s="32">
        <f t="shared" ref="N119" si="137">ROUND(I119*E119,2)</f>
        <v>0</v>
      </c>
      <c r="O119" s="32">
        <f t="shared" ref="O119" si="138">ROUND(J119*E119,2)</f>
        <v>0</v>
      </c>
      <c r="P119" s="84">
        <f t="shared" ref="P119" si="139">ROUND(SUM(M119:O119),2)</f>
        <v>0</v>
      </c>
    </row>
    <row r="120" spans="1:16" ht="18.600000000000001" thickBot="1" x14ac:dyDescent="0.4">
      <c r="A120" s="87"/>
      <c r="B120" s="101"/>
      <c r="C120" s="68" t="s">
        <v>259</v>
      </c>
      <c r="D120" s="35"/>
      <c r="E120" s="36"/>
      <c r="F120" s="95"/>
      <c r="G120" s="96"/>
      <c r="H120" s="96"/>
      <c r="I120" s="96"/>
      <c r="J120" s="96"/>
      <c r="K120" s="97"/>
      <c r="L120" s="104">
        <f>ROUND(SUM(L20:L119),2)</f>
        <v>0</v>
      </c>
      <c r="M120" s="104">
        <f>ROUND(SUM(M20:M119),2)</f>
        <v>0</v>
      </c>
      <c r="N120" s="104">
        <f>ROUND(SUM(N20:N119),2)</f>
        <v>0</v>
      </c>
      <c r="O120" s="104">
        <f>ROUND(SUM(O20:O119),2)</f>
        <v>0</v>
      </c>
      <c r="P120" s="88">
        <f>ROUND(SUM(P20:P119),2)</f>
        <v>0</v>
      </c>
    </row>
    <row r="121" spans="1:16" ht="18.600000000000001" thickBot="1" x14ac:dyDescent="0.4">
      <c r="A121" s="234" t="s">
        <v>53</v>
      </c>
      <c r="B121" s="235"/>
      <c r="C121" s="235"/>
      <c r="D121" s="235"/>
      <c r="E121" s="235"/>
      <c r="F121" s="235"/>
      <c r="G121" s="235"/>
      <c r="H121" s="235"/>
      <c r="I121" s="235"/>
      <c r="J121" s="235"/>
      <c r="K121" s="236"/>
      <c r="L121" s="69">
        <f>L120</f>
        <v>0</v>
      </c>
      <c r="M121" s="70">
        <f t="shared" ref="M121:O121" si="140">M120</f>
        <v>0</v>
      </c>
      <c r="N121" s="70">
        <f t="shared" si="140"/>
        <v>0</v>
      </c>
      <c r="O121" s="70">
        <f t="shared" si="140"/>
        <v>0</v>
      </c>
      <c r="P121" s="71">
        <f>SUM(M121:O121)</f>
        <v>0</v>
      </c>
    </row>
    <row r="122" spans="1:16" ht="18" x14ac:dyDescent="0.35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3"/>
      <c r="M122" s="73"/>
      <c r="N122" s="73"/>
      <c r="O122" s="73"/>
      <c r="P122" s="74"/>
    </row>
    <row r="123" spans="1:16" ht="18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</row>
    <row r="124" spans="1:16" ht="18" x14ac:dyDescent="0.35">
      <c r="A124" s="5" t="s">
        <v>12</v>
      </c>
      <c r="B124" s="41"/>
      <c r="C124" s="41"/>
      <c r="D124" s="41" t="s">
        <v>223</v>
      </c>
      <c r="E124" s="5"/>
      <c r="F124" s="5"/>
      <c r="G124" s="75"/>
      <c r="H124" s="5"/>
      <c r="I124" s="8" t="s">
        <v>14</v>
      </c>
      <c r="J124" s="5"/>
      <c r="K124" s="5"/>
      <c r="L124" s="5"/>
      <c r="M124" s="5"/>
      <c r="N124" s="5"/>
      <c r="O124" s="41" t="s">
        <v>223</v>
      </c>
      <c r="P124" s="41"/>
    </row>
    <row r="125" spans="1:16" ht="18" x14ac:dyDescent="0.35">
      <c r="A125" s="5"/>
      <c r="B125" s="237" t="s">
        <v>13</v>
      </c>
      <c r="C125" s="237"/>
      <c r="D125" s="5" t="s">
        <v>223</v>
      </c>
      <c r="E125" s="43"/>
      <c r="F125" s="5"/>
      <c r="G125" s="75"/>
      <c r="H125" s="5"/>
      <c r="I125" s="5"/>
      <c r="J125" s="42" t="s">
        <v>13</v>
      </c>
      <c r="K125" s="42"/>
      <c r="L125" s="42"/>
      <c r="M125" s="42"/>
      <c r="N125" s="42"/>
      <c r="O125" s="5" t="s">
        <v>223</v>
      </c>
      <c r="P125" s="5"/>
    </row>
    <row r="127" spans="1:16" ht="15.6" x14ac:dyDescent="0.25">
      <c r="A127" s="44" t="s">
        <v>249</v>
      </c>
    </row>
  </sheetData>
  <mergeCells count="26">
    <mergeCell ref="B125:C125"/>
    <mergeCell ref="L15:P15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A121:K121"/>
    <mergeCell ref="A2:P2"/>
    <mergeCell ref="A3:P4"/>
    <mergeCell ref="C8:P8"/>
    <mergeCell ref="O14:P14"/>
    <mergeCell ref="A15:A17"/>
    <mergeCell ref="B15:B17"/>
    <mergeCell ref="C15:C17"/>
    <mergeCell ref="D15:D17"/>
    <mergeCell ref="E15:E17"/>
    <mergeCell ref="F15:K15"/>
    <mergeCell ref="A5:P5"/>
    <mergeCell ref="C7:P7"/>
  </mergeCells>
  <conditionalFormatting sqref="P21:P35 P37:P40 P42:P44 P46 P48:P50 P52:P57 P59 P61:P66 P68:P72 P74:P79 P82:P90 P92 P94:P95 P98 P100:P101 P103:P109 P112 P114 P116 P118:P119">
    <cfRule type="expression" dxfId="4" priority="1">
      <formula>IF($P21&lt;0.06,IF($E21&lt;&gt;"",TRUE,FALSE),FALSE)</formula>
    </cfRule>
  </conditionalFormatting>
  <pageMargins left="0.23622047244094491" right="0.23622047244094491" top="0.74803149606299213" bottom="0.74803149606299213" header="0.31496062992125984" footer="0.31496062992125984"/>
  <pageSetup paperSize="9" scale="20" fitToHeight="0" orientation="landscape" r:id="rId1"/>
  <headerFooter>
    <oddHeader xml:space="preserve">&amp;L&amp;"-,Italic"
</oddHeader>
    <oddFooter>&amp;L&amp;A
&amp;RLapa &amp;P no &amp;N lapas</oddFooter>
    <firstHeader>&amp;L&amp;"-,Italic"Uzņēmējs: SIA "Ošukalns celtniecība"
Reģistrācijas numurs: 45403012642
Adrese: Brīvības iela 2C, Jēkabpils, LV-5201
&amp;C&amp;"-,Italic"Tālrunis: 65237728, 28309059
LV95HABA0551005808510
kods:HABALV22&amp;R&amp;G</firstHeader>
    <firstFooter>&amp;L&amp;A
&amp;RLapa &amp;P no &amp;N lapas</first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38"/>
  <sheetViews>
    <sheetView topLeftCell="A23" zoomScale="70" zoomScaleNormal="70" workbookViewId="0">
      <selection activeCell="V16" sqref="V16"/>
    </sheetView>
  </sheetViews>
  <sheetFormatPr defaultColWidth="9.109375" defaultRowHeight="13.8" x14ac:dyDescent="0.25"/>
  <cols>
    <col min="1" max="1" width="10.6640625" style="3" customWidth="1"/>
    <col min="2" max="2" width="15.6640625" style="3" customWidth="1"/>
    <col min="3" max="3" width="50.6640625" style="3" customWidth="1"/>
    <col min="4" max="4" width="9.33203125" style="3" bestFit="1" customWidth="1"/>
    <col min="5" max="5" width="10.88671875" style="3" customWidth="1"/>
    <col min="6" max="8" width="10.6640625" style="3" customWidth="1"/>
    <col min="9" max="9" width="12.33203125" style="3" customWidth="1"/>
    <col min="10" max="10" width="10.6640625" style="3" customWidth="1"/>
    <col min="11" max="11" width="12.109375" style="3" customWidth="1"/>
    <col min="12" max="16" width="14.33203125" style="3" customWidth="1"/>
    <col min="17" max="17" width="2.6640625" style="3" customWidth="1"/>
    <col min="18" max="16384" width="9.109375" style="3"/>
  </cols>
  <sheetData>
    <row r="1" spans="1:16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45"/>
    </row>
    <row r="2" spans="1:16" ht="25.2" x14ac:dyDescent="0.45">
      <c r="A2" s="216" t="s">
        <v>233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spans="1:16" ht="15" customHeight="1" x14ac:dyDescent="0.25">
      <c r="A3" s="217" t="s">
        <v>234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</row>
    <row r="4" spans="1:16" ht="15" customHeight="1" x14ac:dyDescent="0.25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</row>
    <row r="5" spans="1:16" ht="18" x14ac:dyDescent="0.35">
      <c r="A5" s="238" t="s">
        <v>15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</row>
    <row r="6" spans="1:16" ht="15.6" x14ac:dyDescent="0.3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1"/>
    </row>
    <row r="7" spans="1:16" ht="15.75" customHeight="1" x14ac:dyDescent="0.35">
      <c r="A7" s="5" t="s">
        <v>4</v>
      </c>
      <c r="B7" s="5"/>
      <c r="C7" s="233" t="s">
        <v>225</v>
      </c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</row>
    <row r="8" spans="1:16" ht="15.75" customHeight="1" x14ac:dyDescent="0.25">
      <c r="A8" s="6" t="s">
        <v>42</v>
      </c>
      <c r="B8" s="6"/>
      <c r="C8" s="233" t="s">
        <v>226</v>
      </c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</row>
    <row r="9" spans="1:16" ht="18" x14ac:dyDescent="0.35">
      <c r="A9" s="76" t="s">
        <v>245</v>
      </c>
      <c r="B9" s="7"/>
      <c r="C9" s="47" t="s">
        <v>227</v>
      </c>
      <c r="D9" s="5"/>
      <c r="E9" s="5"/>
      <c r="F9" s="5"/>
      <c r="G9" s="5"/>
      <c r="H9" s="5"/>
      <c r="I9" s="5"/>
      <c r="J9" s="8"/>
      <c r="K9" s="8"/>
      <c r="L9" s="49"/>
      <c r="M9" s="5"/>
      <c r="N9" s="9"/>
      <c r="O9" s="5"/>
      <c r="P9" s="5"/>
    </row>
    <row r="10" spans="1:16" ht="18" x14ac:dyDescent="0.35">
      <c r="A10" s="5" t="s">
        <v>50</v>
      </c>
      <c r="B10" s="5"/>
      <c r="C10" s="47" t="s">
        <v>223</v>
      </c>
      <c r="D10" s="5"/>
      <c r="E10" s="5"/>
      <c r="F10" s="5"/>
      <c r="G10" s="5"/>
      <c r="H10" s="8"/>
      <c r="I10" s="5"/>
      <c r="J10" s="8"/>
      <c r="K10" s="8"/>
      <c r="L10" s="49"/>
      <c r="M10" s="5"/>
      <c r="N10" s="9"/>
      <c r="O10" s="5"/>
      <c r="P10" s="5"/>
    </row>
    <row r="11" spans="1:16" ht="18" x14ac:dyDescent="0.35">
      <c r="A11" s="5" t="s">
        <v>16</v>
      </c>
      <c r="B11" s="5"/>
      <c r="C11" s="5" t="s">
        <v>52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9"/>
      <c r="O11" s="5"/>
      <c r="P11" s="5"/>
    </row>
    <row r="12" spans="1:16" ht="18" x14ac:dyDescent="0.35">
      <c r="A12" s="5" t="s">
        <v>51</v>
      </c>
      <c r="B12" s="5"/>
      <c r="C12" s="5" t="s">
        <v>221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9"/>
      <c r="O12" s="5"/>
      <c r="P12" s="5"/>
    </row>
    <row r="13" spans="1:16" ht="18" x14ac:dyDescent="0.35">
      <c r="A13" s="10" t="s">
        <v>235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9"/>
      <c r="O13" s="50"/>
      <c r="P13" s="50"/>
    </row>
    <row r="14" spans="1:16" ht="18.600000000000001" thickBot="1" x14ac:dyDescent="0.4">
      <c r="A14" s="11" t="s">
        <v>248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12" t="s">
        <v>252</v>
      </c>
      <c r="N14" s="9"/>
      <c r="O14" s="218">
        <f>P32</f>
        <v>0</v>
      </c>
      <c r="P14" s="218"/>
    </row>
    <row r="15" spans="1:16" ht="15.75" customHeight="1" x14ac:dyDescent="0.25">
      <c r="A15" s="219" t="s">
        <v>29</v>
      </c>
      <c r="B15" s="221" t="s">
        <v>30</v>
      </c>
      <c r="C15" s="223" t="s">
        <v>31</v>
      </c>
      <c r="D15" s="225" t="s">
        <v>32</v>
      </c>
      <c r="E15" s="227" t="s">
        <v>33</v>
      </c>
      <c r="F15" s="229" t="s">
        <v>34</v>
      </c>
      <c r="G15" s="230"/>
      <c r="H15" s="230"/>
      <c r="I15" s="230"/>
      <c r="J15" s="230"/>
      <c r="K15" s="231"/>
      <c r="L15" s="232" t="s">
        <v>35</v>
      </c>
      <c r="M15" s="230"/>
      <c r="N15" s="230"/>
      <c r="O15" s="230"/>
      <c r="P15" s="231"/>
    </row>
    <row r="16" spans="1:16" ht="30" customHeight="1" x14ac:dyDescent="0.25">
      <c r="A16" s="220"/>
      <c r="B16" s="222"/>
      <c r="C16" s="224"/>
      <c r="D16" s="226"/>
      <c r="E16" s="228"/>
      <c r="F16" s="242" t="s">
        <v>36</v>
      </c>
      <c r="G16" s="240" t="s">
        <v>37</v>
      </c>
      <c r="H16" s="240" t="s">
        <v>24</v>
      </c>
      <c r="I16" s="240" t="s">
        <v>49</v>
      </c>
      <c r="J16" s="240" t="s">
        <v>38</v>
      </c>
      <c r="K16" s="241" t="s">
        <v>39</v>
      </c>
      <c r="L16" s="239" t="s">
        <v>40</v>
      </c>
      <c r="M16" s="240" t="s">
        <v>24</v>
      </c>
      <c r="N16" s="240" t="s">
        <v>49</v>
      </c>
      <c r="O16" s="240" t="s">
        <v>38</v>
      </c>
      <c r="P16" s="241" t="s">
        <v>41</v>
      </c>
    </row>
    <row r="17" spans="1:17" ht="30" customHeight="1" x14ac:dyDescent="0.25">
      <c r="A17" s="220"/>
      <c r="B17" s="222"/>
      <c r="C17" s="224"/>
      <c r="D17" s="226"/>
      <c r="E17" s="228"/>
      <c r="F17" s="242"/>
      <c r="G17" s="240"/>
      <c r="H17" s="240"/>
      <c r="I17" s="240"/>
      <c r="J17" s="240"/>
      <c r="K17" s="241"/>
      <c r="L17" s="239"/>
      <c r="M17" s="240"/>
      <c r="N17" s="240"/>
      <c r="O17" s="240"/>
      <c r="P17" s="241"/>
    </row>
    <row r="18" spans="1:17" ht="18.600000000000001" thickBot="1" x14ac:dyDescent="0.4">
      <c r="A18" s="51">
        <v>1</v>
      </c>
      <c r="B18" s="52">
        <v>2</v>
      </c>
      <c r="C18" s="53">
        <v>3</v>
      </c>
      <c r="D18" s="54">
        <v>4</v>
      </c>
      <c r="E18" s="55">
        <v>5</v>
      </c>
      <c r="F18" s="56">
        <v>6</v>
      </c>
      <c r="G18" s="52">
        <v>7</v>
      </c>
      <c r="H18" s="52">
        <v>8</v>
      </c>
      <c r="I18" s="52">
        <v>9</v>
      </c>
      <c r="J18" s="52">
        <v>10</v>
      </c>
      <c r="K18" s="57">
        <v>11</v>
      </c>
      <c r="L18" s="51">
        <v>12</v>
      </c>
      <c r="M18" s="52">
        <v>13</v>
      </c>
      <c r="N18" s="52">
        <v>14</v>
      </c>
      <c r="O18" s="52">
        <v>15</v>
      </c>
      <c r="P18" s="57">
        <v>16</v>
      </c>
    </row>
    <row r="19" spans="1:17" ht="18" x14ac:dyDescent="0.35">
      <c r="A19" s="58"/>
      <c r="B19" s="59"/>
      <c r="C19" s="60" t="s">
        <v>257</v>
      </c>
      <c r="D19" s="61"/>
      <c r="E19" s="62"/>
      <c r="F19" s="13"/>
      <c r="G19" s="14"/>
      <c r="H19" s="14"/>
      <c r="I19" s="14"/>
      <c r="J19" s="14"/>
      <c r="K19" s="15"/>
      <c r="L19" s="16"/>
      <c r="M19" s="17"/>
      <c r="N19" s="17"/>
      <c r="O19" s="17"/>
      <c r="P19" s="18"/>
    </row>
    <row r="20" spans="1:17" ht="18" x14ac:dyDescent="0.25">
      <c r="A20" s="63"/>
      <c r="B20" s="25"/>
      <c r="C20" s="64" t="s">
        <v>123</v>
      </c>
      <c r="D20" s="65"/>
      <c r="E20" s="66"/>
      <c r="F20" s="19"/>
      <c r="G20" s="20"/>
      <c r="H20" s="20"/>
      <c r="I20" s="20"/>
      <c r="J20" s="20"/>
      <c r="K20" s="21"/>
      <c r="L20" s="22"/>
      <c r="M20" s="23"/>
      <c r="N20" s="23"/>
      <c r="O20" s="23"/>
      <c r="P20" s="24"/>
    </row>
    <row r="21" spans="1:17" ht="18" x14ac:dyDescent="0.25">
      <c r="A21" s="93"/>
      <c r="B21" s="80"/>
      <c r="C21" s="81" t="s">
        <v>124</v>
      </c>
      <c r="D21" s="79" t="s">
        <v>125</v>
      </c>
      <c r="E21" s="94">
        <v>1</v>
      </c>
      <c r="F21" s="30"/>
      <c r="G21" s="30"/>
      <c r="H21" s="30">
        <f t="shared" ref="H21:H24" si="0">ROUND(F21*G21,2)</f>
        <v>0</v>
      </c>
      <c r="I21" s="30"/>
      <c r="J21" s="30"/>
      <c r="K21" s="31">
        <f t="shared" ref="K21:K24" si="1">ROUND(SUM(H21:J21),2)</f>
        <v>0</v>
      </c>
      <c r="L21" s="32">
        <f t="shared" ref="L21:L23" si="2">ROUND(F21*E21,2)</f>
        <v>0</v>
      </c>
      <c r="M21" s="32">
        <f t="shared" ref="M21:M23" si="3">ROUND(E21*H21,2)</f>
        <v>0</v>
      </c>
      <c r="N21" s="32">
        <f t="shared" ref="N21:N23" si="4">ROUND(I21*E21,2)</f>
        <v>0</v>
      </c>
      <c r="O21" s="32">
        <f t="shared" ref="O21:O24" si="5">ROUND(J21*E21,2)</f>
        <v>0</v>
      </c>
      <c r="P21" s="84">
        <f t="shared" ref="P21:P23" si="6">ROUND(SUM(M21:O21),2)</f>
        <v>0</v>
      </c>
    </row>
    <row r="22" spans="1:17" ht="18" x14ac:dyDescent="0.25">
      <c r="A22" s="63"/>
      <c r="B22" s="25"/>
      <c r="C22" s="64" t="s">
        <v>76</v>
      </c>
      <c r="D22" s="65"/>
      <c r="E22" s="66"/>
      <c r="F22" s="19"/>
      <c r="G22" s="20"/>
      <c r="H22" s="20"/>
      <c r="I22" s="20"/>
      <c r="J22" s="20"/>
      <c r="K22" s="21"/>
      <c r="L22" s="22"/>
      <c r="M22" s="23"/>
      <c r="N22" s="23"/>
      <c r="O22" s="23"/>
      <c r="P22" s="24"/>
    </row>
    <row r="23" spans="1:17" ht="54" x14ac:dyDescent="0.25">
      <c r="A23" s="93"/>
      <c r="B23" s="80"/>
      <c r="C23" s="81" t="s">
        <v>211</v>
      </c>
      <c r="D23" s="79" t="s">
        <v>255</v>
      </c>
      <c r="E23" s="94">
        <v>42</v>
      </c>
      <c r="F23" s="30"/>
      <c r="G23" s="30"/>
      <c r="H23" s="30">
        <f t="shared" si="0"/>
        <v>0</v>
      </c>
      <c r="I23" s="30"/>
      <c r="J23" s="30"/>
      <c r="K23" s="31">
        <f t="shared" si="1"/>
        <v>0</v>
      </c>
      <c r="L23" s="32">
        <f t="shared" si="2"/>
        <v>0</v>
      </c>
      <c r="M23" s="32">
        <f t="shared" si="3"/>
        <v>0</v>
      </c>
      <c r="N23" s="32">
        <f t="shared" si="4"/>
        <v>0</v>
      </c>
      <c r="O23" s="32">
        <f t="shared" si="5"/>
        <v>0</v>
      </c>
      <c r="P23" s="84">
        <f t="shared" si="6"/>
        <v>0</v>
      </c>
    </row>
    <row r="24" spans="1:17" ht="36" x14ac:dyDescent="0.25">
      <c r="A24" s="93"/>
      <c r="B24" s="80"/>
      <c r="C24" s="81" t="s">
        <v>126</v>
      </c>
      <c r="D24" s="79" t="s">
        <v>255</v>
      </c>
      <c r="E24" s="94">
        <v>42</v>
      </c>
      <c r="F24" s="30"/>
      <c r="G24" s="30"/>
      <c r="H24" s="30">
        <f t="shared" si="0"/>
        <v>0</v>
      </c>
      <c r="I24" s="30"/>
      <c r="J24" s="30"/>
      <c r="K24" s="31">
        <f t="shared" si="1"/>
        <v>0</v>
      </c>
      <c r="L24" s="32">
        <f t="shared" ref="L24" si="7">ROUND(F24*E24,2)</f>
        <v>0</v>
      </c>
      <c r="M24" s="32">
        <f t="shared" ref="M24" si="8">ROUND(E24*H24,2)</f>
        <v>0</v>
      </c>
      <c r="N24" s="32">
        <f t="shared" ref="N24" si="9">ROUND(I24*E24,2)</f>
        <v>0</v>
      </c>
      <c r="O24" s="32">
        <f t="shared" si="5"/>
        <v>0</v>
      </c>
      <c r="P24" s="84">
        <f t="shared" ref="P24" si="10">ROUND(SUM(M24:O24),2)</f>
        <v>0</v>
      </c>
    </row>
    <row r="25" spans="1:17" ht="18" x14ac:dyDescent="0.25">
      <c r="A25" s="63"/>
      <c r="B25" s="25"/>
      <c r="C25" s="64" t="s">
        <v>208</v>
      </c>
      <c r="D25" s="65"/>
      <c r="E25" s="66"/>
      <c r="F25" s="19"/>
      <c r="G25" s="20"/>
      <c r="H25" s="20"/>
      <c r="I25" s="20"/>
      <c r="J25" s="20"/>
      <c r="K25" s="21"/>
      <c r="L25" s="22"/>
      <c r="M25" s="23"/>
      <c r="N25" s="23"/>
      <c r="O25" s="23"/>
      <c r="P25" s="24"/>
    </row>
    <row r="26" spans="1:17" ht="18" x14ac:dyDescent="0.25">
      <c r="A26" s="93"/>
      <c r="B26" s="80"/>
      <c r="C26" s="81" t="s">
        <v>127</v>
      </c>
      <c r="D26" s="79" t="s">
        <v>256</v>
      </c>
      <c r="E26" s="94">
        <v>210</v>
      </c>
      <c r="F26" s="30"/>
      <c r="G26" s="30"/>
      <c r="H26" s="30">
        <f t="shared" ref="H26:H30" si="11">ROUND(F26*G26,2)</f>
        <v>0</v>
      </c>
      <c r="I26" s="30"/>
      <c r="J26" s="30"/>
      <c r="K26" s="31">
        <f t="shared" ref="K26:K30" si="12">ROUND(SUM(H26:J26),2)</f>
        <v>0</v>
      </c>
      <c r="L26" s="32">
        <f t="shared" ref="L26:L30" si="13">ROUND(F26*E26,2)</f>
        <v>0</v>
      </c>
      <c r="M26" s="32">
        <f t="shared" ref="M26:M30" si="14">ROUND(E26*H26,2)</f>
        <v>0</v>
      </c>
      <c r="N26" s="32">
        <f t="shared" ref="N26:N30" si="15">ROUND(I26*E26,2)</f>
        <v>0</v>
      </c>
      <c r="O26" s="32">
        <f t="shared" ref="O26:O30" si="16">ROUND(J26*E26,2)</f>
        <v>0</v>
      </c>
      <c r="P26" s="84">
        <f t="shared" ref="P26:P30" si="17">ROUND(SUM(M26:O26),2)</f>
        <v>0</v>
      </c>
    </row>
    <row r="27" spans="1:17" ht="54" x14ac:dyDescent="0.25">
      <c r="A27" s="93"/>
      <c r="B27" s="80"/>
      <c r="C27" s="81" t="s">
        <v>209</v>
      </c>
      <c r="D27" s="79" t="s">
        <v>255</v>
      </c>
      <c r="E27" s="94">
        <v>52.5</v>
      </c>
      <c r="F27" s="30"/>
      <c r="G27" s="30"/>
      <c r="H27" s="30">
        <f t="shared" si="11"/>
        <v>0</v>
      </c>
      <c r="I27" s="30"/>
      <c r="J27" s="30"/>
      <c r="K27" s="31">
        <f t="shared" si="12"/>
        <v>0</v>
      </c>
      <c r="L27" s="32">
        <f t="shared" si="13"/>
        <v>0</v>
      </c>
      <c r="M27" s="32">
        <f t="shared" si="14"/>
        <v>0</v>
      </c>
      <c r="N27" s="32">
        <f t="shared" si="15"/>
        <v>0</v>
      </c>
      <c r="O27" s="32">
        <f t="shared" si="16"/>
        <v>0</v>
      </c>
      <c r="P27" s="84">
        <f t="shared" si="17"/>
        <v>0</v>
      </c>
    </row>
    <row r="28" spans="1:17" ht="36" x14ac:dyDescent="0.25">
      <c r="A28" s="93"/>
      <c r="B28" s="80"/>
      <c r="C28" s="81" t="s">
        <v>210</v>
      </c>
      <c r="D28" s="79" t="s">
        <v>255</v>
      </c>
      <c r="E28" s="94">
        <v>21</v>
      </c>
      <c r="F28" s="30"/>
      <c r="G28" s="30"/>
      <c r="H28" s="30">
        <f t="shared" si="11"/>
        <v>0</v>
      </c>
      <c r="I28" s="30"/>
      <c r="J28" s="30"/>
      <c r="K28" s="31">
        <f t="shared" si="12"/>
        <v>0</v>
      </c>
      <c r="L28" s="32">
        <f t="shared" si="13"/>
        <v>0</v>
      </c>
      <c r="M28" s="32">
        <f t="shared" si="14"/>
        <v>0</v>
      </c>
      <c r="N28" s="32">
        <f t="shared" si="15"/>
        <v>0</v>
      </c>
      <c r="O28" s="32">
        <f t="shared" si="16"/>
        <v>0</v>
      </c>
      <c r="P28" s="84">
        <f t="shared" si="17"/>
        <v>0</v>
      </c>
    </row>
    <row r="29" spans="1:17" ht="18" x14ac:dyDescent="0.25">
      <c r="A29" s="63"/>
      <c r="B29" s="25"/>
      <c r="C29" s="64" t="s">
        <v>128</v>
      </c>
      <c r="D29" s="65"/>
      <c r="E29" s="66"/>
      <c r="F29" s="19"/>
      <c r="G29" s="20"/>
      <c r="H29" s="20"/>
      <c r="I29" s="20"/>
      <c r="J29" s="20"/>
      <c r="K29" s="21"/>
      <c r="L29" s="22"/>
      <c r="M29" s="23"/>
      <c r="N29" s="23"/>
      <c r="O29" s="23"/>
      <c r="P29" s="24"/>
    </row>
    <row r="30" spans="1:17" ht="90" x14ac:dyDescent="0.25">
      <c r="A30" s="93"/>
      <c r="B30" s="80"/>
      <c r="C30" s="81" t="s">
        <v>129</v>
      </c>
      <c r="D30" s="79" t="s">
        <v>256</v>
      </c>
      <c r="E30" s="94">
        <v>85</v>
      </c>
      <c r="F30" s="30"/>
      <c r="G30" s="30"/>
      <c r="H30" s="30">
        <f t="shared" si="11"/>
        <v>0</v>
      </c>
      <c r="I30" s="30"/>
      <c r="J30" s="30"/>
      <c r="K30" s="31">
        <f t="shared" si="12"/>
        <v>0</v>
      </c>
      <c r="L30" s="32">
        <f t="shared" si="13"/>
        <v>0</v>
      </c>
      <c r="M30" s="32">
        <f t="shared" si="14"/>
        <v>0</v>
      </c>
      <c r="N30" s="32">
        <f t="shared" si="15"/>
        <v>0</v>
      </c>
      <c r="O30" s="32">
        <f t="shared" si="16"/>
        <v>0</v>
      </c>
      <c r="P30" s="84">
        <f t="shared" si="17"/>
        <v>0</v>
      </c>
    </row>
    <row r="31" spans="1:17" ht="36.6" thickBot="1" x14ac:dyDescent="0.4">
      <c r="A31" s="87"/>
      <c r="B31" s="101"/>
      <c r="C31" s="68" t="s">
        <v>258</v>
      </c>
      <c r="D31" s="35"/>
      <c r="E31" s="36"/>
      <c r="F31" s="95"/>
      <c r="G31" s="96"/>
      <c r="H31" s="96"/>
      <c r="I31" s="96"/>
      <c r="J31" s="96"/>
      <c r="K31" s="97"/>
      <c r="L31" s="104">
        <f>ROUND(SUM(L21:L30),2)</f>
        <v>0</v>
      </c>
      <c r="M31" s="104">
        <f>ROUND(SUM(M21:M30),2)</f>
        <v>0</v>
      </c>
      <c r="N31" s="104">
        <f>ROUND(SUM(N21:N30),2)</f>
        <v>0</v>
      </c>
      <c r="O31" s="104">
        <f>ROUND(SUM(O21:O30),2)</f>
        <v>0</v>
      </c>
      <c r="P31" s="105">
        <f>ROUND(SUM(P21:P30),2)</f>
        <v>0</v>
      </c>
      <c r="Q31" s="40"/>
    </row>
    <row r="32" spans="1:17" ht="18.600000000000001" thickBot="1" x14ac:dyDescent="0.4">
      <c r="A32" s="234" t="s">
        <v>53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6"/>
      <c r="L32" s="69">
        <f>L31</f>
        <v>0</v>
      </c>
      <c r="M32" s="70">
        <f t="shared" ref="M32:O32" si="18">M31</f>
        <v>0</v>
      </c>
      <c r="N32" s="70">
        <f t="shared" si="18"/>
        <v>0</v>
      </c>
      <c r="O32" s="70">
        <f t="shared" si="18"/>
        <v>0</v>
      </c>
      <c r="P32" s="71">
        <f>SUM(M32:O32)</f>
        <v>0</v>
      </c>
      <c r="Q32" s="40"/>
    </row>
    <row r="33" spans="1:16" ht="18" x14ac:dyDescent="0.35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3"/>
      <c r="M33" s="73"/>
      <c r="N33" s="73"/>
      <c r="O33" s="73"/>
      <c r="P33" s="74"/>
    </row>
    <row r="34" spans="1:16" ht="18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18" x14ac:dyDescent="0.35">
      <c r="A35" s="5" t="s">
        <v>12</v>
      </c>
      <c r="B35" s="41"/>
      <c r="C35" s="41"/>
      <c r="D35" s="41" t="s">
        <v>223</v>
      </c>
      <c r="E35" s="5"/>
      <c r="F35" s="5"/>
      <c r="G35" s="75"/>
      <c r="H35" s="5"/>
      <c r="I35" s="8" t="s">
        <v>14</v>
      </c>
      <c r="J35" s="5"/>
      <c r="K35" s="5"/>
      <c r="L35" s="5"/>
      <c r="M35" s="5"/>
      <c r="N35" s="5"/>
      <c r="O35" s="41" t="s">
        <v>223</v>
      </c>
      <c r="P35" s="41"/>
    </row>
    <row r="36" spans="1:16" ht="18" x14ac:dyDescent="0.35">
      <c r="A36" s="5"/>
      <c r="B36" s="237" t="s">
        <v>13</v>
      </c>
      <c r="C36" s="237"/>
      <c r="D36" s="5" t="s">
        <v>223</v>
      </c>
      <c r="E36" s="43"/>
      <c r="F36" s="5"/>
      <c r="G36" s="75"/>
      <c r="H36" s="5"/>
      <c r="I36" s="5"/>
      <c r="J36" s="42" t="s">
        <v>13</v>
      </c>
      <c r="K36" s="42"/>
      <c r="L36" s="42"/>
      <c r="M36" s="42"/>
      <c r="N36" s="42"/>
      <c r="O36" s="5" t="s">
        <v>223</v>
      </c>
      <c r="P36" s="5"/>
    </row>
    <row r="37" spans="1:16" ht="15.6" x14ac:dyDescent="0.3">
      <c r="A37" s="98"/>
      <c r="B37" s="102"/>
      <c r="C37" s="103"/>
      <c r="D37" s="2"/>
      <c r="E37" s="99"/>
      <c r="F37" s="100"/>
      <c r="G37" s="100"/>
      <c r="H37" s="100"/>
      <c r="I37" s="100"/>
      <c r="J37" s="100"/>
      <c r="K37" s="100"/>
      <c r="L37" s="106"/>
      <c r="M37" s="106"/>
      <c r="N37" s="106"/>
      <c r="O37" s="106"/>
      <c r="P37" s="106"/>
    </row>
    <row r="38" spans="1:16" ht="15.6" x14ac:dyDescent="0.3">
      <c r="A38" s="44" t="s">
        <v>248</v>
      </c>
      <c r="B38" s="102"/>
      <c r="C38" s="103"/>
      <c r="D38" s="2"/>
      <c r="E38" s="99"/>
      <c r="F38" s="100"/>
      <c r="G38" s="100"/>
      <c r="H38" s="100"/>
      <c r="I38" s="100"/>
      <c r="J38" s="100"/>
      <c r="K38" s="100"/>
      <c r="L38" s="106"/>
      <c r="M38" s="106"/>
      <c r="N38" s="106"/>
      <c r="O38" s="106"/>
      <c r="P38" s="106"/>
    </row>
  </sheetData>
  <mergeCells count="26">
    <mergeCell ref="I16:I17"/>
    <mergeCell ref="J16:J17"/>
    <mergeCell ref="K16:K17"/>
    <mergeCell ref="L16:L17"/>
    <mergeCell ref="A2:P2"/>
    <mergeCell ref="A3:P4"/>
    <mergeCell ref="A5:P5"/>
    <mergeCell ref="C8:P8"/>
    <mergeCell ref="O14:P14"/>
    <mergeCell ref="C7:P7"/>
    <mergeCell ref="B36:C36"/>
    <mergeCell ref="N16:N17"/>
    <mergeCell ref="O16:O17"/>
    <mergeCell ref="P16:P17"/>
    <mergeCell ref="A32:K32"/>
    <mergeCell ref="A15:A17"/>
    <mergeCell ref="B15:B17"/>
    <mergeCell ref="C15:C17"/>
    <mergeCell ref="D15:D17"/>
    <mergeCell ref="E15:E17"/>
    <mergeCell ref="F15:K15"/>
    <mergeCell ref="L15:P15"/>
    <mergeCell ref="F16:F17"/>
    <mergeCell ref="G16:G17"/>
    <mergeCell ref="M16:M17"/>
    <mergeCell ref="H16:H17"/>
  </mergeCells>
  <conditionalFormatting sqref="P21 P23:P24 P26:P28 P30">
    <cfRule type="expression" dxfId="3" priority="1">
      <formula>IF($P21&lt;0.06,IF($E21&lt;&gt;"",TRUE,FALSE),FALSE)</formula>
    </cfRule>
  </conditionalFormatting>
  <pageMargins left="0.25" right="0.25" top="0.75" bottom="0.75" header="0.3" footer="0.3"/>
  <pageSetup paperSize="9" scale="59" fitToHeight="0" orientation="landscape" r:id="rId1"/>
  <headerFooter>
    <oddFooter>&amp;L&amp;A
&amp;RLapa &amp;P no &amp;N lapas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pageSetUpPr fitToPage="1"/>
  </sheetPr>
  <dimension ref="A1:Q30"/>
  <sheetViews>
    <sheetView topLeftCell="A8" zoomScale="80" zoomScaleNormal="80" workbookViewId="0">
      <selection activeCell="S11" sqref="S11"/>
    </sheetView>
  </sheetViews>
  <sheetFormatPr defaultColWidth="9.109375" defaultRowHeight="13.8" x14ac:dyDescent="0.25"/>
  <cols>
    <col min="1" max="1" width="10.6640625" style="3" customWidth="1"/>
    <col min="2" max="2" width="15.6640625" style="3" customWidth="1"/>
    <col min="3" max="3" width="50.6640625" style="3" customWidth="1"/>
    <col min="4" max="4" width="9.33203125" style="3" bestFit="1" customWidth="1"/>
    <col min="5" max="5" width="11.44140625" style="3" bestFit="1" customWidth="1"/>
    <col min="6" max="11" width="10.6640625" style="3" customWidth="1"/>
    <col min="12" max="16" width="14.33203125" style="3" customWidth="1"/>
    <col min="17" max="17" width="2.6640625" style="3" customWidth="1"/>
    <col min="18" max="16384" width="9.109375" style="3"/>
  </cols>
  <sheetData>
    <row r="1" spans="1:16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45"/>
    </row>
    <row r="2" spans="1:16" ht="25.2" x14ac:dyDescent="0.45">
      <c r="A2" s="216" t="s">
        <v>231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spans="1:16" ht="15" customHeight="1" x14ac:dyDescent="0.25">
      <c r="A3" s="217" t="s">
        <v>232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</row>
    <row r="4" spans="1:16" ht="15" customHeight="1" x14ac:dyDescent="0.25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</row>
    <row r="5" spans="1:16" ht="18" x14ac:dyDescent="0.35">
      <c r="A5" s="238" t="s">
        <v>15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</row>
    <row r="6" spans="1:16" ht="15.6" x14ac:dyDescent="0.3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1"/>
    </row>
    <row r="7" spans="1:16" ht="18" x14ac:dyDescent="0.35">
      <c r="A7" s="5" t="s">
        <v>4</v>
      </c>
      <c r="B7" s="5"/>
      <c r="C7" s="233" t="s">
        <v>225</v>
      </c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</row>
    <row r="8" spans="1:16" ht="15.75" customHeight="1" x14ac:dyDescent="0.25">
      <c r="A8" s="6" t="s">
        <v>42</v>
      </c>
      <c r="B8" s="6"/>
      <c r="C8" s="233" t="s">
        <v>226</v>
      </c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</row>
    <row r="9" spans="1:16" ht="18" x14ac:dyDescent="0.35">
      <c r="A9" s="76" t="s">
        <v>245</v>
      </c>
      <c r="B9" s="7"/>
      <c r="C9" s="47" t="s">
        <v>227</v>
      </c>
      <c r="D9" s="5"/>
      <c r="E9" s="5"/>
      <c r="F9" s="5"/>
      <c r="G9" s="5"/>
      <c r="H9" s="5"/>
      <c r="I9" s="5"/>
      <c r="J9" s="8"/>
      <c r="K9" s="8"/>
      <c r="L9" s="49"/>
      <c r="M9" s="5"/>
      <c r="N9" s="9"/>
      <c r="O9" s="5"/>
      <c r="P9" s="5"/>
    </row>
    <row r="10" spans="1:16" ht="18" x14ac:dyDescent="0.35">
      <c r="A10" s="5" t="s">
        <v>50</v>
      </c>
      <c r="B10" s="5"/>
      <c r="C10" s="47" t="s">
        <v>223</v>
      </c>
      <c r="D10" s="5"/>
      <c r="E10" s="5"/>
      <c r="F10" s="5"/>
      <c r="G10" s="5"/>
      <c r="H10" s="8"/>
      <c r="I10" s="5"/>
      <c r="J10" s="8"/>
      <c r="K10" s="8"/>
      <c r="L10" s="49"/>
      <c r="M10" s="5"/>
      <c r="N10" s="9"/>
      <c r="O10" s="5"/>
      <c r="P10" s="5"/>
    </row>
    <row r="11" spans="1:16" ht="18" x14ac:dyDescent="0.35">
      <c r="A11" s="5" t="s">
        <v>16</v>
      </c>
      <c r="B11" s="5"/>
      <c r="C11" s="5" t="s">
        <v>52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9"/>
      <c r="O11" s="5"/>
      <c r="P11" s="5"/>
    </row>
    <row r="12" spans="1:16" ht="18" x14ac:dyDescent="0.35">
      <c r="A12" s="5" t="s">
        <v>51</v>
      </c>
      <c r="B12" s="5"/>
      <c r="C12" s="5" t="s">
        <v>221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9"/>
      <c r="O12" s="5"/>
      <c r="P12" s="5"/>
    </row>
    <row r="13" spans="1:16" ht="18" x14ac:dyDescent="0.35">
      <c r="A13" s="10" t="s">
        <v>228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9"/>
      <c r="O13" s="50"/>
      <c r="P13" s="50"/>
    </row>
    <row r="14" spans="1:16" ht="18.600000000000001" thickBot="1" x14ac:dyDescent="0.4">
      <c r="A14" s="11" t="s">
        <v>248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12" t="s">
        <v>252</v>
      </c>
      <c r="N14" s="9"/>
      <c r="O14" s="218">
        <f>P24</f>
        <v>0</v>
      </c>
      <c r="P14" s="218"/>
    </row>
    <row r="15" spans="1:16" ht="18" customHeight="1" x14ac:dyDescent="0.25">
      <c r="A15" s="219" t="s">
        <v>29</v>
      </c>
      <c r="B15" s="221" t="s">
        <v>30</v>
      </c>
      <c r="C15" s="223" t="s">
        <v>31</v>
      </c>
      <c r="D15" s="225" t="s">
        <v>32</v>
      </c>
      <c r="E15" s="227" t="s">
        <v>33</v>
      </c>
      <c r="F15" s="229" t="s">
        <v>34</v>
      </c>
      <c r="G15" s="230"/>
      <c r="H15" s="230"/>
      <c r="I15" s="230"/>
      <c r="J15" s="230"/>
      <c r="K15" s="231"/>
      <c r="L15" s="232" t="s">
        <v>35</v>
      </c>
      <c r="M15" s="230"/>
      <c r="N15" s="230"/>
      <c r="O15" s="230"/>
      <c r="P15" s="231"/>
    </row>
    <row r="16" spans="1:16" ht="30" customHeight="1" x14ac:dyDescent="0.25">
      <c r="A16" s="220"/>
      <c r="B16" s="222"/>
      <c r="C16" s="224"/>
      <c r="D16" s="226"/>
      <c r="E16" s="228"/>
      <c r="F16" s="242" t="s">
        <v>36</v>
      </c>
      <c r="G16" s="240" t="s">
        <v>37</v>
      </c>
      <c r="H16" s="240" t="s">
        <v>24</v>
      </c>
      <c r="I16" s="240" t="s">
        <v>49</v>
      </c>
      <c r="J16" s="240" t="s">
        <v>38</v>
      </c>
      <c r="K16" s="241" t="s">
        <v>39</v>
      </c>
      <c r="L16" s="239" t="s">
        <v>40</v>
      </c>
      <c r="M16" s="240" t="s">
        <v>24</v>
      </c>
      <c r="N16" s="240" t="s">
        <v>49</v>
      </c>
      <c r="O16" s="240" t="s">
        <v>38</v>
      </c>
      <c r="P16" s="241" t="s">
        <v>41</v>
      </c>
    </row>
    <row r="17" spans="1:17" ht="30" customHeight="1" x14ac:dyDescent="0.25">
      <c r="A17" s="220"/>
      <c r="B17" s="222"/>
      <c r="C17" s="224"/>
      <c r="D17" s="226"/>
      <c r="E17" s="228"/>
      <c r="F17" s="242"/>
      <c r="G17" s="240"/>
      <c r="H17" s="240"/>
      <c r="I17" s="240"/>
      <c r="J17" s="240"/>
      <c r="K17" s="241"/>
      <c r="L17" s="239"/>
      <c r="M17" s="240"/>
      <c r="N17" s="240"/>
      <c r="O17" s="240"/>
      <c r="P17" s="241"/>
    </row>
    <row r="18" spans="1:17" ht="18.600000000000001" thickBot="1" x14ac:dyDescent="0.4">
      <c r="A18" s="51">
        <v>1</v>
      </c>
      <c r="B18" s="52">
        <v>2</v>
      </c>
      <c r="C18" s="53">
        <v>3</v>
      </c>
      <c r="D18" s="54">
        <v>4</v>
      </c>
      <c r="E18" s="55">
        <v>5</v>
      </c>
      <c r="F18" s="56">
        <v>6</v>
      </c>
      <c r="G18" s="52">
        <v>7</v>
      </c>
      <c r="H18" s="52">
        <v>8</v>
      </c>
      <c r="I18" s="52">
        <v>9</v>
      </c>
      <c r="J18" s="52">
        <v>10</v>
      </c>
      <c r="K18" s="57">
        <v>11</v>
      </c>
      <c r="L18" s="51">
        <v>12</v>
      </c>
      <c r="M18" s="52">
        <v>13</v>
      </c>
      <c r="N18" s="52">
        <v>14</v>
      </c>
      <c r="O18" s="52">
        <v>15</v>
      </c>
      <c r="P18" s="57">
        <v>16</v>
      </c>
    </row>
    <row r="19" spans="1:17" ht="18" x14ac:dyDescent="0.35">
      <c r="A19" s="58"/>
      <c r="B19" s="59"/>
      <c r="C19" s="60" t="s">
        <v>253</v>
      </c>
      <c r="D19" s="61"/>
      <c r="E19" s="62"/>
      <c r="F19" s="13"/>
      <c r="G19" s="14"/>
      <c r="H19" s="14"/>
      <c r="I19" s="14"/>
      <c r="J19" s="14"/>
      <c r="K19" s="15"/>
      <c r="L19" s="16"/>
      <c r="M19" s="17"/>
      <c r="N19" s="17"/>
      <c r="O19" s="17"/>
      <c r="P19" s="18"/>
    </row>
    <row r="20" spans="1:17" ht="18" x14ac:dyDescent="0.25">
      <c r="A20" s="63"/>
      <c r="B20" s="25"/>
      <c r="C20" s="64"/>
      <c r="D20" s="65"/>
      <c r="E20" s="66"/>
      <c r="F20" s="19"/>
      <c r="G20" s="20"/>
      <c r="H20" s="20"/>
      <c r="I20" s="20"/>
      <c r="J20" s="20"/>
      <c r="K20" s="21"/>
      <c r="L20" s="22"/>
      <c r="M20" s="23"/>
      <c r="N20" s="23"/>
      <c r="O20" s="23"/>
      <c r="P20" s="24"/>
    </row>
    <row r="21" spans="1:17" ht="72" x14ac:dyDescent="0.25">
      <c r="A21" s="79">
        <v>1</v>
      </c>
      <c r="B21" s="80"/>
      <c r="C21" s="81" t="s">
        <v>213</v>
      </c>
      <c r="D21" s="89" t="s">
        <v>212</v>
      </c>
      <c r="E21" s="90">
        <v>452.9</v>
      </c>
      <c r="F21" s="91"/>
      <c r="G21" s="30"/>
      <c r="H21" s="83">
        <f t="shared" ref="H21" si="0">ROUND(F21*G21,2)</f>
        <v>0</v>
      </c>
      <c r="I21" s="30"/>
      <c r="J21" s="30"/>
      <c r="K21" s="31">
        <f t="shared" ref="K21" si="1">ROUND(SUM(H21:J21),2)</f>
        <v>0</v>
      </c>
      <c r="L21" s="32">
        <f t="shared" ref="L21" si="2">ROUND(F21*E21,2)</f>
        <v>0</v>
      </c>
      <c r="M21" s="32">
        <f t="shared" ref="M21" si="3">ROUND(E21*H21,2)</f>
        <v>0</v>
      </c>
      <c r="N21" s="32">
        <f t="shared" ref="N21" si="4">ROUND(I21*E21,2)</f>
        <v>0</v>
      </c>
      <c r="O21" s="32">
        <f t="shared" ref="O21" si="5">ROUND(J21*E21,2)</f>
        <v>0</v>
      </c>
      <c r="P21" s="84">
        <f t="shared" ref="P21" si="6">ROUND(SUM(M21:O21),2)</f>
        <v>0</v>
      </c>
    </row>
    <row r="22" spans="1:17" ht="18" x14ac:dyDescent="0.25">
      <c r="A22" s="79">
        <v>2</v>
      </c>
      <c r="B22" s="80"/>
      <c r="C22" s="85" t="s">
        <v>214</v>
      </c>
      <c r="D22" s="89" t="s">
        <v>212</v>
      </c>
      <c r="E22" s="90">
        <v>297.3</v>
      </c>
      <c r="F22" s="29"/>
      <c r="G22" s="30"/>
      <c r="H22" s="83">
        <f t="shared" ref="H22" si="7">ROUND(F22*G22,2)</f>
        <v>0</v>
      </c>
      <c r="I22" s="83"/>
      <c r="J22" s="83"/>
      <c r="K22" s="31">
        <f t="shared" ref="K22" si="8">ROUND(SUM(H22:J22),2)</f>
        <v>0</v>
      </c>
      <c r="L22" s="32">
        <f t="shared" ref="L22" si="9">ROUND(F22*E22,2)</f>
        <v>0</v>
      </c>
      <c r="M22" s="32">
        <f t="shared" ref="M22" si="10">ROUND(E22*H22,2)</f>
        <v>0</v>
      </c>
      <c r="N22" s="32">
        <f t="shared" ref="N22" si="11">ROUND(I22*E22,2)</f>
        <v>0</v>
      </c>
      <c r="O22" s="32">
        <f t="shared" ref="O22" si="12">ROUND(J22*E22,2)</f>
        <v>0</v>
      </c>
      <c r="P22" s="84">
        <f t="shared" ref="P22" si="13">ROUND(SUM(M22:O22),2)</f>
        <v>0</v>
      </c>
    </row>
    <row r="23" spans="1:17" ht="18.600000000000001" thickBot="1" x14ac:dyDescent="0.4">
      <c r="A23" s="34"/>
      <c r="B23" s="67"/>
      <c r="C23" s="68" t="s">
        <v>254</v>
      </c>
      <c r="D23" s="35"/>
      <c r="E23" s="36"/>
      <c r="F23" s="37"/>
      <c r="G23" s="38"/>
      <c r="H23" s="38"/>
      <c r="I23" s="38"/>
      <c r="J23" s="38"/>
      <c r="K23" s="39"/>
      <c r="L23" s="77">
        <f>ROUND(SUM(L20:L22),2)</f>
        <v>0</v>
      </c>
      <c r="M23" s="77">
        <f>ROUND(SUM(M20:M22),2)</f>
        <v>0</v>
      </c>
      <c r="N23" s="77">
        <f>ROUND(SUM(N20:N22),2)</f>
        <v>0</v>
      </c>
      <c r="O23" s="77">
        <f>ROUND(SUM(O20:O22),2)</f>
        <v>0</v>
      </c>
      <c r="P23" s="92">
        <f>ROUND(SUM(P20:P22),2)</f>
        <v>0</v>
      </c>
      <c r="Q23" s="40"/>
    </row>
    <row r="24" spans="1:17" ht="18.600000000000001" thickBot="1" x14ac:dyDescent="0.4">
      <c r="A24" s="234" t="s">
        <v>53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6"/>
      <c r="L24" s="69">
        <f>L23</f>
        <v>0</v>
      </c>
      <c r="M24" s="70">
        <f t="shared" ref="M24:O24" si="14">M23</f>
        <v>0</v>
      </c>
      <c r="N24" s="70">
        <f t="shared" si="14"/>
        <v>0</v>
      </c>
      <c r="O24" s="70">
        <f t="shared" si="14"/>
        <v>0</v>
      </c>
      <c r="P24" s="71">
        <f>SUM(M24:O24)</f>
        <v>0</v>
      </c>
    </row>
    <row r="25" spans="1:17" ht="18" x14ac:dyDescent="0.35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3"/>
      <c r="M25" s="73"/>
      <c r="N25" s="73"/>
      <c r="O25" s="73"/>
      <c r="P25" s="74"/>
    </row>
    <row r="26" spans="1:17" ht="18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7" ht="18" x14ac:dyDescent="0.35">
      <c r="A27" s="5" t="s">
        <v>12</v>
      </c>
      <c r="B27" s="41"/>
      <c r="C27" s="41"/>
      <c r="D27" s="41" t="s">
        <v>223</v>
      </c>
      <c r="E27" s="5"/>
      <c r="F27" s="5"/>
      <c r="G27" s="75"/>
      <c r="H27" s="5"/>
      <c r="I27" s="8" t="s">
        <v>14</v>
      </c>
      <c r="J27" s="5"/>
      <c r="K27" s="5"/>
      <c r="L27" s="5"/>
      <c r="M27" s="5"/>
      <c r="N27" s="5"/>
      <c r="O27" s="41" t="s">
        <v>223</v>
      </c>
      <c r="P27" s="41"/>
    </row>
    <row r="28" spans="1:17" ht="18" x14ac:dyDescent="0.35">
      <c r="A28" s="5"/>
      <c r="B28" s="237" t="s">
        <v>13</v>
      </c>
      <c r="C28" s="237"/>
      <c r="D28" s="5" t="s">
        <v>223</v>
      </c>
      <c r="E28" s="43"/>
      <c r="F28" s="5"/>
      <c r="G28" s="75"/>
      <c r="H28" s="5"/>
      <c r="I28" s="5"/>
      <c r="J28" s="42" t="s">
        <v>13</v>
      </c>
      <c r="K28" s="42"/>
      <c r="L28" s="42"/>
      <c r="M28" s="42"/>
      <c r="N28" s="42"/>
      <c r="O28" s="5" t="s">
        <v>223</v>
      </c>
      <c r="P28" s="5"/>
    </row>
    <row r="30" spans="1:17" ht="15.6" x14ac:dyDescent="0.25">
      <c r="A30" s="44" t="s">
        <v>248</v>
      </c>
    </row>
  </sheetData>
  <mergeCells count="26">
    <mergeCell ref="B28:C28"/>
    <mergeCell ref="N16:N17"/>
    <mergeCell ref="H16:H17"/>
    <mergeCell ref="L16:L17"/>
    <mergeCell ref="M16:M17"/>
    <mergeCell ref="A24:K24"/>
    <mergeCell ref="F16:F17"/>
    <mergeCell ref="J16:J17"/>
    <mergeCell ref="G16:G17"/>
    <mergeCell ref="I16:I17"/>
    <mergeCell ref="K16:K17"/>
    <mergeCell ref="A2:P2"/>
    <mergeCell ref="A3:P4"/>
    <mergeCell ref="C8:P8"/>
    <mergeCell ref="O14:P14"/>
    <mergeCell ref="A15:A17"/>
    <mergeCell ref="B15:B17"/>
    <mergeCell ref="C15:C17"/>
    <mergeCell ref="D15:D17"/>
    <mergeCell ref="E15:E17"/>
    <mergeCell ref="F15:K15"/>
    <mergeCell ref="A5:P5"/>
    <mergeCell ref="C7:P7"/>
    <mergeCell ref="L15:P15"/>
    <mergeCell ref="P16:P17"/>
    <mergeCell ref="O16:O17"/>
  </mergeCells>
  <conditionalFormatting sqref="P21:P22">
    <cfRule type="expression" dxfId="2" priority="1">
      <formula>IF($P21&lt;0.06,IF($E21&lt;&gt;"",TRUE,FALSE),FALSE)</formula>
    </cfRule>
  </conditionalFormatting>
  <pageMargins left="0.25" right="0.25" top="0.75" bottom="0.75" header="0.3" footer="0.3"/>
  <pageSetup paperSize="9" scale="60" fitToHeight="0" orientation="landscape" r:id="rId1"/>
  <headerFooter>
    <oddFooter>&amp;L&amp;A
&amp;RLapa &amp;P no &amp;N lapas</oddFooter>
    <firstHeader>&amp;L&amp;"-,Italic"Uzņēmējs: SIA "Ošukalns celtniecība"
Reģistrācijas numurs: 45403012642
Adrese: Brīvības iela 2C, Jēkabpils, LV-5201&amp;"-,Regular"
&amp;C&amp;"-,Italic"Tālrunis: 65237728, 28309059
LV95HABA0551005808510
kods:HABALV22&amp;R&amp;G</firstHeader>
    <firstFooter>&amp;RLapa &amp;P no &amp;N lapas</first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66"/>
  <sheetViews>
    <sheetView topLeftCell="A45" zoomScale="80" zoomScaleNormal="80" workbookViewId="0">
      <selection activeCell="W27" sqref="W27"/>
    </sheetView>
  </sheetViews>
  <sheetFormatPr defaultColWidth="9.109375" defaultRowHeight="13.8" x14ac:dyDescent="0.25"/>
  <cols>
    <col min="1" max="1" width="10.6640625" style="3" customWidth="1"/>
    <col min="2" max="2" width="15.44140625" style="3" bestFit="1" customWidth="1"/>
    <col min="3" max="3" width="50.6640625" style="3" customWidth="1"/>
    <col min="4" max="4" width="9.44140625" style="3" bestFit="1" customWidth="1"/>
    <col min="5" max="5" width="10.5546875" style="3" bestFit="1" customWidth="1"/>
    <col min="6" max="8" width="10.6640625" style="3" customWidth="1"/>
    <col min="9" max="9" width="11.44140625" style="3" customWidth="1"/>
    <col min="10" max="10" width="10.6640625" style="3" customWidth="1"/>
    <col min="11" max="11" width="11.88671875" style="3" customWidth="1"/>
    <col min="12" max="16" width="14.33203125" style="3" customWidth="1"/>
    <col min="17" max="17" width="2.6640625" style="3" customWidth="1"/>
    <col min="18" max="16384" width="9.109375" style="3"/>
  </cols>
  <sheetData>
    <row r="1" spans="1:16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45"/>
    </row>
    <row r="2" spans="1:16" ht="25.2" x14ac:dyDescent="0.45">
      <c r="A2" s="216" t="s">
        <v>229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spans="1:16" ht="15" customHeight="1" x14ac:dyDescent="0.25">
      <c r="A3" s="217" t="s">
        <v>230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</row>
    <row r="4" spans="1:16" ht="15" customHeight="1" x14ac:dyDescent="0.25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</row>
    <row r="5" spans="1:16" ht="18" x14ac:dyDescent="0.35">
      <c r="A5" s="238" t="s">
        <v>15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</row>
    <row r="6" spans="1:16" ht="15.6" x14ac:dyDescent="0.3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1"/>
    </row>
    <row r="7" spans="1:16" ht="18" x14ac:dyDescent="0.35">
      <c r="A7" s="5" t="s">
        <v>4</v>
      </c>
      <c r="B7" s="5"/>
      <c r="C7" s="233" t="s">
        <v>225</v>
      </c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</row>
    <row r="8" spans="1:16" ht="15.75" customHeight="1" x14ac:dyDescent="0.25">
      <c r="A8" s="6" t="s">
        <v>42</v>
      </c>
      <c r="B8" s="6"/>
      <c r="C8" s="233" t="s">
        <v>226</v>
      </c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</row>
    <row r="9" spans="1:16" ht="18" x14ac:dyDescent="0.35">
      <c r="A9" s="76" t="s">
        <v>245</v>
      </c>
      <c r="B9" s="7"/>
      <c r="C9" s="47" t="s">
        <v>227</v>
      </c>
      <c r="D9" s="5"/>
      <c r="E9" s="5"/>
      <c r="F9" s="5"/>
      <c r="G9" s="5"/>
      <c r="H9" s="5"/>
      <c r="I9" s="5"/>
      <c r="J9" s="8"/>
      <c r="K9" s="8"/>
      <c r="L9" s="49"/>
      <c r="M9" s="5"/>
      <c r="N9" s="9"/>
      <c r="O9" s="5"/>
      <c r="P9" s="5"/>
    </row>
    <row r="10" spans="1:16" ht="18" x14ac:dyDescent="0.35">
      <c r="A10" s="5" t="s">
        <v>50</v>
      </c>
      <c r="B10" s="5"/>
      <c r="C10" s="47" t="s">
        <v>223</v>
      </c>
      <c r="D10" s="5"/>
      <c r="E10" s="5"/>
      <c r="F10" s="5"/>
      <c r="G10" s="5"/>
      <c r="H10" s="8"/>
      <c r="I10" s="5"/>
      <c r="J10" s="8"/>
      <c r="K10" s="8"/>
      <c r="L10" s="49"/>
      <c r="M10" s="5"/>
      <c r="N10" s="9"/>
      <c r="O10" s="5"/>
      <c r="P10" s="5"/>
    </row>
    <row r="11" spans="1:16" ht="18" x14ac:dyDescent="0.35">
      <c r="A11" s="5" t="s">
        <v>16</v>
      </c>
      <c r="B11" s="5"/>
      <c r="C11" s="5" t="s">
        <v>52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9"/>
      <c r="O11" s="5"/>
      <c r="P11" s="5"/>
    </row>
    <row r="12" spans="1:16" ht="18" x14ac:dyDescent="0.35">
      <c r="A12" s="5" t="s">
        <v>51</v>
      </c>
      <c r="B12" s="5"/>
      <c r="C12" s="5" t="s">
        <v>221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9"/>
      <c r="O12" s="5"/>
      <c r="P12" s="5"/>
    </row>
    <row r="13" spans="1:16" ht="18" x14ac:dyDescent="0.35">
      <c r="A13" s="10" t="s">
        <v>228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9"/>
      <c r="O13" s="50"/>
      <c r="P13" s="50"/>
    </row>
    <row r="14" spans="1:16" ht="18.600000000000001" thickBot="1" x14ac:dyDescent="0.4">
      <c r="A14" s="11" t="s">
        <v>248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12" t="s">
        <v>252</v>
      </c>
      <c r="N14" s="9"/>
      <c r="O14" s="218">
        <f>P60</f>
        <v>0</v>
      </c>
      <c r="P14" s="218"/>
    </row>
    <row r="15" spans="1:16" ht="18" customHeight="1" x14ac:dyDescent="0.25">
      <c r="A15" s="219" t="s">
        <v>29</v>
      </c>
      <c r="B15" s="221" t="s">
        <v>30</v>
      </c>
      <c r="C15" s="223" t="s">
        <v>31</v>
      </c>
      <c r="D15" s="225" t="s">
        <v>32</v>
      </c>
      <c r="E15" s="227" t="s">
        <v>33</v>
      </c>
      <c r="F15" s="229" t="s">
        <v>34</v>
      </c>
      <c r="G15" s="230"/>
      <c r="H15" s="230"/>
      <c r="I15" s="230"/>
      <c r="J15" s="230"/>
      <c r="K15" s="231"/>
      <c r="L15" s="232" t="s">
        <v>35</v>
      </c>
      <c r="M15" s="230"/>
      <c r="N15" s="230"/>
      <c r="O15" s="230"/>
      <c r="P15" s="231"/>
    </row>
    <row r="16" spans="1:16" ht="30" customHeight="1" x14ac:dyDescent="0.25">
      <c r="A16" s="220"/>
      <c r="B16" s="222"/>
      <c r="C16" s="224"/>
      <c r="D16" s="226"/>
      <c r="E16" s="228"/>
      <c r="F16" s="242" t="s">
        <v>36</v>
      </c>
      <c r="G16" s="240" t="s">
        <v>37</v>
      </c>
      <c r="H16" s="240" t="s">
        <v>24</v>
      </c>
      <c r="I16" s="240" t="s">
        <v>49</v>
      </c>
      <c r="J16" s="240" t="s">
        <v>38</v>
      </c>
      <c r="K16" s="241" t="s">
        <v>39</v>
      </c>
      <c r="L16" s="239" t="s">
        <v>40</v>
      </c>
      <c r="M16" s="240" t="s">
        <v>24</v>
      </c>
      <c r="N16" s="240" t="s">
        <v>49</v>
      </c>
      <c r="O16" s="240" t="s">
        <v>38</v>
      </c>
      <c r="P16" s="241" t="s">
        <v>41</v>
      </c>
    </row>
    <row r="17" spans="1:16" ht="30" customHeight="1" x14ac:dyDescent="0.25">
      <c r="A17" s="220"/>
      <c r="B17" s="222"/>
      <c r="C17" s="224"/>
      <c r="D17" s="226"/>
      <c r="E17" s="228"/>
      <c r="F17" s="242"/>
      <c r="G17" s="240"/>
      <c r="H17" s="240"/>
      <c r="I17" s="240"/>
      <c r="J17" s="240"/>
      <c r="K17" s="241"/>
      <c r="L17" s="239"/>
      <c r="M17" s="240"/>
      <c r="N17" s="240"/>
      <c r="O17" s="240"/>
      <c r="P17" s="241"/>
    </row>
    <row r="18" spans="1:16" ht="18.600000000000001" thickBot="1" x14ac:dyDescent="0.4">
      <c r="A18" s="51">
        <v>1</v>
      </c>
      <c r="B18" s="52">
        <v>2</v>
      </c>
      <c r="C18" s="53">
        <v>3</v>
      </c>
      <c r="D18" s="54">
        <v>4</v>
      </c>
      <c r="E18" s="55">
        <v>5</v>
      </c>
      <c r="F18" s="56">
        <v>6</v>
      </c>
      <c r="G18" s="52">
        <v>7</v>
      </c>
      <c r="H18" s="52">
        <v>8</v>
      </c>
      <c r="I18" s="52">
        <v>9</v>
      </c>
      <c r="J18" s="52">
        <v>10</v>
      </c>
      <c r="K18" s="57">
        <v>11</v>
      </c>
      <c r="L18" s="51">
        <v>12</v>
      </c>
      <c r="M18" s="52">
        <v>13</v>
      </c>
      <c r="N18" s="52">
        <v>14</v>
      </c>
      <c r="O18" s="52">
        <v>15</v>
      </c>
      <c r="P18" s="57">
        <v>16</v>
      </c>
    </row>
    <row r="19" spans="1:16" ht="18" x14ac:dyDescent="0.35">
      <c r="A19" s="58"/>
      <c r="B19" s="59"/>
      <c r="C19" s="60" t="s">
        <v>250</v>
      </c>
      <c r="D19" s="61"/>
      <c r="E19" s="62"/>
      <c r="F19" s="13"/>
      <c r="G19" s="14"/>
      <c r="H19" s="14"/>
      <c r="I19" s="14"/>
      <c r="J19" s="14"/>
      <c r="K19" s="15"/>
      <c r="L19" s="16"/>
      <c r="M19" s="17"/>
      <c r="N19" s="17"/>
      <c r="O19" s="17"/>
      <c r="P19" s="18"/>
    </row>
    <row r="20" spans="1:16" ht="18" x14ac:dyDescent="0.25">
      <c r="A20" s="63"/>
      <c r="B20" s="25"/>
      <c r="C20" s="64" t="s">
        <v>174</v>
      </c>
      <c r="D20" s="65"/>
      <c r="E20" s="66"/>
      <c r="F20" s="19"/>
      <c r="G20" s="20"/>
      <c r="H20" s="20"/>
      <c r="I20" s="20"/>
      <c r="J20" s="20"/>
      <c r="K20" s="21"/>
      <c r="L20" s="22"/>
      <c r="M20" s="23"/>
      <c r="N20" s="23"/>
      <c r="O20" s="23"/>
      <c r="P20" s="24"/>
    </row>
    <row r="21" spans="1:16" ht="18" x14ac:dyDescent="0.25">
      <c r="A21" s="79">
        <v>1</v>
      </c>
      <c r="B21" s="80"/>
      <c r="C21" s="81" t="s">
        <v>175</v>
      </c>
      <c r="D21" s="79" t="s">
        <v>91</v>
      </c>
      <c r="E21" s="82">
        <v>28</v>
      </c>
      <c r="F21" s="29"/>
      <c r="G21" s="30"/>
      <c r="H21" s="83">
        <f t="shared" ref="H21" si="0">ROUND(F21*G21,2)</f>
        <v>0</v>
      </c>
      <c r="I21" s="83"/>
      <c r="J21" s="83"/>
      <c r="K21" s="31">
        <f t="shared" ref="K21" si="1">ROUND(SUM(H21:J21),2)</f>
        <v>0</v>
      </c>
      <c r="L21" s="32">
        <f t="shared" ref="L21" si="2">ROUND(F21*E21,2)</f>
        <v>0</v>
      </c>
      <c r="M21" s="32">
        <f t="shared" ref="M21" si="3">ROUND(E21*H21,2)</f>
        <v>0</v>
      </c>
      <c r="N21" s="32">
        <f t="shared" ref="N21" si="4">ROUND(I21*E21,2)</f>
        <v>0</v>
      </c>
      <c r="O21" s="32">
        <f t="shared" ref="O21" si="5">ROUND(J21*E21,2)</f>
        <v>0</v>
      </c>
      <c r="P21" s="84">
        <f t="shared" ref="P21" si="6">ROUND(SUM(M21:O21),2)</f>
        <v>0</v>
      </c>
    </row>
    <row r="22" spans="1:16" ht="54" x14ac:dyDescent="0.25">
      <c r="A22" s="79">
        <v>2</v>
      </c>
      <c r="B22" s="80"/>
      <c r="C22" s="81" t="s">
        <v>176</v>
      </c>
      <c r="D22" s="79" t="s">
        <v>91</v>
      </c>
      <c r="E22" s="82">
        <v>28</v>
      </c>
      <c r="F22" s="29"/>
      <c r="G22" s="30"/>
      <c r="H22" s="83">
        <f t="shared" ref="H22:H58" si="7">ROUND(F22*G22,2)</f>
        <v>0</v>
      </c>
      <c r="I22" s="83"/>
      <c r="J22" s="83"/>
      <c r="K22" s="31">
        <f t="shared" ref="K22:K58" si="8">ROUND(SUM(H22:J22),2)</f>
        <v>0</v>
      </c>
      <c r="L22" s="32">
        <f t="shared" ref="L22:L58" si="9">ROUND(F22*E22,2)</f>
        <v>0</v>
      </c>
      <c r="M22" s="32">
        <f t="shared" ref="M22:M58" si="10">ROUND(E22*H22,2)</f>
        <v>0</v>
      </c>
      <c r="N22" s="32">
        <f t="shared" ref="N22:N58" si="11">ROUND(I22*E22,2)</f>
        <v>0</v>
      </c>
      <c r="O22" s="32">
        <f t="shared" ref="O22:O58" si="12">ROUND(J22*E22,2)</f>
        <v>0</v>
      </c>
      <c r="P22" s="84">
        <f t="shared" ref="P22:P58" si="13">ROUND(SUM(M22:O22),2)</f>
        <v>0</v>
      </c>
    </row>
    <row r="23" spans="1:16" ht="36" x14ac:dyDescent="0.25">
      <c r="A23" s="79">
        <v>3</v>
      </c>
      <c r="B23" s="80"/>
      <c r="C23" s="81" t="s">
        <v>177</v>
      </c>
      <c r="D23" s="79" t="s">
        <v>91</v>
      </c>
      <c r="E23" s="82">
        <v>28</v>
      </c>
      <c r="F23" s="29"/>
      <c r="G23" s="30"/>
      <c r="H23" s="83">
        <f t="shared" si="7"/>
        <v>0</v>
      </c>
      <c r="I23" s="83"/>
      <c r="J23" s="83"/>
      <c r="K23" s="31">
        <f t="shared" si="8"/>
        <v>0</v>
      </c>
      <c r="L23" s="32">
        <f t="shared" si="9"/>
        <v>0</v>
      </c>
      <c r="M23" s="32">
        <f t="shared" si="10"/>
        <v>0</v>
      </c>
      <c r="N23" s="32">
        <f t="shared" si="11"/>
        <v>0</v>
      </c>
      <c r="O23" s="32">
        <f t="shared" si="12"/>
        <v>0</v>
      </c>
      <c r="P23" s="84">
        <f t="shared" si="13"/>
        <v>0</v>
      </c>
    </row>
    <row r="24" spans="1:16" ht="36" x14ac:dyDescent="0.25">
      <c r="A24" s="79">
        <v>4</v>
      </c>
      <c r="B24" s="80"/>
      <c r="C24" s="81" t="s">
        <v>178</v>
      </c>
      <c r="D24" s="79" t="s">
        <v>91</v>
      </c>
      <c r="E24" s="82">
        <v>28</v>
      </c>
      <c r="F24" s="29"/>
      <c r="G24" s="30"/>
      <c r="H24" s="83">
        <f t="shared" si="7"/>
        <v>0</v>
      </c>
      <c r="I24" s="83"/>
      <c r="J24" s="83"/>
      <c r="K24" s="31">
        <f t="shared" si="8"/>
        <v>0</v>
      </c>
      <c r="L24" s="32">
        <f t="shared" si="9"/>
        <v>0</v>
      </c>
      <c r="M24" s="32">
        <f t="shared" si="10"/>
        <v>0</v>
      </c>
      <c r="N24" s="32">
        <f t="shared" si="11"/>
        <v>0</v>
      </c>
      <c r="O24" s="32">
        <f t="shared" si="12"/>
        <v>0</v>
      </c>
      <c r="P24" s="84">
        <f t="shared" si="13"/>
        <v>0</v>
      </c>
    </row>
    <row r="25" spans="1:16" ht="54" x14ac:dyDescent="0.25">
      <c r="A25" s="79">
        <v>5</v>
      </c>
      <c r="B25" s="80"/>
      <c r="C25" s="81" t="s">
        <v>179</v>
      </c>
      <c r="D25" s="79" t="s">
        <v>91</v>
      </c>
      <c r="E25" s="82">
        <v>28</v>
      </c>
      <c r="F25" s="29"/>
      <c r="G25" s="30"/>
      <c r="H25" s="83">
        <f t="shared" si="7"/>
        <v>0</v>
      </c>
      <c r="I25" s="83"/>
      <c r="J25" s="83"/>
      <c r="K25" s="31">
        <f t="shared" si="8"/>
        <v>0</v>
      </c>
      <c r="L25" s="32">
        <f t="shared" si="9"/>
        <v>0</v>
      </c>
      <c r="M25" s="32">
        <f t="shared" si="10"/>
        <v>0</v>
      </c>
      <c r="N25" s="32">
        <f t="shared" si="11"/>
        <v>0</v>
      </c>
      <c r="O25" s="32">
        <f t="shared" si="12"/>
        <v>0</v>
      </c>
      <c r="P25" s="84">
        <f t="shared" si="13"/>
        <v>0</v>
      </c>
    </row>
    <row r="26" spans="1:16" ht="18" x14ac:dyDescent="0.25">
      <c r="A26" s="79">
        <v>6</v>
      </c>
      <c r="B26" s="80"/>
      <c r="C26" s="81" t="s">
        <v>180</v>
      </c>
      <c r="D26" s="79" t="s">
        <v>91</v>
      </c>
      <c r="E26" s="82">
        <v>28</v>
      </c>
      <c r="F26" s="29"/>
      <c r="G26" s="30"/>
      <c r="H26" s="83">
        <f t="shared" si="7"/>
        <v>0</v>
      </c>
      <c r="I26" s="83"/>
      <c r="J26" s="83"/>
      <c r="K26" s="31">
        <f t="shared" si="8"/>
        <v>0</v>
      </c>
      <c r="L26" s="32">
        <f t="shared" si="9"/>
        <v>0</v>
      </c>
      <c r="M26" s="32">
        <f t="shared" si="10"/>
        <v>0</v>
      </c>
      <c r="N26" s="32">
        <f t="shared" si="11"/>
        <v>0</v>
      </c>
      <c r="O26" s="32">
        <f t="shared" si="12"/>
        <v>0</v>
      </c>
      <c r="P26" s="84">
        <f t="shared" si="13"/>
        <v>0</v>
      </c>
    </row>
    <row r="27" spans="1:16" ht="54" x14ac:dyDescent="0.25">
      <c r="A27" s="79">
        <v>7</v>
      </c>
      <c r="B27" s="80"/>
      <c r="C27" s="81" t="s">
        <v>181</v>
      </c>
      <c r="D27" s="79" t="s">
        <v>91</v>
      </c>
      <c r="E27" s="82">
        <v>28</v>
      </c>
      <c r="F27" s="29"/>
      <c r="G27" s="30"/>
      <c r="H27" s="83">
        <f t="shared" si="7"/>
        <v>0</v>
      </c>
      <c r="I27" s="83"/>
      <c r="J27" s="83"/>
      <c r="K27" s="31">
        <f t="shared" si="8"/>
        <v>0</v>
      </c>
      <c r="L27" s="32">
        <f t="shared" si="9"/>
        <v>0</v>
      </c>
      <c r="M27" s="32">
        <f t="shared" si="10"/>
        <v>0</v>
      </c>
      <c r="N27" s="32">
        <f t="shared" si="11"/>
        <v>0</v>
      </c>
      <c r="O27" s="32">
        <f t="shared" si="12"/>
        <v>0</v>
      </c>
      <c r="P27" s="84">
        <f t="shared" si="13"/>
        <v>0</v>
      </c>
    </row>
    <row r="28" spans="1:16" ht="18" x14ac:dyDescent="0.25">
      <c r="A28" s="79">
        <v>8</v>
      </c>
      <c r="B28" s="80"/>
      <c r="C28" s="81" t="s">
        <v>182</v>
      </c>
      <c r="D28" s="79" t="s">
        <v>91</v>
      </c>
      <c r="E28" s="82">
        <v>28</v>
      </c>
      <c r="F28" s="29"/>
      <c r="G28" s="30"/>
      <c r="H28" s="83">
        <f t="shared" si="7"/>
        <v>0</v>
      </c>
      <c r="I28" s="83"/>
      <c r="J28" s="83"/>
      <c r="K28" s="31">
        <f t="shared" si="8"/>
        <v>0</v>
      </c>
      <c r="L28" s="32">
        <f t="shared" si="9"/>
        <v>0</v>
      </c>
      <c r="M28" s="32">
        <f t="shared" si="10"/>
        <v>0</v>
      </c>
      <c r="N28" s="32">
        <f t="shared" si="11"/>
        <v>0</v>
      </c>
      <c r="O28" s="32">
        <f t="shared" si="12"/>
        <v>0</v>
      </c>
      <c r="P28" s="84">
        <f t="shared" si="13"/>
        <v>0</v>
      </c>
    </row>
    <row r="29" spans="1:16" ht="54" x14ac:dyDescent="0.25">
      <c r="A29" s="79">
        <v>9</v>
      </c>
      <c r="B29" s="80"/>
      <c r="C29" s="81" t="s">
        <v>183</v>
      </c>
      <c r="D29" s="79" t="s">
        <v>91</v>
      </c>
      <c r="E29" s="82">
        <v>28</v>
      </c>
      <c r="F29" s="29"/>
      <c r="G29" s="30"/>
      <c r="H29" s="83">
        <f t="shared" si="7"/>
        <v>0</v>
      </c>
      <c r="I29" s="83"/>
      <c r="J29" s="83"/>
      <c r="K29" s="31">
        <f t="shared" si="8"/>
        <v>0</v>
      </c>
      <c r="L29" s="32">
        <f t="shared" si="9"/>
        <v>0</v>
      </c>
      <c r="M29" s="32">
        <f t="shared" si="10"/>
        <v>0</v>
      </c>
      <c r="N29" s="32">
        <f t="shared" si="11"/>
        <v>0</v>
      </c>
      <c r="O29" s="32">
        <f t="shared" si="12"/>
        <v>0</v>
      </c>
      <c r="P29" s="84">
        <f t="shared" si="13"/>
        <v>0</v>
      </c>
    </row>
    <row r="30" spans="1:16" ht="18" x14ac:dyDescent="0.25">
      <c r="A30" s="79">
        <v>10</v>
      </c>
      <c r="B30" s="80"/>
      <c r="C30" s="81" t="s">
        <v>184</v>
      </c>
      <c r="D30" s="79" t="s">
        <v>91</v>
      </c>
      <c r="E30" s="82">
        <v>28</v>
      </c>
      <c r="F30" s="29"/>
      <c r="G30" s="30"/>
      <c r="H30" s="83">
        <f t="shared" si="7"/>
        <v>0</v>
      </c>
      <c r="I30" s="83"/>
      <c r="J30" s="83"/>
      <c r="K30" s="31">
        <f t="shared" si="8"/>
        <v>0</v>
      </c>
      <c r="L30" s="32">
        <f t="shared" si="9"/>
        <v>0</v>
      </c>
      <c r="M30" s="32">
        <f t="shared" si="10"/>
        <v>0</v>
      </c>
      <c r="N30" s="32">
        <f t="shared" si="11"/>
        <v>0</v>
      </c>
      <c r="O30" s="32">
        <f t="shared" si="12"/>
        <v>0</v>
      </c>
      <c r="P30" s="84">
        <f t="shared" si="13"/>
        <v>0</v>
      </c>
    </row>
    <row r="31" spans="1:16" ht="36" x14ac:dyDescent="0.25">
      <c r="A31" s="79">
        <v>11</v>
      </c>
      <c r="B31" s="80"/>
      <c r="C31" s="81" t="s">
        <v>185</v>
      </c>
      <c r="D31" s="79" t="s">
        <v>91</v>
      </c>
      <c r="E31" s="82">
        <v>28</v>
      </c>
      <c r="F31" s="29"/>
      <c r="G31" s="30"/>
      <c r="H31" s="83">
        <f t="shared" si="7"/>
        <v>0</v>
      </c>
      <c r="I31" s="83"/>
      <c r="J31" s="83"/>
      <c r="K31" s="31">
        <f t="shared" si="8"/>
        <v>0</v>
      </c>
      <c r="L31" s="32">
        <f t="shared" si="9"/>
        <v>0</v>
      </c>
      <c r="M31" s="32">
        <f t="shared" si="10"/>
        <v>0</v>
      </c>
      <c r="N31" s="32">
        <f t="shared" si="11"/>
        <v>0</v>
      </c>
      <c r="O31" s="32">
        <f t="shared" si="12"/>
        <v>0</v>
      </c>
      <c r="P31" s="84">
        <f t="shared" si="13"/>
        <v>0</v>
      </c>
    </row>
    <row r="32" spans="1:16" ht="18" x14ac:dyDescent="0.25">
      <c r="A32" s="79">
        <v>12</v>
      </c>
      <c r="B32" s="80"/>
      <c r="C32" s="81" t="s">
        <v>186</v>
      </c>
      <c r="D32" s="79" t="s">
        <v>91</v>
      </c>
      <c r="E32" s="82">
        <v>28</v>
      </c>
      <c r="F32" s="29"/>
      <c r="G32" s="30"/>
      <c r="H32" s="83">
        <f t="shared" si="7"/>
        <v>0</v>
      </c>
      <c r="I32" s="83"/>
      <c r="J32" s="83"/>
      <c r="K32" s="31">
        <f t="shared" si="8"/>
        <v>0</v>
      </c>
      <c r="L32" s="32">
        <f t="shared" si="9"/>
        <v>0</v>
      </c>
      <c r="M32" s="32">
        <f t="shared" si="10"/>
        <v>0</v>
      </c>
      <c r="N32" s="32">
        <f t="shared" si="11"/>
        <v>0</v>
      </c>
      <c r="O32" s="32">
        <f t="shared" si="12"/>
        <v>0</v>
      </c>
      <c r="P32" s="84">
        <f t="shared" si="13"/>
        <v>0</v>
      </c>
    </row>
    <row r="33" spans="1:16" ht="18" x14ac:dyDescent="0.25">
      <c r="A33" s="79">
        <v>13</v>
      </c>
      <c r="B33" s="80"/>
      <c r="C33" s="81" t="s">
        <v>187</v>
      </c>
      <c r="D33" s="79" t="s">
        <v>188</v>
      </c>
      <c r="E33" s="82">
        <v>1</v>
      </c>
      <c r="F33" s="29"/>
      <c r="G33" s="30"/>
      <c r="H33" s="83">
        <f t="shared" si="7"/>
        <v>0</v>
      </c>
      <c r="I33" s="83"/>
      <c r="J33" s="83"/>
      <c r="K33" s="31">
        <f t="shared" si="8"/>
        <v>0</v>
      </c>
      <c r="L33" s="32">
        <f t="shared" si="9"/>
        <v>0</v>
      </c>
      <c r="M33" s="32">
        <f t="shared" si="10"/>
        <v>0</v>
      </c>
      <c r="N33" s="32">
        <f t="shared" si="11"/>
        <v>0</v>
      </c>
      <c r="O33" s="32">
        <f t="shared" si="12"/>
        <v>0</v>
      </c>
      <c r="P33" s="84">
        <f t="shared" si="13"/>
        <v>0</v>
      </c>
    </row>
    <row r="34" spans="1:16" ht="18" x14ac:dyDescent="0.25">
      <c r="A34" s="63"/>
      <c r="B34" s="25"/>
      <c r="C34" s="64" t="s">
        <v>189</v>
      </c>
      <c r="D34" s="65"/>
      <c r="E34" s="66"/>
      <c r="F34" s="19"/>
      <c r="G34" s="20"/>
      <c r="H34" s="20"/>
      <c r="I34" s="20"/>
      <c r="J34" s="20"/>
      <c r="K34" s="21"/>
      <c r="L34" s="22"/>
      <c r="M34" s="23"/>
      <c r="N34" s="23"/>
      <c r="O34" s="23"/>
      <c r="P34" s="24"/>
    </row>
    <row r="35" spans="1:16" ht="18" x14ac:dyDescent="0.25">
      <c r="A35" s="79">
        <v>14</v>
      </c>
      <c r="B35" s="80"/>
      <c r="C35" s="81" t="s">
        <v>175</v>
      </c>
      <c r="D35" s="79" t="s">
        <v>91</v>
      </c>
      <c r="E35" s="82">
        <v>13</v>
      </c>
      <c r="F35" s="29"/>
      <c r="G35" s="30"/>
      <c r="H35" s="83">
        <f t="shared" si="7"/>
        <v>0</v>
      </c>
      <c r="I35" s="83"/>
      <c r="J35" s="83"/>
      <c r="K35" s="31">
        <f t="shared" si="8"/>
        <v>0</v>
      </c>
      <c r="L35" s="32">
        <f t="shared" si="9"/>
        <v>0</v>
      </c>
      <c r="M35" s="32">
        <f t="shared" si="10"/>
        <v>0</v>
      </c>
      <c r="N35" s="32">
        <f t="shared" si="11"/>
        <v>0</v>
      </c>
      <c r="O35" s="32">
        <f t="shared" si="12"/>
        <v>0</v>
      </c>
      <c r="P35" s="84">
        <f t="shared" si="13"/>
        <v>0</v>
      </c>
    </row>
    <row r="36" spans="1:16" ht="54" x14ac:dyDescent="0.25">
      <c r="A36" s="79">
        <v>15</v>
      </c>
      <c r="B36" s="80"/>
      <c r="C36" s="81" t="s">
        <v>190</v>
      </c>
      <c r="D36" s="79" t="s">
        <v>91</v>
      </c>
      <c r="E36" s="82">
        <v>13</v>
      </c>
      <c r="F36" s="29"/>
      <c r="G36" s="30"/>
      <c r="H36" s="83">
        <f t="shared" si="7"/>
        <v>0</v>
      </c>
      <c r="I36" s="83"/>
      <c r="J36" s="83"/>
      <c r="K36" s="31">
        <f t="shared" si="8"/>
        <v>0</v>
      </c>
      <c r="L36" s="32">
        <f t="shared" si="9"/>
        <v>0</v>
      </c>
      <c r="M36" s="32">
        <f t="shared" si="10"/>
        <v>0</v>
      </c>
      <c r="N36" s="32">
        <f t="shared" si="11"/>
        <v>0</v>
      </c>
      <c r="O36" s="32">
        <f t="shared" si="12"/>
        <v>0</v>
      </c>
      <c r="P36" s="84">
        <f t="shared" si="13"/>
        <v>0</v>
      </c>
    </row>
    <row r="37" spans="1:16" ht="36" x14ac:dyDescent="0.25">
      <c r="A37" s="79">
        <v>16</v>
      </c>
      <c r="B37" s="80"/>
      <c r="C37" s="81" t="s">
        <v>191</v>
      </c>
      <c r="D37" s="79" t="s">
        <v>91</v>
      </c>
      <c r="E37" s="82">
        <v>13</v>
      </c>
      <c r="F37" s="29"/>
      <c r="G37" s="30"/>
      <c r="H37" s="83">
        <f t="shared" si="7"/>
        <v>0</v>
      </c>
      <c r="I37" s="83"/>
      <c r="J37" s="83"/>
      <c r="K37" s="31">
        <f t="shared" si="8"/>
        <v>0</v>
      </c>
      <c r="L37" s="32">
        <f t="shared" si="9"/>
        <v>0</v>
      </c>
      <c r="M37" s="32">
        <f t="shared" si="10"/>
        <v>0</v>
      </c>
      <c r="N37" s="32">
        <f t="shared" si="11"/>
        <v>0</v>
      </c>
      <c r="O37" s="32">
        <f t="shared" si="12"/>
        <v>0</v>
      </c>
      <c r="P37" s="84">
        <f t="shared" si="13"/>
        <v>0</v>
      </c>
    </row>
    <row r="38" spans="1:16" ht="36" x14ac:dyDescent="0.25">
      <c r="A38" s="79">
        <v>17</v>
      </c>
      <c r="B38" s="80"/>
      <c r="C38" s="81" t="s">
        <v>192</v>
      </c>
      <c r="D38" s="79" t="s">
        <v>91</v>
      </c>
      <c r="E38" s="82">
        <v>13</v>
      </c>
      <c r="F38" s="29"/>
      <c r="G38" s="30"/>
      <c r="H38" s="83">
        <f t="shared" si="7"/>
        <v>0</v>
      </c>
      <c r="I38" s="83"/>
      <c r="J38" s="83"/>
      <c r="K38" s="31">
        <f t="shared" si="8"/>
        <v>0</v>
      </c>
      <c r="L38" s="32">
        <f t="shared" si="9"/>
        <v>0</v>
      </c>
      <c r="M38" s="32">
        <f t="shared" si="10"/>
        <v>0</v>
      </c>
      <c r="N38" s="32">
        <f t="shared" si="11"/>
        <v>0</v>
      </c>
      <c r="O38" s="32">
        <f t="shared" si="12"/>
        <v>0</v>
      </c>
      <c r="P38" s="84">
        <f t="shared" si="13"/>
        <v>0</v>
      </c>
    </row>
    <row r="39" spans="1:16" ht="54" x14ac:dyDescent="0.25">
      <c r="A39" s="79">
        <v>18</v>
      </c>
      <c r="B39" s="80"/>
      <c r="C39" s="81" t="s">
        <v>193</v>
      </c>
      <c r="D39" s="79" t="s">
        <v>91</v>
      </c>
      <c r="E39" s="82">
        <v>13</v>
      </c>
      <c r="F39" s="29"/>
      <c r="G39" s="30"/>
      <c r="H39" s="83">
        <f t="shared" si="7"/>
        <v>0</v>
      </c>
      <c r="I39" s="83"/>
      <c r="J39" s="83"/>
      <c r="K39" s="31">
        <f t="shared" si="8"/>
        <v>0</v>
      </c>
      <c r="L39" s="32">
        <f t="shared" si="9"/>
        <v>0</v>
      </c>
      <c r="M39" s="32">
        <f t="shared" si="10"/>
        <v>0</v>
      </c>
      <c r="N39" s="32">
        <f t="shared" si="11"/>
        <v>0</v>
      </c>
      <c r="O39" s="32">
        <f t="shared" si="12"/>
        <v>0</v>
      </c>
      <c r="P39" s="84">
        <f t="shared" si="13"/>
        <v>0</v>
      </c>
    </row>
    <row r="40" spans="1:16" ht="18" x14ac:dyDescent="0.25">
      <c r="A40" s="79">
        <v>19</v>
      </c>
      <c r="B40" s="80"/>
      <c r="C40" s="81" t="s">
        <v>180</v>
      </c>
      <c r="D40" s="79" t="s">
        <v>91</v>
      </c>
      <c r="E40" s="82">
        <v>13</v>
      </c>
      <c r="F40" s="29"/>
      <c r="G40" s="30"/>
      <c r="H40" s="83">
        <f t="shared" si="7"/>
        <v>0</v>
      </c>
      <c r="I40" s="83"/>
      <c r="J40" s="83"/>
      <c r="K40" s="31">
        <f t="shared" si="8"/>
        <v>0</v>
      </c>
      <c r="L40" s="32">
        <f t="shared" si="9"/>
        <v>0</v>
      </c>
      <c r="M40" s="32">
        <f t="shared" si="10"/>
        <v>0</v>
      </c>
      <c r="N40" s="32">
        <f t="shared" si="11"/>
        <v>0</v>
      </c>
      <c r="O40" s="32">
        <f t="shared" si="12"/>
        <v>0</v>
      </c>
      <c r="P40" s="84">
        <f t="shared" si="13"/>
        <v>0</v>
      </c>
    </row>
    <row r="41" spans="1:16" ht="54" x14ac:dyDescent="0.25">
      <c r="A41" s="79">
        <v>20</v>
      </c>
      <c r="B41" s="80"/>
      <c r="C41" s="81" t="s">
        <v>181</v>
      </c>
      <c r="D41" s="79" t="s">
        <v>91</v>
      </c>
      <c r="E41" s="82">
        <v>13</v>
      </c>
      <c r="F41" s="29"/>
      <c r="G41" s="30"/>
      <c r="H41" s="83">
        <f t="shared" si="7"/>
        <v>0</v>
      </c>
      <c r="I41" s="83"/>
      <c r="J41" s="83"/>
      <c r="K41" s="31">
        <f t="shared" si="8"/>
        <v>0</v>
      </c>
      <c r="L41" s="32">
        <f t="shared" si="9"/>
        <v>0</v>
      </c>
      <c r="M41" s="32">
        <f t="shared" si="10"/>
        <v>0</v>
      </c>
      <c r="N41" s="32">
        <f t="shared" si="11"/>
        <v>0</v>
      </c>
      <c r="O41" s="32">
        <f t="shared" si="12"/>
        <v>0</v>
      </c>
      <c r="P41" s="84">
        <f t="shared" si="13"/>
        <v>0</v>
      </c>
    </row>
    <row r="42" spans="1:16" ht="18" x14ac:dyDescent="0.25">
      <c r="A42" s="79">
        <v>21</v>
      </c>
      <c r="B42" s="80"/>
      <c r="C42" s="81" t="s">
        <v>182</v>
      </c>
      <c r="D42" s="79" t="s">
        <v>91</v>
      </c>
      <c r="E42" s="82">
        <v>13</v>
      </c>
      <c r="F42" s="29"/>
      <c r="G42" s="30"/>
      <c r="H42" s="83">
        <f t="shared" si="7"/>
        <v>0</v>
      </c>
      <c r="I42" s="83"/>
      <c r="J42" s="83"/>
      <c r="K42" s="31">
        <f t="shared" si="8"/>
        <v>0</v>
      </c>
      <c r="L42" s="32">
        <f t="shared" si="9"/>
        <v>0</v>
      </c>
      <c r="M42" s="32">
        <f t="shared" si="10"/>
        <v>0</v>
      </c>
      <c r="N42" s="32">
        <f t="shared" si="11"/>
        <v>0</v>
      </c>
      <c r="O42" s="32">
        <f t="shared" si="12"/>
        <v>0</v>
      </c>
      <c r="P42" s="84">
        <f t="shared" si="13"/>
        <v>0</v>
      </c>
    </row>
    <row r="43" spans="1:16" ht="54" x14ac:dyDescent="0.25">
      <c r="A43" s="79">
        <v>22</v>
      </c>
      <c r="B43" s="80"/>
      <c r="C43" s="81" t="s">
        <v>194</v>
      </c>
      <c r="D43" s="79" t="s">
        <v>91</v>
      </c>
      <c r="E43" s="82">
        <v>13</v>
      </c>
      <c r="F43" s="29"/>
      <c r="G43" s="30"/>
      <c r="H43" s="83">
        <f t="shared" si="7"/>
        <v>0</v>
      </c>
      <c r="I43" s="83"/>
      <c r="J43" s="83"/>
      <c r="K43" s="31">
        <f t="shared" si="8"/>
        <v>0</v>
      </c>
      <c r="L43" s="32">
        <f t="shared" si="9"/>
        <v>0</v>
      </c>
      <c r="M43" s="32">
        <f t="shared" si="10"/>
        <v>0</v>
      </c>
      <c r="N43" s="32">
        <f t="shared" si="11"/>
        <v>0</v>
      </c>
      <c r="O43" s="32">
        <f t="shared" si="12"/>
        <v>0</v>
      </c>
      <c r="P43" s="84">
        <f t="shared" si="13"/>
        <v>0</v>
      </c>
    </row>
    <row r="44" spans="1:16" ht="18" x14ac:dyDescent="0.25">
      <c r="A44" s="79">
        <v>23</v>
      </c>
      <c r="B44" s="80"/>
      <c r="C44" s="81" t="s">
        <v>184</v>
      </c>
      <c r="D44" s="79" t="s">
        <v>91</v>
      </c>
      <c r="E44" s="82">
        <v>13</v>
      </c>
      <c r="F44" s="29"/>
      <c r="G44" s="30"/>
      <c r="H44" s="83">
        <f t="shared" si="7"/>
        <v>0</v>
      </c>
      <c r="I44" s="83"/>
      <c r="J44" s="83"/>
      <c r="K44" s="31">
        <f t="shared" si="8"/>
        <v>0</v>
      </c>
      <c r="L44" s="32">
        <f t="shared" si="9"/>
        <v>0</v>
      </c>
      <c r="M44" s="32">
        <f t="shared" si="10"/>
        <v>0</v>
      </c>
      <c r="N44" s="32">
        <f t="shared" si="11"/>
        <v>0</v>
      </c>
      <c r="O44" s="32">
        <f t="shared" si="12"/>
        <v>0</v>
      </c>
      <c r="P44" s="84">
        <f t="shared" si="13"/>
        <v>0</v>
      </c>
    </row>
    <row r="45" spans="1:16" ht="18" x14ac:dyDescent="0.25">
      <c r="A45" s="79">
        <v>24</v>
      </c>
      <c r="B45" s="80"/>
      <c r="C45" s="81" t="s">
        <v>195</v>
      </c>
      <c r="D45" s="79" t="s">
        <v>91</v>
      </c>
      <c r="E45" s="82">
        <v>13</v>
      </c>
      <c r="F45" s="29"/>
      <c r="G45" s="30"/>
      <c r="H45" s="83">
        <f t="shared" si="7"/>
        <v>0</v>
      </c>
      <c r="I45" s="83"/>
      <c r="J45" s="83"/>
      <c r="K45" s="31">
        <f t="shared" si="8"/>
        <v>0</v>
      </c>
      <c r="L45" s="32">
        <f t="shared" si="9"/>
        <v>0</v>
      </c>
      <c r="M45" s="32">
        <f t="shared" si="10"/>
        <v>0</v>
      </c>
      <c r="N45" s="32">
        <f t="shared" si="11"/>
        <v>0</v>
      </c>
      <c r="O45" s="32">
        <f t="shared" si="12"/>
        <v>0</v>
      </c>
      <c r="P45" s="84">
        <f t="shared" si="13"/>
        <v>0</v>
      </c>
    </row>
    <row r="46" spans="1:16" ht="18" x14ac:dyDescent="0.25">
      <c r="A46" s="79">
        <v>25</v>
      </c>
      <c r="B46" s="80"/>
      <c r="C46" s="81" t="s">
        <v>186</v>
      </c>
      <c r="D46" s="79" t="s">
        <v>91</v>
      </c>
      <c r="E46" s="82">
        <v>13</v>
      </c>
      <c r="F46" s="29"/>
      <c r="G46" s="30"/>
      <c r="H46" s="83">
        <f t="shared" si="7"/>
        <v>0</v>
      </c>
      <c r="I46" s="83"/>
      <c r="J46" s="83"/>
      <c r="K46" s="31">
        <f t="shared" si="8"/>
        <v>0</v>
      </c>
      <c r="L46" s="32">
        <f t="shared" si="9"/>
        <v>0</v>
      </c>
      <c r="M46" s="32">
        <f t="shared" si="10"/>
        <v>0</v>
      </c>
      <c r="N46" s="32">
        <f t="shared" si="11"/>
        <v>0</v>
      </c>
      <c r="O46" s="32">
        <f t="shared" si="12"/>
        <v>0</v>
      </c>
      <c r="P46" s="84">
        <f t="shared" si="13"/>
        <v>0</v>
      </c>
    </row>
    <row r="47" spans="1:16" ht="18" x14ac:dyDescent="0.25">
      <c r="A47" s="79">
        <v>26</v>
      </c>
      <c r="B47" s="80"/>
      <c r="C47" s="81" t="s">
        <v>197</v>
      </c>
      <c r="D47" s="79" t="s">
        <v>188</v>
      </c>
      <c r="E47" s="82">
        <v>1</v>
      </c>
      <c r="F47" s="29"/>
      <c r="G47" s="30"/>
      <c r="H47" s="83">
        <f t="shared" ref="H47" si="14">ROUND(F47*G47,2)</f>
        <v>0</v>
      </c>
      <c r="I47" s="83"/>
      <c r="J47" s="83"/>
      <c r="K47" s="31">
        <f t="shared" ref="K47" si="15">ROUND(SUM(H47:J47),2)</f>
        <v>0</v>
      </c>
      <c r="L47" s="32">
        <f t="shared" ref="L47" si="16">ROUND(F47*E47,2)</f>
        <v>0</v>
      </c>
      <c r="M47" s="32">
        <f t="shared" ref="M47" si="17">ROUND(E47*H47,2)</f>
        <v>0</v>
      </c>
      <c r="N47" s="32">
        <f t="shared" ref="N47" si="18">ROUND(I47*E47,2)</f>
        <v>0</v>
      </c>
      <c r="O47" s="32">
        <f t="shared" ref="O47" si="19">ROUND(J47*E47,2)</f>
        <v>0</v>
      </c>
      <c r="P47" s="84">
        <f t="shared" ref="P47" si="20">ROUND(SUM(M47:O47),2)</f>
        <v>0</v>
      </c>
    </row>
    <row r="48" spans="1:16" ht="54" x14ac:dyDescent="0.25">
      <c r="A48" s="79">
        <v>27</v>
      </c>
      <c r="B48" s="80"/>
      <c r="C48" s="81" t="s">
        <v>196</v>
      </c>
      <c r="D48" s="79" t="s">
        <v>105</v>
      </c>
      <c r="E48" s="82">
        <v>1</v>
      </c>
      <c r="F48" s="29"/>
      <c r="G48" s="30"/>
      <c r="H48" s="83">
        <f t="shared" si="7"/>
        <v>0</v>
      </c>
      <c r="I48" s="83"/>
      <c r="J48" s="83"/>
      <c r="K48" s="31">
        <f t="shared" si="8"/>
        <v>0</v>
      </c>
      <c r="L48" s="32">
        <f t="shared" si="9"/>
        <v>0</v>
      </c>
      <c r="M48" s="32">
        <f t="shared" si="10"/>
        <v>0</v>
      </c>
      <c r="N48" s="32">
        <f t="shared" si="11"/>
        <v>0</v>
      </c>
      <c r="O48" s="32">
        <f t="shared" si="12"/>
        <v>0</v>
      </c>
      <c r="P48" s="84">
        <f t="shared" si="13"/>
        <v>0</v>
      </c>
    </row>
    <row r="49" spans="1:16" ht="18" x14ac:dyDescent="0.25">
      <c r="A49" s="79">
        <v>28</v>
      </c>
      <c r="B49" s="80"/>
      <c r="C49" s="81" t="s">
        <v>187</v>
      </c>
      <c r="D49" s="79" t="s">
        <v>188</v>
      </c>
      <c r="E49" s="82">
        <v>1</v>
      </c>
      <c r="F49" s="29"/>
      <c r="G49" s="30"/>
      <c r="H49" s="83">
        <f t="shared" si="7"/>
        <v>0</v>
      </c>
      <c r="I49" s="83"/>
      <c r="J49" s="83"/>
      <c r="K49" s="31">
        <f t="shared" si="8"/>
        <v>0</v>
      </c>
      <c r="L49" s="32">
        <f t="shared" si="9"/>
        <v>0</v>
      </c>
      <c r="M49" s="32">
        <f t="shared" si="10"/>
        <v>0</v>
      </c>
      <c r="N49" s="32">
        <f t="shared" si="11"/>
        <v>0</v>
      </c>
      <c r="O49" s="32">
        <f t="shared" si="12"/>
        <v>0</v>
      </c>
      <c r="P49" s="84">
        <f t="shared" si="13"/>
        <v>0</v>
      </c>
    </row>
    <row r="50" spans="1:16" ht="18" x14ac:dyDescent="0.25">
      <c r="A50" s="63"/>
      <c r="B50" s="25"/>
      <c r="C50" s="64" t="s">
        <v>198</v>
      </c>
      <c r="D50" s="65"/>
      <c r="E50" s="66"/>
      <c r="F50" s="19"/>
      <c r="G50" s="20"/>
      <c r="H50" s="20"/>
      <c r="I50" s="20"/>
      <c r="J50" s="20"/>
      <c r="K50" s="21"/>
      <c r="L50" s="22"/>
      <c r="M50" s="23"/>
      <c r="N50" s="23"/>
      <c r="O50" s="23"/>
      <c r="P50" s="24"/>
    </row>
    <row r="51" spans="1:16" ht="18" x14ac:dyDescent="0.25">
      <c r="A51" s="25">
        <v>1</v>
      </c>
      <c r="B51" s="25"/>
      <c r="C51" s="81" t="s">
        <v>175</v>
      </c>
      <c r="D51" s="79" t="s">
        <v>91</v>
      </c>
      <c r="E51" s="82">
        <v>45</v>
      </c>
      <c r="F51" s="29"/>
      <c r="G51" s="30"/>
      <c r="H51" s="83">
        <f t="shared" si="7"/>
        <v>0</v>
      </c>
      <c r="I51" s="83"/>
      <c r="J51" s="83"/>
      <c r="K51" s="31">
        <f t="shared" si="8"/>
        <v>0</v>
      </c>
      <c r="L51" s="32">
        <f t="shared" si="9"/>
        <v>0</v>
      </c>
      <c r="M51" s="32">
        <f t="shared" si="10"/>
        <v>0</v>
      </c>
      <c r="N51" s="32">
        <f t="shared" si="11"/>
        <v>0</v>
      </c>
      <c r="O51" s="32">
        <f t="shared" si="12"/>
        <v>0</v>
      </c>
      <c r="P51" s="84">
        <f t="shared" si="13"/>
        <v>0</v>
      </c>
    </row>
    <row r="52" spans="1:16" ht="18" x14ac:dyDescent="0.25">
      <c r="A52" s="25">
        <v>2</v>
      </c>
      <c r="B52" s="25"/>
      <c r="C52" s="26" t="s">
        <v>204</v>
      </c>
      <c r="D52" s="27" t="s">
        <v>91</v>
      </c>
      <c r="E52" s="28">
        <v>45</v>
      </c>
      <c r="F52" s="29"/>
      <c r="G52" s="30"/>
      <c r="H52" s="83">
        <f t="shared" si="7"/>
        <v>0</v>
      </c>
      <c r="I52" s="30"/>
      <c r="J52" s="30"/>
      <c r="K52" s="31">
        <f t="shared" si="8"/>
        <v>0</v>
      </c>
      <c r="L52" s="32">
        <f t="shared" si="9"/>
        <v>0</v>
      </c>
      <c r="M52" s="32">
        <f t="shared" si="10"/>
        <v>0</v>
      </c>
      <c r="N52" s="32">
        <f t="shared" si="11"/>
        <v>0</v>
      </c>
      <c r="O52" s="32">
        <f t="shared" si="12"/>
        <v>0</v>
      </c>
      <c r="P52" s="84">
        <f t="shared" si="13"/>
        <v>0</v>
      </c>
    </row>
    <row r="53" spans="1:16" ht="18" x14ac:dyDescent="0.25">
      <c r="A53" s="25">
        <v>3</v>
      </c>
      <c r="B53" s="25"/>
      <c r="C53" s="26" t="s">
        <v>199</v>
      </c>
      <c r="D53" s="27" t="s">
        <v>91</v>
      </c>
      <c r="E53" s="28">
        <v>20</v>
      </c>
      <c r="F53" s="29"/>
      <c r="G53" s="30"/>
      <c r="H53" s="83">
        <f t="shared" si="7"/>
        <v>0</v>
      </c>
      <c r="I53" s="30"/>
      <c r="J53" s="30"/>
      <c r="K53" s="31">
        <f t="shared" si="8"/>
        <v>0</v>
      </c>
      <c r="L53" s="32">
        <f t="shared" si="9"/>
        <v>0</v>
      </c>
      <c r="M53" s="32">
        <f t="shared" si="10"/>
        <v>0</v>
      </c>
      <c r="N53" s="32">
        <f t="shared" si="11"/>
        <v>0</v>
      </c>
      <c r="O53" s="32">
        <f t="shared" si="12"/>
        <v>0</v>
      </c>
      <c r="P53" s="84">
        <f t="shared" si="13"/>
        <v>0</v>
      </c>
    </row>
    <row r="54" spans="1:16" ht="18" x14ac:dyDescent="0.25">
      <c r="A54" s="25">
        <v>4</v>
      </c>
      <c r="B54" s="25"/>
      <c r="C54" s="26" t="s">
        <v>200</v>
      </c>
      <c r="D54" s="27" t="s">
        <v>91</v>
      </c>
      <c r="E54" s="28">
        <v>45</v>
      </c>
      <c r="F54" s="29"/>
      <c r="G54" s="30"/>
      <c r="H54" s="83">
        <f t="shared" si="7"/>
        <v>0</v>
      </c>
      <c r="I54" s="30"/>
      <c r="J54" s="30"/>
      <c r="K54" s="31">
        <f t="shared" si="8"/>
        <v>0</v>
      </c>
      <c r="L54" s="32">
        <f t="shared" si="9"/>
        <v>0</v>
      </c>
      <c r="M54" s="32">
        <f t="shared" si="10"/>
        <v>0</v>
      </c>
      <c r="N54" s="32">
        <f t="shared" si="11"/>
        <v>0</v>
      </c>
      <c r="O54" s="32">
        <f t="shared" si="12"/>
        <v>0</v>
      </c>
      <c r="P54" s="84">
        <f t="shared" si="13"/>
        <v>0</v>
      </c>
    </row>
    <row r="55" spans="1:16" ht="18" x14ac:dyDescent="0.25">
      <c r="A55" s="25">
        <v>5</v>
      </c>
      <c r="B55" s="25"/>
      <c r="C55" s="26" t="s">
        <v>201</v>
      </c>
      <c r="D55" s="27" t="s">
        <v>56</v>
      </c>
      <c r="E55" s="28">
        <v>2</v>
      </c>
      <c r="F55" s="29"/>
      <c r="G55" s="30"/>
      <c r="H55" s="83">
        <f t="shared" si="7"/>
        <v>0</v>
      </c>
      <c r="I55" s="30"/>
      <c r="J55" s="30"/>
      <c r="K55" s="31">
        <f t="shared" si="8"/>
        <v>0</v>
      </c>
      <c r="L55" s="32">
        <f t="shared" si="9"/>
        <v>0</v>
      </c>
      <c r="M55" s="32">
        <f t="shared" si="10"/>
        <v>0</v>
      </c>
      <c r="N55" s="32">
        <f t="shared" si="11"/>
        <v>0</v>
      </c>
      <c r="O55" s="32">
        <f t="shared" si="12"/>
        <v>0</v>
      </c>
      <c r="P55" s="84">
        <f t="shared" si="13"/>
        <v>0</v>
      </c>
    </row>
    <row r="56" spans="1:16" ht="18" x14ac:dyDescent="0.25">
      <c r="A56" s="25">
        <v>6</v>
      </c>
      <c r="B56" s="25"/>
      <c r="C56" s="85" t="s">
        <v>202</v>
      </c>
      <c r="D56" s="27" t="s">
        <v>125</v>
      </c>
      <c r="E56" s="28">
        <v>1</v>
      </c>
      <c r="F56" s="86"/>
      <c r="G56" s="30"/>
      <c r="H56" s="83">
        <f t="shared" si="7"/>
        <v>0</v>
      </c>
      <c r="I56" s="30"/>
      <c r="J56" s="30"/>
      <c r="K56" s="31">
        <f t="shared" si="8"/>
        <v>0</v>
      </c>
      <c r="L56" s="32">
        <f t="shared" si="9"/>
        <v>0</v>
      </c>
      <c r="M56" s="32">
        <f t="shared" si="10"/>
        <v>0</v>
      </c>
      <c r="N56" s="32">
        <f t="shared" si="11"/>
        <v>0</v>
      </c>
      <c r="O56" s="32">
        <f t="shared" si="12"/>
        <v>0</v>
      </c>
      <c r="P56" s="84">
        <f t="shared" si="13"/>
        <v>0</v>
      </c>
    </row>
    <row r="57" spans="1:16" ht="36" x14ac:dyDescent="0.25">
      <c r="A57" s="25">
        <v>7</v>
      </c>
      <c r="B57" s="25"/>
      <c r="C57" s="26" t="s">
        <v>203</v>
      </c>
      <c r="D57" s="27" t="s">
        <v>125</v>
      </c>
      <c r="E57" s="28">
        <v>1</v>
      </c>
      <c r="F57" s="29"/>
      <c r="G57" s="30"/>
      <c r="H57" s="83">
        <f t="shared" si="7"/>
        <v>0</v>
      </c>
      <c r="I57" s="30"/>
      <c r="J57" s="30"/>
      <c r="K57" s="31">
        <f t="shared" si="8"/>
        <v>0</v>
      </c>
      <c r="L57" s="32">
        <f t="shared" si="9"/>
        <v>0</v>
      </c>
      <c r="M57" s="32">
        <f t="shared" si="10"/>
        <v>0</v>
      </c>
      <c r="N57" s="32">
        <f t="shared" si="11"/>
        <v>0</v>
      </c>
      <c r="O57" s="32">
        <f t="shared" si="12"/>
        <v>0</v>
      </c>
      <c r="P57" s="84">
        <f t="shared" si="13"/>
        <v>0</v>
      </c>
    </row>
    <row r="58" spans="1:16" ht="18" x14ac:dyDescent="0.25">
      <c r="A58" s="79"/>
      <c r="B58" s="80"/>
      <c r="C58" s="81"/>
      <c r="D58" s="79"/>
      <c r="E58" s="82"/>
      <c r="F58" s="29"/>
      <c r="G58" s="30"/>
      <c r="H58" s="83">
        <f t="shared" si="7"/>
        <v>0</v>
      </c>
      <c r="I58" s="83"/>
      <c r="J58" s="83"/>
      <c r="K58" s="31">
        <f t="shared" si="8"/>
        <v>0</v>
      </c>
      <c r="L58" s="32">
        <f t="shared" si="9"/>
        <v>0</v>
      </c>
      <c r="M58" s="32">
        <f t="shared" si="10"/>
        <v>0</v>
      </c>
      <c r="N58" s="32">
        <f t="shared" si="11"/>
        <v>0</v>
      </c>
      <c r="O58" s="32">
        <f t="shared" si="12"/>
        <v>0</v>
      </c>
      <c r="P58" s="84">
        <f t="shared" si="13"/>
        <v>0</v>
      </c>
    </row>
    <row r="59" spans="1:16" ht="30" customHeight="1" thickBot="1" x14ac:dyDescent="0.4">
      <c r="A59" s="87"/>
      <c r="B59" s="67"/>
      <c r="C59" s="68" t="s">
        <v>251</v>
      </c>
      <c r="D59" s="35"/>
      <c r="E59" s="36"/>
      <c r="F59" s="37"/>
      <c r="G59" s="38"/>
      <c r="H59" s="38"/>
      <c r="I59" s="38"/>
      <c r="J59" s="38"/>
      <c r="K59" s="39"/>
      <c r="L59" s="77">
        <f>ROUND(SUM(L21:L58),2)</f>
        <v>0</v>
      </c>
      <c r="M59" s="77">
        <f>ROUND(SUM(M21:M58),2)</f>
        <v>0</v>
      </c>
      <c r="N59" s="77">
        <f>ROUND(SUM(N21:N58),2)</f>
        <v>0</v>
      </c>
      <c r="O59" s="77">
        <f>ROUND(SUM(O21:O58),2)</f>
        <v>0</v>
      </c>
      <c r="P59" s="88">
        <f>ROUND(SUM(P21:P58),2)</f>
        <v>0</v>
      </c>
    </row>
    <row r="60" spans="1:16" ht="18.600000000000001" thickBot="1" x14ac:dyDescent="0.4">
      <c r="A60" s="234" t="s">
        <v>53</v>
      </c>
      <c r="B60" s="235"/>
      <c r="C60" s="235"/>
      <c r="D60" s="235"/>
      <c r="E60" s="235"/>
      <c r="F60" s="235"/>
      <c r="G60" s="235"/>
      <c r="H60" s="235"/>
      <c r="I60" s="235"/>
      <c r="J60" s="235"/>
      <c r="K60" s="236"/>
      <c r="L60" s="69">
        <f>L59</f>
        <v>0</v>
      </c>
      <c r="M60" s="70">
        <f t="shared" ref="M60:O60" si="21">M59</f>
        <v>0</v>
      </c>
      <c r="N60" s="70">
        <f t="shared" si="21"/>
        <v>0</v>
      </c>
      <c r="O60" s="70">
        <f t="shared" si="21"/>
        <v>0</v>
      </c>
      <c r="P60" s="71">
        <f>SUM(M60:O60)</f>
        <v>0</v>
      </c>
    </row>
    <row r="61" spans="1:16" ht="18" x14ac:dyDescent="0.35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3"/>
      <c r="M61" s="73"/>
      <c r="N61" s="73"/>
      <c r="O61" s="73"/>
      <c r="P61" s="74"/>
    </row>
    <row r="62" spans="1:16" ht="18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ht="18" x14ac:dyDescent="0.35">
      <c r="A63" s="5" t="s">
        <v>12</v>
      </c>
      <c r="B63" s="41"/>
      <c r="C63" s="41"/>
      <c r="D63" s="41" t="s">
        <v>223</v>
      </c>
      <c r="E63" s="5"/>
      <c r="F63" s="5"/>
      <c r="G63" s="75"/>
      <c r="H63" s="5"/>
      <c r="I63" s="8" t="s">
        <v>14</v>
      </c>
      <c r="J63" s="5"/>
      <c r="K63" s="5"/>
      <c r="L63" s="5"/>
      <c r="M63" s="5"/>
      <c r="N63" s="5"/>
      <c r="O63" s="41" t="s">
        <v>223</v>
      </c>
      <c r="P63" s="41"/>
    </row>
    <row r="64" spans="1:16" ht="18" x14ac:dyDescent="0.35">
      <c r="A64" s="5"/>
      <c r="B64" s="237" t="s">
        <v>13</v>
      </c>
      <c r="C64" s="237"/>
      <c r="D64" s="5" t="s">
        <v>223</v>
      </c>
      <c r="E64" s="43"/>
      <c r="F64" s="5"/>
      <c r="G64" s="75"/>
      <c r="H64" s="5"/>
      <c r="I64" s="5"/>
      <c r="J64" s="42" t="s">
        <v>13</v>
      </c>
      <c r="K64" s="42"/>
      <c r="L64" s="42"/>
      <c r="M64" s="42"/>
      <c r="N64" s="42"/>
      <c r="O64" s="5" t="s">
        <v>223</v>
      </c>
      <c r="P64" s="5"/>
    </row>
    <row r="66" spans="1:1" ht="15.6" x14ac:dyDescent="0.25">
      <c r="A66" s="44" t="s">
        <v>248</v>
      </c>
    </row>
  </sheetData>
  <mergeCells count="26">
    <mergeCell ref="B64:C64"/>
    <mergeCell ref="O16:O17"/>
    <mergeCell ref="P16:P17"/>
    <mergeCell ref="A60:K60"/>
    <mergeCell ref="A15:A17"/>
    <mergeCell ref="B15:B17"/>
    <mergeCell ref="C15:C17"/>
    <mergeCell ref="D15:D17"/>
    <mergeCell ref="E15:E17"/>
    <mergeCell ref="L15:P15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F15:K15"/>
    <mergeCell ref="O14:P14"/>
    <mergeCell ref="A2:P2"/>
    <mergeCell ref="A3:P4"/>
    <mergeCell ref="A5:P5"/>
    <mergeCell ref="C7:P7"/>
    <mergeCell ref="C8:P8"/>
  </mergeCells>
  <conditionalFormatting sqref="P21:P33 P35:P49 P51:P58">
    <cfRule type="expression" dxfId="1" priority="1">
      <formula>IF($P21&lt;0.06,IF($E21&lt;&gt;"",TRUE,FALSE),FALSE)</formula>
    </cfRule>
  </conditionalFormatting>
  <pageMargins left="0.25" right="0.25" top="0.75" bottom="0.75" header="0.3" footer="0.3"/>
  <pageSetup paperSize="9" scale="60" fitToHeight="0" orientation="landscape" r:id="rId1"/>
  <headerFooter>
    <oddFooter>&amp;L&amp;A
&amp;RLapa &amp;P no &amp;N lapas</oddFooter>
    <firstHeader>&amp;L&amp;"-,Italic"Uzņēmējs: SIA "Ošukalns celtniecība"
Reģistrācijas numurs: 45403012642
Adrese: Brīvības iela 2C, Jēkabpils, LV-5201
&amp;C&amp;"-,Italic"Tālrunis: 65 229 870, 29 288 280
LV95HABA0551005808510
kods:HABALV22&amp;R&amp;G</firstHeader>
    <firstFooter>&amp;L&amp;A
&amp;Cosukalnsceltnieciba.lv&amp;RLapa &amp;P no &amp;N lapas</first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33"/>
  <sheetViews>
    <sheetView topLeftCell="A5" zoomScale="80" zoomScaleNormal="80" zoomScalePageLayoutView="80" workbookViewId="0">
      <selection activeCell="T21" sqref="T21"/>
    </sheetView>
  </sheetViews>
  <sheetFormatPr defaultColWidth="9.109375" defaultRowHeight="13.8" x14ac:dyDescent="0.25"/>
  <cols>
    <col min="1" max="1" width="10.6640625" style="3" customWidth="1"/>
    <col min="2" max="2" width="15.6640625" style="3" customWidth="1"/>
    <col min="3" max="3" width="50.6640625" style="3" customWidth="1"/>
    <col min="4" max="4" width="9.33203125" style="3" bestFit="1" customWidth="1"/>
    <col min="5" max="5" width="10.5546875" style="3" bestFit="1" customWidth="1"/>
    <col min="6" max="8" width="10.6640625" style="3" customWidth="1"/>
    <col min="9" max="9" width="11.44140625" style="3" customWidth="1"/>
    <col min="10" max="10" width="10.6640625" style="3" customWidth="1"/>
    <col min="11" max="11" width="11.88671875" style="3" customWidth="1"/>
    <col min="12" max="16" width="14.33203125" style="3" customWidth="1"/>
    <col min="17" max="17" width="2.6640625" style="3" customWidth="1"/>
    <col min="18" max="16384" width="9.109375" style="3"/>
  </cols>
  <sheetData>
    <row r="1" spans="1:16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45"/>
    </row>
    <row r="2" spans="1:16" ht="25.2" x14ac:dyDescent="0.45">
      <c r="A2" s="216" t="s">
        <v>222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spans="1:16" ht="15" customHeight="1" x14ac:dyDescent="0.25">
      <c r="A3" s="217" t="s">
        <v>224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</row>
    <row r="4" spans="1:16" ht="15" customHeight="1" x14ac:dyDescent="0.25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</row>
    <row r="5" spans="1:16" ht="18" x14ac:dyDescent="0.35">
      <c r="A5" s="238" t="s">
        <v>15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</row>
    <row r="6" spans="1:16" ht="15.6" x14ac:dyDescent="0.3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1"/>
    </row>
    <row r="7" spans="1:16" ht="18" x14ac:dyDescent="0.35">
      <c r="A7" s="5" t="s">
        <v>4</v>
      </c>
      <c r="B7" s="5"/>
      <c r="C7" s="233" t="s">
        <v>225</v>
      </c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</row>
    <row r="8" spans="1:16" ht="15.75" customHeight="1" x14ac:dyDescent="0.25">
      <c r="A8" s="6" t="s">
        <v>42</v>
      </c>
      <c r="B8" s="6"/>
      <c r="C8" s="233" t="s">
        <v>226</v>
      </c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</row>
    <row r="9" spans="1:16" ht="18" x14ac:dyDescent="0.35">
      <c r="A9" s="76" t="s">
        <v>245</v>
      </c>
      <c r="B9" s="7"/>
      <c r="C9" s="47" t="s">
        <v>227</v>
      </c>
      <c r="D9" s="5"/>
      <c r="E9" s="5"/>
      <c r="F9" s="5"/>
      <c r="G9" s="5"/>
      <c r="H9" s="5"/>
      <c r="I9" s="4"/>
      <c r="J9" s="48"/>
      <c r="K9" s="8"/>
      <c r="L9" s="49"/>
      <c r="M9" s="5"/>
      <c r="N9" s="9"/>
      <c r="O9" s="5"/>
      <c r="P9" s="5"/>
    </row>
    <row r="10" spans="1:16" ht="18" x14ac:dyDescent="0.35">
      <c r="A10" s="5" t="s">
        <v>50</v>
      </c>
      <c r="B10" s="4"/>
      <c r="C10" s="47" t="s">
        <v>223</v>
      </c>
      <c r="D10" s="5"/>
      <c r="E10" s="5"/>
      <c r="F10" s="5"/>
      <c r="G10" s="5"/>
      <c r="H10" s="8"/>
      <c r="I10" s="5"/>
      <c r="J10" s="48"/>
      <c r="K10" s="48"/>
      <c r="L10" s="49"/>
      <c r="M10" s="5"/>
      <c r="N10" s="9"/>
      <c r="O10" s="5"/>
      <c r="P10" s="5"/>
    </row>
    <row r="11" spans="1:16" ht="18" x14ac:dyDescent="0.35">
      <c r="A11" s="5" t="s">
        <v>16</v>
      </c>
      <c r="B11" s="5"/>
      <c r="C11" s="5" t="s">
        <v>52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9"/>
      <c r="O11" s="5"/>
      <c r="P11" s="5"/>
    </row>
    <row r="12" spans="1:16" ht="18" x14ac:dyDescent="0.35">
      <c r="A12" s="5" t="s">
        <v>51</v>
      </c>
      <c r="B12" s="5"/>
      <c r="C12" s="5" t="s">
        <v>221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9"/>
      <c r="O12" s="5"/>
      <c r="P12" s="5"/>
    </row>
    <row r="13" spans="1:16" ht="18" x14ac:dyDescent="0.35">
      <c r="A13" s="10" t="s">
        <v>228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9"/>
      <c r="O13" s="50"/>
      <c r="P13" s="50"/>
    </row>
    <row r="14" spans="1:16" ht="18.600000000000001" thickBot="1" x14ac:dyDescent="0.4">
      <c r="A14" s="11" t="s">
        <v>248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12" t="s">
        <v>244</v>
      </c>
      <c r="N14" s="9"/>
      <c r="O14" s="218">
        <f>P27</f>
        <v>0</v>
      </c>
      <c r="P14" s="218"/>
    </row>
    <row r="15" spans="1:16" ht="18" customHeight="1" x14ac:dyDescent="0.25">
      <c r="A15" s="219" t="s">
        <v>29</v>
      </c>
      <c r="B15" s="221" t="s">
        <v>30</v>
      </c>
      <c r="C15" s="223" t="s">
        <v>31</v>
      </c>
      <c r="D15" s="225" t="s">
        <v>32</v>
      </c>
      <c r="E15" s="227" t="s">
        <v>33</v>
      </c>
      <c r="F15" s="229" t="s">
        <v>34</v>
      </c>
      <c r="G15" s="230"/>
      <c r="H15" s="230"/>
      <c r="I15" s="230"/>
      <c r="J15" s="230"/>
      <c r="K15" s="231"/>
      <c r="L15" s="232" t="s">
        <v>35</v>
      </c>
      <c r="M15" s="230"/>
      <c r="N15" s="230"/>
      <c r="O15" s="230"/>
      <c r="P15" s="231"/>
    </row>
    <row r="16" spans="1:16" ht="30" customHeight="1" x14ac:dyDescent="0.25">
      <c r="A16" s="220"/>
      <c r="B16" s="222"/>
      <c r="C16" s="224"/>
      <c r="D16" s="226"/>
      <c r="E16" s="228"/>
      <c r="F16" s="242" t="s">
        <v>36</v>
      </c>
      <c r="G16" s="240" t="s">
        <v>37</v>
      </c>
      <c r="H16" s="240" t="s">
        <v>24</v>
      </c>
      <c r="I16" s="240" t="s">
        <v>49</v>
      </c>
      <c r="J16" s="240" t="s">
        <v>38</v>
      </c>
      <c r="K16" s="241" t="s">
        <v>39</v>
      </c>
      <c r="L16" s="239" t="s">
        <v>40</v>
      </c>
      <c r="M16" s="240" t="s">
        <v>24</v>
      </c>
      <c r="N16" s="240" t="s">
        <v>49</v>
      </c>
      <c r="O16" s="240" t="s">
        <v>38</v>
      </c>
      <c r="P16" s="241" t="s">
        <v>41</v>
      </c>
    </row>
    <row r="17" spans="1:17" ht="30" customHeight="1" x14ac:dyDescent="0.25">
      <c r="A17" s="220"/>
      <c r="B17" s="222"/>
      <c r="C17" s="224"/>
      <c r="D17" s="226"/>
      <c r="E17" s="228"/>
      <c r="F17" s="242"/>
      <c r="G17" s="240"/>
      <c r="H17" s="240"/>
      <c r="I17" s="240"/>
      <c r="J17" s="240"/>
      <c r="K17" s="241"/>
      <c r="L17" s="239"/>
      <c r="M17" s="240"/>
      <c r="N17" s="240"/>
      <c r="O17" s="240"/>
      <c r="P17" s="241"/>
    </row>
    <row r="18" spans="1:17" ht="18.600000000000001" thickBot="1" x14ac:dyDescent="0.4">
      <c r="A18" s="51">
        <v>1</v>
      </c>
      <c r="B18" s="52">
        <v>2</v>
      </c>
      <c r="C18" s="53">
        <v>3</v>
      </c>
      <c r="D18" s="54">
        <v>4</v>
      </c>
      <c r="E18" s="55">
        <v>5</v>
      </c>
      <c r="F18" s="56">
        <v>6</v>
      </c>
      <c r="G18" s="52">
        <v>7</v>
      </c>
      <c r="H18" s="52">
        <v>8</v>
      </c>
      <c r="I18" s="52">
        <v>9</v>
      </c>
      <c r="J18" s="52">
        <v>10</v>
      </c>
      <c r="K18" s="57">
        <v>11</v>
      </c>
      <c r="L18" s="51">
        <v>12</v>
      </c>
      <c r="M18" s="52">
        <v>13</v>
      </c>
      <c r="N18" s="52">
        <v>14</v>
      </c>
      <c r="O18" s="52">
        <v>15</v>
      </c>
      <c r="P18" s="57">
        <v>16</v>
      </c>
    </row>
    <row r="19" spans="1:17" ht="18" x14ac:dyDescent="0.35">
      <c r="A19" s="58"/>
      <c r="B19" s="59"/>
      <c r="C19" s="60" t="s">
        <v>246</v>
      </c>
      <c r="D19" s="61"/>
      <c r="E19" s="62"/>
      <c r="F19" s="13"/>
      <c r="G19" s="14"/>
      <c r="H19" s="14"/>
      <c r="I19" s="14"/>
      <c r="J19" s="14"/>
      <c r="K19" s="15"/>
      <c r="L19" s="16"/>
      <c r="M19" s="17"/>
      <c r="N19" s="17"/>
      <c r="O19" s="17"/>
      <c r="P19" s="18"/>
    </row>
    <row r="20" spans="1:17" ht="18" x14ac:dyDescent="0.25">
      <c r="A20" s="63"/>
      <c r="B20" s="25"/>
      <c r="C20" s="64"/>
      <c r="D20" s="65"/>
      <c r="E20" s="66"/>
      <c r="F20" s="19"/>
      <c r="G20" s="20"/>
      <c r="H20" s="20"/>
      <c r="I20" s="20"/>
      <c r="J20" s="20"/>
      <c r="K20" s="21"/>
      <c r="L20" s="22"/>
      <c r="M20" s="23"/>
      <c r="N20" s="23"/>
      <c r="O20" s="23"/>
      <c r="P20" s="24"/>
    </row>
    <row r="21" spans="1:17" ht="36" x14ac:dyDescent="0.25">
      <c r="A21" s="25"/>
      <c r="B21" s="25"/>
      <c r="C21" s="26" t="s">
        <v>205</v>
      </c>
      <c r="D21" s="27" t="s">
        <v>105</v>
      </c>
      <c r="E21" s="28">
        <v>14</v>
      </c>
      <c r="F21" s="29"/>
      <c r="G21" s="30"/>
      <c r="H21" s="30">
        <f t="shared" ref="H21" si="0">ROUND(F21*G21,2)</f>
        <v>0</v>
      </c>
      <c r="I21" s="30"/>
      <c r="J21" s="30"/>
      <c r="K21" s="31">
        <f t="shared" ref="K21" si="1">ROUND(SUM(H21:J21),2)</f>
        <v>0</v>
      </c>
      <c r="L21" s="32">
        <f t="shared" ref="L21" si="2">ROUND(F21*E21,2)</f>
        <v>0</v>
      </c>
      <c r="M21" s="32">
        <f t="shared" ref="M21" si="3">ROUND(E21*H21,2)</f>
        <v>0</v>
      </c>
      <c r="N21" s="32">
        <f t="shared" ref="N21" si="4">ROUND(I21*E21,2)</f>
        <v>0</v>
      </c>
      <c r="O21" s="32">
        <f t="shared" ref="O21" si="5">ROUND(J21*E21,2)</f>
        <v>0</v>
      </c>
      <c r="P21" s="33">
        <f t="shared" ref="P21" si="6">ROUND(SUM(M21:O21),2)</f>
        <v>0</v>
      </c>
    </row>
    <row r="22" spans="1:17" ht="18" x14ac:dyDescent="0.25">
      <c r="A22" s="25"/>
      <c r="B22" s="25"/>
      <c r="C22" s="26" t="s">
        <v>207</v>
      </c>
      <c r="D22" s="27" t="s">
        <v>105</v>
      </c>
      <c r="E22" s="28">
        <v>14</v>
      </c>
      <c r="F22" s="29"/>
      <c r="G22" s="30"/>
      <c r="H22" s="30">
        <f t="shared" ref="H22:H25" si="7">ROUND(F22*G22,2)</f>
        <v>0</v>
      </c>
      <c r="I22" s="30"/>
      <c r="J22" s="30"/>
      <c r="K22" s="31">
        <f t="shared" ref="K22:K25" si="8">ROUND(SUM(H22:J22),2)</f>
        <v>0</v>
      </c>
      <c r="L22" s="32">
        <f t="shared" ref="L22:L25" si="9">ROUND(F22*E22,2)</f>
        <v>0</v>
      </c>
      <c r="M22" s="32">
        <f t="shared" ref="M22:M25" si="10">ROUND(E22*H22,2)</f>
        <v>0</v>
      </c>
      <c r="N22" s="32">
        <f t="shared" ref="N22:N25" si="11">ROUND(I22*E22,2)</f>
        <v>0</v>
      </c>
      <c r="O22" s="32">
        <f t="shared" ref="O22:O25" si="12">ROUND(J22*E22,2)</f>
        <v>0</v>
      </c>
      <c r="P22" s="33">
        <f t="shared" ref="P22:P25" si="13">ROUND(SUM(M22:O22),2)</f>
        <v>0</v>
      </c>
    </row>
    <row r="23" spans="1:17" ht="18" x14ac:dyDescent="0.25">
      <c r="A23" s="25"/>
      <c r="B23" s="25"/>
      <c r="C23" s="26" t="s">
        <v>206</v>
      </c>
      <c r="D23" s="27" t="s">
        <v>105</v>
      </c>
      <c r="E23" s="28">
        <v>14</v>
      </c>
      <c r="F23" s="29"/>
      <c r="G23" s="30"/>
      <c r="H23" s="30">
        <f t="shared" si="7"/>
        <v>0</v>
      </c>
      <c r="I23" s="30"/>
      <c r="J23" s="30"/>
      <c r="K23" s="31">
        <f t="shared" si="8"/>
        <v>0</v>
      </c>
      <c r="L23" s="32">
        <f t="shared" si="9"/>
        <v>0</v>
      </c>
      <c r="M23" s="32">
        <f t="shared" si="10"/>
        <v>0</v>
      </c>
      <c r="N23" s="32">
        <f t="shared" si="11"/>
        <v>0</v>
      </c>
      <c r="O23" s="32">
        <f t="shared" si="12"/>
        <v>0</v>
      </c>
      <c r="P23" s="33">
        <f t="shared" si="13"/>
        <v>0</v>
      </c>
    </row>
    <row r="24" spans="1:17" ht="36" x14ac:dyDescent="0.25">
      <c r="A24" s="25"/>
      <c r="B24" s="25"/>
      <c r="C24" s="26" t="s">
        <v>216</v>
      </c>
      <c r="D24" s="27" t="s">
        <v>72</v>
      </c>
      <c r="E24" s="28">
        <v>2</v>
      </c>
      <c r="F24" s="29"/>
      <c r="G24" s="30"/>
      <c r="H24" s="30">
        <f t="shared" si="7"/>
        <v>0</v>
      </c>
      <c r="I24" s="30"/>
      <c r="J24" s="30"/>
      <c r="K24" s="31">
        <f t="shared" si="8"/>
        <v>0</v>
      </c>
      <c r="L24" s="32">
        <f t="shared" si="9"/>
        <v>0</v>
      </c>
      <c r="M24" s="32">
        <f t="shared" si="10"/>
        <v>0</v>
      </c>
      <c r="N24" s="32">
        <f t="shared" si="11"/>
        <v>0</v>
      </c>
      <c r="O24" s="32">
        <f t="shared" si="12"/>
        <v>0</v>
      </c>
      <c r="P24" s="33">
        <f t="shared" si="13"/>
        <v>0</v>
      </c>
    </row>
    <row r="25" spans="1:17" ht="18" x14ac:dyDescent="0.25">
      <c r="A25" s="25"/>
      <c r="B25" s="25"/>
      <c r="C25" s="26"/>
      <c r="D25" s="27"/>
      <c r="E25" s="28"/>
      <c r="F25" s="29"/>
      <c r="G25" s="30"/>
      <c r="H25" s="30">
        <f t="shared" si="7"/>
        <v>0</v>
      </c>
      <c r="I25" s="30"/>
      <c r="J25" s="30"/>
      <c r="K25" s="31">
        <f t="shared" si="8"/>
        <v>0</v>
      </c>
      <c r="L25" s="32">
        <f t="shared" si="9"/>
        <v>0</v>
      </c>
      <c r="M25" s="32">
        <f t="shared" si="10"/>
        <v>0</v>
      </c>
      <c r="N25" s="32">
        <f t="shared" si="11"/>
        <v>0</v>
      </c>
      <c r="O25" s="32">
        <f t="shared" si="12"/>
        <v>0</v>
      </c>
      <c r="P25" s="33">
        <f t="shared" si="13"/>
        <v>0</v>
      </c>
    </row>
    <row r="26" spans="1:17" ht="36.6" thickBot="1" x14ac:dyDescent="0.4">
      <c r="A26" s="34"/>
      <c r="B26" s="67"/>
      <c r="C26" s="68" t="s">
        <v>247</v>
      </c>
      <c r="D26" s="35"/>
      <c r="E26" s="36"/>
      <c r="F26" s="37"/>
      <c r="G26" s="38"/>
      <c r="H26" s="38"/>
      <c r="I26" s="38"/>
      <c r="J26" s="38"/>
      <c r="K26" s="39"/>
      <c r="L26" s="77">
        <f>ROUND(SUM(L21:L25),2)</f>
        <v>0</v>
      </c>
      <c r="M26" s="77">
        <f>ROUND(SUM(M21:M25),2)</f>
        <v>0</v>
      </c>
      <c r="N26" s="77">
        <f>ROUND(SUM(N21:N25),2)</f>
        <v>0</v>
      </c>
      <c r="O26" s="77">
        <f>ROUND(SUM(O21:O25),2)</f>
        <v>0</v>
      </c>
      <c r="P26" s="78">
        <f>ROUND(SUM(P21:P25),2)</f>
        <v>0</v>
      </c>
      <c r="Q26" s="40"/>
    </row>
    <row r="27" spans="1:17" ht="18.600000000000001" thickBot="1" x14ac:dyDescent="0.4">
      <c r="A27" s="234" t="s">
        <v>53</v>
      </c>
      <c r="B27" s="235"/>
      <c r="C27" s="235"/>
      <c r="D27" s="235"/>
      <c r="E27" s="235"/>
      <c r="F27" s="235"/>
      <c r="G27" s="235"/>
      <c r="H27" s="235"/>
      <c r="I27" s="235"/>
      <c r="J27" s="235"/>
      <c r="K27" s="236"/>
      <c r="L27" s="69">
        <f>L26</f>
        <v>0</v>
      </c>
      <c r="M27" s="70">
        <f t="shared" ref="M27:O27" si="14">M26</f>
        <v>0</v>
      </c>
      <c r="N27" s="70">
        <f t="shared" si="14"/>
        <v>0</v>
      </c>
      <c r="O27" s="70">
        <f t="shared" si="14"/>
        <v>0</v>
      </c>
      <c r="P27" s="71">
        <f>SUM(M27:O27)</f>
        <v>0</v>
      </c>
    </row>
    <row r="28" spans="1:17" ht="18" x14ac:dyDescent="0.35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3"/>
      <c r="M28" s="73"/>
      <c r="N28" s="73"/>
      <c r="O28" s="73"/>
      <c r="P28" s="74"/>
    </row>
    <row r="29" spans="1:17" ht="18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7" ht="18" x14ac:dyDescent="0.35">
      <c r="A30" s="5" t="s">
        <v>12</v>
      </c>
      <c r="B30" s="41"/>
      <c r="C30" s="41"/>
      <c r="D30" s="41" t="s">
        <v>223</v>
      </c>
      <c r="E30" s="5"/>
      <c r="F30" s="5"/>
      <c r="G30" s="75"/>
      <c r="H30" s="5"/>
      <c r="I30" s="8" t="s">
        <v>14</v>
      </c>
      <c r="J30" s="5"/>
      <c r="K30" s="5"/>
      <c r="L30" s="5"/>
      <c r="M30" s="5"/>
      <c r="N30" s="5"/>
      <c r="O30" s="41" t="s">
        <v>223</v>
      </c>
      <c r="P30" s="41"/>
    </row>
    <row r="31" spans="1:17" ht="18" x14ac:dyDescent="0.35">
      <c r="A31" s="5"/>
      <c r="B31" s="237" t="s">
        <v>13</v>
      </c>
      <c r="C31" s="237"/>
      <c r="D31" s="5" t="s">
        <v>223</v>
      </c>
      <c r="E31" s="43"/>
      <c r="F31" s="5"/>
      <c r="G31" s="75"/>
      <c r="H31" s="5"/>
      <c r="I31" s="5"/>
      <c r="J31" s="42" t="s">
        <v>13</v>
      </c>
      <c r="K31" s="42"/>
      <c r="L31" s="42"/>
      <c r="M31" s="42"/>
      <c r="N31" s="42"/>
      <c r="O31" s="5" t="s">
        <v>223</v>
      </c>
      <c r="P31" s="5"/>
    </row>
    <row r="33" spans="1:1" ht="15.6" x14ac:dyDescent="0.25">
      <c r="A33" s="44" t="s">
        <v>249</v>
      </c>
    </row>
  </sheetData>
  <mergeCells count="26">
    <mergeCell ref="A2:P2"/>
    <mergeCell ref="A3:P4"/>
    <mergeCell ref="A5:P5"/>
    <mergeCell ref="C7:P7"/>
    <mergeCell ref="C8:P8"/>
    <mergeCell ref="E15:E17"/>
    <mergeCell ref="F15:K15"/>
    <mergeCell ref="O14:P14"/>
    <mergeCell ref="O16:O17"/>
    <mergeCell ref="P16:P17"/>
    <mergeCell ref="A27:K27"/>
    <mergeCell ref="A15:A17"/>
    <mergeCell ref="B31:C31"/>
    <mergeCell ref="L15:P15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B15:B17"/>
    <mergeCell ref="C15:C17"/>
    <mergeCell ref="D15:D17"/>
  </mergeCells>
  <conditionalFormatting sqref="P21:P25">
    <cfRule type="expression" dxfId="0" priority="1">
      <formula>IF($P21&lt;0.06,IF($E21&lt;&gt;"",TRUE,FALSE),FALSE)</formula>
    </cfRule>
  </conditionalFormatting>
  <pageMargins left="0.25" right="0.25" top="0.75" bottom="0.75" header="0.3" footer="0.3"/>
  <pageSetup paperSize="9" scale="60" fitToHeight="0" orientation="landscape" r:id="rId1"/>
  <headerFooter>
    <oddFooter>&amp;L&amp;A
&amp;RLapa &amp;P no &amp;N lapas</oddFooter>
    <firstHeader>&amp;L&amp;"-,Italic"Uzņēmējs: SIA "Ošukalns celtniecība"
Reģistrācijas numurs: 45403012642
Adrese: Brīvības iela 2C, Jēkabpils, LV-5201
&amp;C&amp;"-,Italic"Tālrunis: 65 229 870, 29 288 280
LV95HABA0551005808510
kods:HABALV22&amp;R&amp;G</firstHeader>
    <firstFooter>&amp;L&amp;A
&amp;Cosukalnsceltnieciba.lv&amp;RLapa &amp;P no &amp;N lapas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8</vt:i4>
      </vt:variant>
      <vt:variant>
        <vt:lpstr>Diapazoni ar nosaukumiem</vt:lpstr>
      </vt:variant>
      <vt:variant>
        <vt:i4>7</vt:i4>
      </vt:variant>
    </vt:vector>
  </HeadingPairs>
  <TitlesOfParts>
    <vt:vector size="15" baseType="lpstr">
      <vt:lpstr>Koptame</vt:lpstr>
      <vt:lpstr>Kopsavilkums</vt:lpstr>
      <vt:lpstr>LT1</vt:lpstr>
      <vt:lpstr>LT2</vt:lpstr>
      <vt:lpstr>LT3</vt:lpstr>
      <vt:lpstr>LT4</vt:lpstr>
      <vt:lpstr>LT5</vt:lpstr>
      <vt:lpstr>LT6</vt:lpstr>
      <vt:lpstr>'LT1'!Drukāt_virsrakstus</vt:lpstr>
      <vt:lpstr>'LT2'!Drukāt_virsrakstus</vt:lpstr>
      <vt:lpstr>'LT3'!Drukāt_virsrakstus</vt:lpstr>
      <vt:lpstr>'LT4'!Drukāt_virsrakstus</vt:lpstr>
      <vt:lpstr>'LT5'!Drukāt_virsrakstus</vt:lpstr>
      <vt:lpstr>'LT6'!Drukāt_virsrakstus</vt:lpstr>
      <vt:lpstr>'LT3'!Kriteriji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2026-02-05T19:45:31Z</dcterms:modified>
</cp:coreProperties>
</file>