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/>
  <mc:AlternateContent xmlns:mc="http://schemas.openxmlformats.org/markup-compatibility/2006">
    <mc:Choice Requires="x15">
      <x15ac:absPath xmlns:x15ac="http://schemas.microsoft.com/office/spreadsheetml/2010/11/ac" url="C:\Users\ronal\Downloads\"/>
    </mc:Choice>
  </mc:AlternateContent>
  <xr:revisionPtr revIDLastSave="0" documentId="13_ncr:1_{6725C59F-7A74-4F3D-A788-32FA719CCDC1}" xr6:coauthVersionLast="47" xr6:coauthVersionMax="47" xr10:uidLastSave="{00000000-0000-0000-0000-000000000000}"/>
  <bookViews>
    <workbookView xWindow="-120" yWindow="-120" windowWidth="29040" windowHeight="15720" tabRatio="500" activeTab="2" xr2:uid="{00000000-000D-0000-FFFF-FFFF00000000}"/>
  </bookViews>
  <sheets>
    <sheet name="Kopā" sheetId="1" r:id="rId1"/>
    <sheet name="01_Iekšdarbi" sheetId="2" r:id="rId2"/>
    <sheet name="02_Fasāde" sheetId="3" r:id="rId3"/>
    <sheet name="03_Lifts" sheetId="4" r:id="rId4"/>
    <sheet name="04_Teritorija" sheetId="5" r:id="rId5"/>
    <sheet name="05_EL" sheetId="6" r:id="rId6"/>
    <sheet name="06_ELT" sheetId="7" r:id="rId7"/>
    <sheet name="07_UATS" sheetId="8" r:id="rId8"/>
    <sheet name="08_ESS_PK" sheetId="9" r:id="rId9"/>
    <sheet name="09_ESS_VN" sheetId="10" r:id="rId10"/>
    <sheet name="10_AVK_UK" sheetId="11" r:id="rId11"/>
  </sheets>
  <definedNames>
    <definedName name="_xlnm.Print_Area" localSheetId="0">Kopā!$A$2:$C$34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3" i="3" l="1"/>
  <c r="J6" i="11"/>
  <c r="N7" i="10"/>
  <c r="N7" i="9"/>
  <c r="N7" i="8"/>
  <c r="N7" i="7"/>
  <c r="D24" i="6"/>
  <c r="D22" i="6"/>
  <c r="D21" i="6"/>
  <c r="D16" i="6"/>
  <c r="N7" i="6"/>
  <c r="D39" i="5"/>
  <c r="D38" i="5"/>
  <c r="D36" i="5"/>
  <c r="D37" i="5" s="1"/>
  <c r="D35" i="5"/>
  <c r="D34" i="5"/>
  <c r="D30" i="5"/>
  <c r="D26" i="5"/>
  <c r="D24" i="5"/>
  <c r="D21" i="5"/>
  <c r="D15" i="5"/>
  <c r="D14" i="5"/>
  <c r="N7" i="5"/>
  <c r="D13" i="4"/>
  <c r="N7" i="4"/>
  <c r="D24" i="3"/>
  <c r="N7" i="3"/>
  <c r="D69" i="2"/>
  <c r="D67" i="2"/>
  <c r="D61" i="2"/>
  <c r="D60" i="2"/>
  <c r="D58" i="2"/>
  <c r="A14" i="2"/>
  <c r="N7" i="2"/>
</calcChain>
</file>

<file path=xl/sharedStrings.xml><?xml version="1.0" encoding="utf-8"?>
<sst xmlns="http://schemas.openxmlformats.org/spreadsheetml/2006/main" count="824" uniqueCount="315">
  <si>
    <t>Objekta adrese: Ieriķu iela 67 A</t>
  </si>
  <si>
    <t xml:space="preserve">Pasūtītājs: </t>
  </si>
  <si>
    <t xml:space="preserve">Būvuzņēmējs: </t>
  </si>
  <si>
    <t>Koptāme</t>
  </si>
  <si>
    <t>Nr.p.k.</t>
  </si>
  <si>
    <t>Darba nosaukums</t>
  </si>
  <si>
    <t>Izmaksas EUR bez PVN 21%</t>
  </si>
  <si>
    <t>Celtniecības darbi</t>
  </si>
  <si>
    <t>1.</t>
  </si>
  <si>
    <t>Telpu pārbūve (Tāme Nr.1)</t>
  </si>
  <si>
    <t>2.</t>
  </si>
  <si>
    <t>Fasādes atjaunošana (Tāme Nr.2)</t>
  </si>
  <si>
    <t>3.</t>
  </si>
  <si>
    <t>Lifta izbūves darbi (Tāme Nr.3)</t>
  </si>
  <si>
    <t>4.</t>
  </si>
  <si>
    <t>Teritorijas labiekārtošana (Tāme Nr.4.)</t>
  </si>
  <si>
    <t>5.</t>
  </si>
  <si>
    <t>EL tīkli (Elektroapgāde un apgaismojums t.sk. fasādes apgaismojums 10 prožektori pa perimetru (Tāme Nr.5.)</t>
  </si>
  <si>
    <t>6.</t>
  </si>
  <si>
    <t>ELT tīkli (Zibens aizsardzība un zemējums. Tāme Nr.6.)</t>
  </si>
  <si>
    <t>7.</t>
  </si>
  <si>
    <t>UATS   (Ugunsgrēka atklāšanas un trauksmes signalizācijas sistēma. Tāme Nr.7.)</t>
  </si>
  <si>
    <t>8.</t>
  </si>
  <si>
    <t>ESS PK piekļuves kontrole 8 vietas abām pusēm. (Tāme Nr.8.)</t>
  </si>
  <si>
    <t>9.</t>
  </si>
  <si>
    <t>ESS VN video novērošana, 10 kameras pa perimetru. (Tāme Nr.9.)</t>
  </si>
  <si>
    <t>10.</t>
  </si>
  <si>
    <t>Apkure, ventilācija, dzesēšana, ūdensvads un kanalizācija iekšējie un ārējie tīkli. (Tāme Nr.10.)</t>
  </si>
  <si>
    <t>Projektēšana un autoruzraudzība</t>
  </si>
  <si>
    <t>AR, BK,GP, UPP projektēšanas darbi</t>
  </si>
  <si>
    <t>EL, ELT, ESS projektēšanas darbi</t>
  </si>
  <si>
    <t xml:space="preserve">3. </t>
  </si>
  <si>
    <t>AVK, UK, UKT projektēšanas darbi</t>
  </si>
  <si>
    <t xml:space="preserve">4. </t>
  </si>
  <si>
    <t>Autoruzraudzības pakalpojumi</t>
  </si>
  <si>
    <t>Kopā:</t>
  </si>
  <si>
    <t>PVN 21%:</t>
  </si>
  <si>
    <t>Kopā ar PVN:</t>
  </si>
  <si>
    <t>Objekta nosaukums: Ēkas pārbūve</t>
  </si>
  <si>
    <t>Lokālā tāme Nr.1</t>
  </si>
  <si>
    <t>Iekšdarbi</t>
  </si>
  <si>
    <t>Tāmes izmaksas:</t>
  </si>
  <si>
    <t>euro</t>
  </si>
  <si>
    <t>Tāme sastādīta 2025. gada cenās</t>
  </si>
  <si>
    <t xml:space="preserve">Tāme sastādīta 2025.g. </t>
  </si>
  <si>
    <t>Nr.  p.k.</t>
  </si>
  <si>
    <t>Mērv.</t>
  </si>
  <si>
    <t>Daudz.</t>
  </si>
  <si>
    <t>Vienības izmaksas</t>
  </si>
  <si>
    <t>Kopā uz visu apjomu</t>
  </si>
  <si>
    <t>Laika norma (c/h)</t>
  </si>
  <si>
    <t>Darba samaksas likme (euro/h)</t>
  </si>
  <si>
    <t>Darba alga (euro)</t>
  </si>
  <si>
    <t>Materiāli    (euro)</t>
  </si>
  <si>
    <t>Mehā-nismi    (euro)</t>
  </si>
  <si>
    <t>Kopā (euro)</t>
  </si>
  <si>
    <t>Darbietil-pība       (c/h)</t>
  </si>
  <si>
    <t>Summa (euro)</t>
  </si>
  <si>
    <t>Būvlaukums</t>
  </si>
  <si>
    <t>Būvtāfeles izgatavošana, uzstādīšana</t>
  </si>
  <si>
    <t>kompl</t>
  </si>
  <si>
    <t>Ugunsdzēsības līdzekļu stenda un pirmās palīdzības aptieciņas ierīkošana</t>
  </si>
  <si>
    <t>Darba drošības un pirmās palīdzības zīmju uzstādīšana</t>
  </si>
  <si>
    <t>Būvgružu iznešana, iekraušana konteineros un utilizācija</t>
  </si>
  <si>
    <t>m3</t>
  </si>
  <si>
    <t>Biotualetes uzstādīšana, īre</t>
  </si>
  <si>
    <t>mēn.</t>
  </si>
  <si>
    <t>Demontāžas darbi</t>
  </si>
  <si>
    <t>Grīdlīstu demontāža</t>
  </si>
  <si>
    <t>m</t>
  </si>
  <si>
    <t xml:space="preserve">Grīdas segumu demontāža </t>
  </si>
  <si>
    <t>m2</t>
  </si>
  <si>
    <t>Izlīdzinošās kārtas zem linoleja un paklājflīzēm demontāža</t>
  </si>
  <si>
    <t>Armstrong piekārto griestu plātņu un konstrukciju demontāža</t>
  </si>
  <si>
    <t>Starpsienu (120 mm) demontāža</t>
  </si>
  <si>
    <t>Starpsienu  (250 mm)  demontāža</t>
  </si>
  <si>
    <t>Durvju demontāža</t>
  </si>
  <si>
    <t>gab</t>
  </si>
  <si>
    <t>Radiatoru marķēšana, saudzīga demontāža  un nogādāšana noliktavā uzglabāšanai.</t>
  </si>
  <si>
    <t>Telpu remonts</t>
  </si>
  <si>
    <t>Pārsedžu (23 gab.) izbūve nesošajās ķīeģeļu sienās</t>
  </si>
  <si>
    <t>Pagaidu pārseguma balstu montāža pārsedžu izbūves vietās,   U profila augstumam atbilstošas rievas izkalšana sienā, ar sietu apvilktu U profilu montāža gropēs, aizdare arcementa javu, savilkšana ar bultskrūvēm.</t>
  </si>
  <si>
    <t>Ailas izkalšana ķieģeļu sienā</t>
  </si>
  <si>
    <t>Starpsienas</t>
  </si>
  <si>
    <t>S-2A; Šahtsiena pie mitrās zonas</t>
  </si>
  <si>
    <t xml:space="preserve">S-2B; Šahtsiena </t>
  </si>
  <si>
    <t>S-3; Dubultā karkasa starpsiena starp mitrajām zonām</t>
  </si>
  <si>
    <t>S-4; Dubultā karkasa starpsiena pie mitrās zonas</t>
  </si>
  <si>
    <t>S-5; ailu aizdare</t>
  </si>
  <si>
    <t>Stikla starpsiena SK-1 3050x4460</t>
  </si>
  <si>
    <t>Stikla starpsiena SK-2 3050x5155</t>
  </si>
  <si>
    <t>Stikla starpsiena SK-3 3050x4510</t>
  </si>
  <si>
    <t>Stikla starpsiena SK-4 3050x4160</t>
  </si>
  <si>
    <t>Sienu aizsargi   2.06 m. 150mm x10 mm, granīta tekstūras</t>
  </si>
  <si>
    <t>gab.</t>
  </si>
  <si>
    <t>Griesti</t>
  </si>
  <si>
    <t>Armstrong piekārtie griesti</t>
  </si>
  <si>
    <t>Armstrong piekārtie griesti (mitrās telpās)</t>
  </si>
  <si>
    <t>Durvis</t>
  </si>
  <si>
    <t>D1  900x2100</t>
  </si>
  <si>
    <t>D2  800x2100</t>
  </si>
  <si>
    <t>D3  1800x2200 AL</t>
  </si>
  <si>
    <t>DS-1  2670x3050 AL</t>
  </si>
  <si>
    <t>DS-2  1500x3050 AL</t>
  </si>
  <si>
    <t>DS-3  2000x3050 AL</t>
  </si>
  <si>
    <t>Grīdas</t>
  </si>
  <si>
    <t>Grīdas  pamatnes sagatavošana - gruntēšana, špaktelēšana  un slīpēšana</t>
  </si>
  <si>
    <t>Linoleja ieklāšana</t>
  </si>
  <si>
    <t>Linolejs  FORBO Marmoleum</t>
  </si>
  <si>
    <t>Grīdlīstu (PVC) montāža</t>
  </si>
  <si>
    <t>Sienu un griestu apdare</t>
  </si>
  <si>
    <t>Riģipša griestu špahtelēšana un krāsošana</t>
  </si>
  <si>
    <t>Esošo sienu un izbūvēto riģipša sienu špahtelēšana un krāsošana</t>
  </si>
  <si>
    <t>Esošo sienu un izbūvēto riģipša sienu apdare ar vinila loksnēm</t>
  </si>
  <si>
    <t>Sienu PVH segums</t>
  </si>
  <si>
    <t xml:space="preserve">Tiešas izmaksas kopā, t.sk. darba devēja sociālais nodoklis: </t>
  </si>
  <si>
    <t>Virsizdevumi  %:</t>
  </si>
  <si>
    <t>t.sk. darba aizsardzība %</t>
  </si>
  <si>
    <t>Peļņa  %:</t>
  </si>
  <si>
    <t>Kopā bez PVN:</t>
  </si>
  <si>
    <t>Lokālā tāme Nr.2</t>
  </si>
  <si>
    <t>Fasāde</t>
  </si>
  <si>
    <t>Sastatņu transports, montāža, demontāža, aizsargsiets</t>
  </si>
  <si>
    <t>Sastatņu īre 5 mēn.</t>
  </si>
  <si>
    <t>Betona lieveņu demontāža</t>
  </si>
  <si>
    <t>Esošā pandusa demontāža</t>
  </si>
  <si>
    <t>Ailu izkalšana ārsienās</t>
  </si>
  <si>
    <t>Logu un durvju demontāža</t>
  </si>
  <si>
    <t>Būvdarbi</t>
  </si>
  <si>
    <t>Grunts izstrāde gar pamatiem pamatu siltināšanai, grunts aizvešana</t>
  </si>
  <si>
    <t>Cokola mazgāšana, labošana., hidroizolācija, siltināšana ar putu polistirolu 100 mm, armēšana</t>
  </si>
  <si>
    <t>Cokola krāsošana</t>
  </si>
  <si>
    <t>Cokola aizbēršana ar pievestu smilti, grunts blietēšana</t>
  </si>
  <si>
    <t>Bruģa apmales izbūve ap ēku</t>
  </si>
  <si>
    <t>Ailu aizmūrēšana</t>
  </si>
  <si>
    <t>Logu EL-2 montāža (2000x2000)</t>
  </si>
  <si>
    <t>Logu L-11 montāža  (2600x2000)</t>
  </si>
  <si>
    <t>Logu L-12 montāža   (1710x1900)</t>
  </si>
  <si>
    <t xml:space="preserve">Durvju D-4 (1800x2200)  montāža </t>
  </si>
  <si>
    <t>Durvju D-1 (900x2100) montāža</t>
  </si>
  <si>
    <t xml:space="preserve">Fasādes gruntēšana un apmešana ar dekoratīvo gatavu tonētu silikona apmetumu </t>
  </si>
  <si>
    <t>Lietus ūdens tekņu un noteku nomaiņa</t>
  </si>
  <si>
    <t>Logu palodzu izgatavošana un nomaiņa fasādēs, kas tiek siltinātas</t>
  </si>
  <si>
    <t>Jumta remonts - bojātā jumta seguma remonts atsevišķās vietās, ruberoida virskārta, skārda iesegumi</t>
  </si>
  <si>
    <t>Lokālā tāme Nr.3</t>
  </si>
  <si>
    <t>Lifts</t>
  </si>
  <si>
    <t>Būvbedres rakšana, pamatnes sagatavošana, pamata un lifta šahtas sienu betonēšana</t>
  </si>
  <si>
    <t>Sastatņu īre 1 mēn.</t>
  </si>
  <si>
    <t>Šahtas sienu un jumta siltināšana ar akmens vati 150 mm, armēšana, dekoratīvā apmetuma uzklāšana, gruntēšana un krāsošana</t>
  </si>
  <si>
    <t xml:space="preserve">Šahtas sienu gruntēšana un apmešana ar dekoratīvo gatavu tonētu silikona apmetumu </t>
  </si>
  <si>
    <t>Lifta piegāde un montāža, nodošana</t>
  </si>
  <si>
    <t>kompl.</t>
  </si>
  <si>
    <t>Lokālā tāme Nr.4</t>
  </si>
  <si>
    <t xml:space="preserve">Teritorijas labiekārtošana </t>
  </si>
  <si>
    <t>Teritorijas sagatavošana</t>
  </si>
  <si>
    <t>Esošā asfaltbetona seguma demontāža un izvešana</t>
  </si>
  <si>
    <t>Esošo grunts virsējās kārtas noņemšana 0,7m zem laukumiem un celiņiem</t>
  </si>
  <si>
    <t>Esošo segumu  un grunts virsējās kārtas noņemšana 0,15m zem zālājiem ar izvešanu</t>
  </si>
  <si>
    <t xml:space="preserve">Esošo iekārtu demontāža un aizvešana </t>
  </si>
  <si>
    <t>Lieveņu demontāža</t>
  </si>
  <si>
    <t>Bruģakmens seguma gājēju celiņi</t>
  </si>
  <si>
    <t>Laukuma vertikālais planējums pēc projektējamām atzīmēm un blīvēšana</t>
  </si>
  <si>
    <t>Skalotas smilts kārtas izveide 300mm ar virsmas nivelēšanu un blietēšanu</t>
  </si>
  <si>
    <t>Skalota smilts b=30mm, k=1.25</t>
  </si>
  <si>
    <t xml:space="preserve">Ieklāt Ģeotekstilu TS 20  </t>
  </si>
  <si>
    <t>Šķembu  pamatnes izbūve</t>
  </si>
  <si>
    <t>Dolomīta šķembas,frakc 5-40 b=150mm, k=1.25</t>
  </si>
  <si>
    <t>Šķembu  kārtas izveide 50mm ar virsmas nivelēšanu un blietēšanu</t>
  </si>
  <si>
    <t>Dolomīta sīkšķembas , frakc 2-8 b=50mm, k=1.25</t>
  </si>
  <si>
    <t>Pelēka betona bruģa  b=60mm ieklāšana</t>
  </si>
  <si>
    <t>Ietves apmales uzstādīšana</t>
  </si>
  <si>
    <t>apmale (1000x200x70)</t>
  </si>
  <si>
    <t>betons</t>
  </si>
  <si>
    <t>Braucamie ceļi</t>
  </si>
  <si>
    <t>Laukuma vertikālais planējums pēc projektējamām atzīmēm, esošās smilts pamatojuma pārvietošana un blīvēšana</t>
  </si>
  <si>
    <t>Skalota smilts b=300mm, k=1.25</t>
  </si>
  <si>
    <t>Dolomīta šķembu fr 5-40 kārtas izbūve b=250mm (blietējot divās kārtās)</t>
  </si>
  <si>
    <t>Šķembas</t>
  </si>
  <si>
    <t>Karstā asfalta apakškārtas AC22 bin h=6cm izbūve</t>
  </si>
  <si>
    <t>Karstā asfalta dilumkārtas AC11 surf, h=4cm izbūve</t>
  </si>
  <si>
    <t>Ceļu apmales uzstādīšana</t>
  </si>
  <si>
    <t>apmale (1000x300x150)</t>
  </si>
  <si>
    <t>Apzaļumošana</t>
  </si>
  <si>
    <t>Melnzemes slāņa iestrāde b=15cm</t>
  </si>
  <si>
    <t>Melnzeme</t>
  </si>
  <si>
    <t>Zālāja sēšana</t>
  </si>
  <si>
    <t>Zālāja sēkla ( 35gr/m2)</t>
  </si>
  <si>
    <t>kg</t>
  </si>
  <si>
    <t>Stiprinātais zāliens ar zāliena režģi</t>
  </si>
  <si>
    <t>m²</t>
  </si>
  <si>
    <t>Zāliena atjaunošana; auglīga augsne h=0.10m</t>
  </si>
  <si>
    <t>Teritorijas nožogojums</t>
  </si>
  <si>
    <t>Rindas un stūra stabu montāža ar zemes darbiem un stabu iebetonēšanu</t>
  </si>
  <si>
    <t>Betona rindas un stūra stabi (170 x 170 x 2600 mm), Staba garums virs zemes 1900mm</t>
  </si>
  <si>
    <t>Betona vārtu stabu montāža , sasaiste. Zemes darbi , betonēšana</t>
  </si>
  <si>
    <t>Betona vārtu stabi (200 x 200 x 2600mm)</t>
  </si>
  <si>
    <t>Pasētas plākšņu montāža</t>
  </si>
  <si>
    <t>Žoga posmu montāža</t>
  </si>
  <si>
    <t xml:space="preserve"> - Sētas posmi  1600x2850mm, no kvadrātcaurulēm 50x50x2,5mm apstrāde cinkoti krāsoti RAL7016</t>
  </si>
  <si>
    <t>Vienviru veramie gājēju vārtiņi.  Metināts metāla vārtu vairogs izgatavots no metāla caurulītēm; krāsa - RAL 7016; karsti cinkots + pārklājums ar pulveri. Betona stabi - 0.17x0.17xh m. 
Brīvais platums = 1 m, augstums - 1.8m; ar furnitūru</t>
  </si>
  <si>
    <t xml:space="preserve">Divviru veramie vārti. Metināts metāla vārtu vairogs izgatavots no metāla caurulītēm; krāsa - RAL 7016; karsti cinkots + pārklājums ar pulveri.  Betona stabi - 0.2x0.2xh m.
Platums = 4 m, augstums - 1.8m; ar furnitūru </t>
  </si>
  <si>
    <t>Dažādi darbi</t>
  </si>
  <si>
    <t>Apstādījumu izveidošana</t>
  </si>
  <si>
    <t>Esošo kokaugu kopšana, zaru apgriešana</t>
  </si>
  <si>
    <t>Labiekārtojuma elementi (atkritumu urnas, soliņi, u.c.)</t>
  </si>
  <si>
    <t>Lokālā tāme Nr.5</t>
  </si>
  <si>
    <t>Objekta apsekošana un darba apjoma precizēšana</t>
  </si>
  <si>
    <t>Esošo iekšējo tīklu atslēgšana, Esošo EL.tīklu, lampu, sadaļņu, u.c. El. instalācijas demontāža</t>
  </si>
  <si>
    <t>Būvgružu izvešana 15m3 konteineros</t>
  </si>
  <si>
    <t>Spēka tīkli (5x4mm2 NYM, 5x5mm2 NYM, 3x2.5mm2 NYM, u.c. precizējami proj.) un to montāža</t>
  </si>
  <si>
    <t>Ugunsnoturīgi kabeļi (3x1.5/1.5mm2 NHXCH FE180/E60, u.c. precizējami proj.) un to montāža</t>
  </si>
  <si>
    <t>Avārijas gaismekļi</t>
  </si>
  <si>
    <t>gb</t>
  </si>
  <si>
    <t>Apgaismojuma tīkli (kabļi ar vara dzīslām 3x1.5mm2 NYM,4x1.5mm2 NYM, u.c. precizējami proj.) un to montāža</t>
  </si>
  <si>
    <t>Kabeļu nesošās sistēmas (gorfrētas caurules, kabeļu kanāli, montāžas izstrādājumi, kabeļu trepes ar stiprinājumiem, u.c.)</t>
  </si>
  <si>
    <t>LED gaismekļi, tips precizējams projektā (skaits orientējošs), IP44</t>
  </si>
  <si>
    <t>LED gaismekļi, tips precizējams projektā (skaits orientējošs), IP65</t>
  </si>
  <si>
    <t>Vadības skapji un slēdži (precizējams proj.izstrādē)</t>
  </si>
  <si>
    <t>Kontaktligzdas (precizējams proj.izstrādē, t.sk. IP20, IP44, vai kontaligzdu bloki)</t>
  </si>
  <si>
    <t>Spēka sadlne IP44, precizējams proj.izstrādē</t>
  </si>
  <si>
    <t>Fasādes apgaismojums, prožektora tipa gaismekļi</t>
  </si>
  <si>
    <t>Pārējie montāžas izstrādājumi (skrūves, dībeļi, u.c.)</t>
  </si>
  <si>
    <t>Lokālā tāme Nr.6</t>
  </si>
  <si>
    <t>Zibensaizsardzības sistēmas izveide</t>
  </si>
  <si>
    <t>Pārējie montāžas izstrādājumi</t>
  </si>
  <si>
    <t>Zemējuma mērījumi</t>
  </si>
  <si>
    <t>Lokālā tāme Nr.7</t>
  </si>
  <si>
    <t>Ugunsdrošības sistēma</t>
  </si>
  <si>
    <t>Adrešu ugunsdzēsības panelis iRIS4 (1-4)L-S</t>
  </si>
  <si>
    <t>gb.</t>
  </si>
  <si>
    <t>Cilpas plate</t>
  </si>
  <si>
    <t xml:space="preserve">Metāliskā kārbā ar barošanas bloku priekš akumulātoriem 2 x 12Vdc 18Ah </t>
  </si>
  <si>
    <t>Dūmu detektors S130</t>
  </si>
  <si>
    <t>Dūmu detektors S130 (Rezerve)</t>
  </si>
  <si>
    <t>Dūmu detektors S130IS</t>
  </si>
  <si>
    <t>Siltuma detektors T110</t>
  </si>
  <si>
    <t>Detektora baze B124</t>
  </si>
  <si>
    <t>Modulis MOUT240</t>
  </si>
  <si>
    <t>Modulis MIO22</t>
  </si>
  <si>
    <t>11.</t>
  </si>
  <si>
    <t xml:space="preserve">Adrešu sienas ugunsgrēka sirēna uz bāzi ar izolatoru (cilpas barošana) </t>
  </si>
  <si>
    <t>12.</t>
  </si>
  <si>
    <t>Led indikators</t>
  </si>
  <si>
    <t>13.</t>
  </si>
  <si>
    <t>Āra sirēna</t>
  </si>
  <si>
    <t>14.</t>
  </si>
  <si>
    <t>Pogas MCP150</t>
  </si>
  <si>
    <t>15.</t>
  </si>
  <si>
    <t>Pogas aizsargstikls</t>
  </si>
  <si>
    <t>16.</t>
  </si>
  <si>
    <t>Kabelis E30 1x2x1+0.8</t>
  </si>
  <si>
    <t>m.</t>
  </si>
  <si>
    <t>17.</t>
  </si>
  <si>
    <t>Kabelis E30 3*2.5</t>
  </si>
  <si>
    <t>18.</t>
  </si>
  <si>
    <t>PVC gofrēta caurule d32, melna ārpustelpas</t>
  </si>
  <si>
    <t>19.</t>
  </si>
  <si>
    <t>Gofrēta caurule LSZH d=25mm</t>
  </si>
  <si>
    <t>20.</t>
  </si>
  <si>
    <t>Gofrēta caurule d=16mm</t>
  </si>
  <si>
    <t>21.</t>
  </si>
  <si>
    <t>Ugunsdrošie stiprīnajumi ar skrūvem(100 gab.)</t>
  </si>
  <si>
    <t>22.</t>
  </si>
  <si>
    <t>Izpilddokumentācija</t>
  </si>
  <si>
    <t>23.</t>
  </si>
  <si>
    <t>Ugunsizturīgu aizblīvējumu merķēšanas etiketes</t>
  </si>
  <si>
    <t>24.</t>
  </si>
  <si>
    <t>Hilti ugunsdrošas putas</t>
  </si>
  <si>
    <t>Lokālā tāme Nr.8</t>
  </si>
  <si>
    <t>Invalīdu WC izsaukuma sistēma</t>
  </si>
  <si>
    <t>Izsaukuma sistēma centrālais panelis, 10 zonas, ar PSU 800Series</t>
  </si>
  <si>
    <t xml:space="preserve">gab. </t>
  </si>
  <si>
    <t>Izsaukuma nomešanas poga 800Series</t>
  </si>
  <si>
    <t>Izsaukuma striķis no griestiem 2 pozīcijas IP21 800Series</t>
  </si>
  <si>
    <t>Trauksmes gaismas/skaņas indikators 800Series</t>
  </si>
  <si>
    <t>NCP-9 virsapmetuma montāžas kārba</t>
  </si>
  <si>
    <t>Signalizācijas kabelis 4x0.22mm². LSZH</t>
  </si>
  <si>
    <t xml:space="preserve">m. </t>
  </si>
  <si>
    <t>Barošanas kabelis 3x1,5</t>
  </si>
  <si>
    <t xml:space="preserve">Montāžas palīgmateriāli </t>
  </si>
  <si>
    <t xml:space="preserve">kompl. </t>
  </si>
  <si>
    <t xml:space="preserve">Vadu savilcēja stiprinājums </t>
  </si>
  <si>
    <t>Piekļuves kontrole - ESS- PK</t>
  </si>
  <si>
    <t>Piekļuves kontroles sistēmas izveide (visām ārdurvīm un kāpņu telpu durvīm – 8 vietas, abām pusēm)</t>
  </si>
  <si>
    <t>Lokālā tāme Nr.9</t>
  </si>
  <si>
    <t>Apsardzes signalizācija - ESS- AS</t>
  </si>
  <si>
    <t>Esošo iekšējo tīklu atslēgšana, Esošo tīklu, sadaļņu, u.c. instalācijas demontāža</t>
  </si>
  <si>
    <t>Apsardzes sistēmas izveide</t>
  </si>
  <si>
    <t>Video novērošana - ESS- VN</t>
  </si>
  <si>
    <t>Videonovērošanas sistēmas izveide (10 kameras pa perimetru)</t>
  </si>
  <si>
    <t>Lokālā tāme Nr.10</t>
  </si>
  <si>
    <t>AVK, UK, UKT</t>
  </si>
  <si>
    <t>Centralizētas ventilācijas sistēma ar siltuma atguves funkciju un aptuveni 6200 m3/h gaisa pieplūde/nosūce. Iekārtas pieisilde un piedzesēšana ar gaiss-gaiss tipa siltumsūkni.</t>
  </si>
  <si>
    <t>Lokālas nosūces sistēmas no tehniskām telpām</t>
  </si>
  <si>
    <t>Apkures sistēmas iekšējo tīklu pārbūves izmaksas</t>
  </si>
  <si>
    <t>SM siltumizolācijas remonts</t>
  </si>
  <si>
    <t>Dzesēšanas sistēma ar aptuveni 25 iekšējiem blokiem un aptuveno jaudu 60 kW</t>
  </si>
  <si>
    <t>Iekšējie UK tīkli</t>
  </si>
  <si>
    <t>Ārējo kanalizācijas tīklu, aku pārbūve gar ēkas fasādi, tai skaitā seguma demontāža, tā atjaunošana</t>
  </si>
  <si>
    <t>Lietus ūdens tīklu izbūve</t>
  </si>
  <si>
    <t>AVK tīklu demontāža</t>
  </si>
  <si>
    <t>UK tīklu demontāža</t>
  </si>
  <si>
    <r>
      <t>m</t>
    </r>
    <r>
      <rPr>
        <vertAlign val="superscript"/>
        <sz val="11"/>
        <rFont val="Arial Narrow"/>
        <family val="2"/>
        <charset val="186"/>
      </rPr>
      <t>3</t>
    </r>
  </si>
  <si>
    <t>Pasūtītājs: SIA "IE67"</t>
  </si>
  <si>
    <t xml:space="preserve">Objekta nosaukums: Ēkas Ieriķu iela 67A, Rīgā </t>
  </si>
  <si>
    <t>11. Pielikums
Atklāta konkursa “Ieriķu ielas 67A pārbūves projektēšana un būvniecība sociālo pakalpojumu sniegšanas nolūkam”
Iepirkuma identifikācijas numurs IE67/2025/01 ESF+
(dokuments sagatavojams uz veidlapas, norādot informāciju par dokumenta autoru saskaņā ar Komerclikuma , Dokumentu juridiskā spēka likuma un MK 04.09.2018. noteikumu Nr.558 „Dokumentu izstrādāšanas un noformēšanas kārtība” prasībām)</t>
  </si>
  <si>
    <t>Starpsiena S-1; Karkass 100mm, akmens vate PAROC Ultra, 2x Knauf BLUE GKFI no abām pusēm</t>
  </si>
  <si>
    <t>Starpsiena S-1A; Karkass 100mm, akmens vate PAROC Ultra, 2x Knauf BLUE GKFI no vienas puses un 2x Knauf BLUE GKBI no otras puses</t>
  </si>
  <si>
    <t>Starpsiena S-1B; Karkass 100mm, akmens vate PAROC Ultra, 2x Knauf BLUE GKBI no abām pusēm</t>
  </si>
  <si>
    <t xml:space="preserve">Bambusa šķiedras panelis ar carbona pārklājumu </t>
  </si>
  <si>
    <t xml:space="preserve">Esošo sienu un izbūvēto riģipša sienu apdare ar bambusa šķiedras panelis ar carbona pārklājumu </t>
  </si>
  <si>
    <t>Riģipša piekārtie griesti  (GKFI)</t>
  </si>
  <si>
    <t>Fasādes siltināšana ar EPS60 150 mm, armēšana, dekoratīvā apmetuma uzklāšana, gruntēšana un krāsošana</t>
  </si>
  <si>
    <t>Esošā fasādes dekoratīvā apmetuma demontaža</t>
  </si>
  <si>
    <t>735,87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</si>
</sst>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\-??_-;_-@_-"/>
    <numFmt numFmtId="165" formatCode="_-* #,##0.00\ _€_-;\-* #,##0.00\ _€_-;_-* \-??\ _€_-;_-@_-"/>
    <numFmt numFmtId="166" formatCode="\ * #,##0.00\ ;\-* #,##0.00\ ;\ * \-??\ "/>
  </numFmts>
  <fonts count="35" x14ac:knownFonts="1">
    <font>
      <sz val="11"/>
      <color theme="1"/>
      <name val="Calibri"/>
      <family val="2"/>
      <charset val="186"/>
    </font>
    <font>
      <sz val="10"/>
      <color theme="1"/>
      <name val="Arial"/>
      <family val="2"/>
      <charset val="186"/>
    </font>
    <font>
      <sz val="11"/>
      <color rgb="FF000000"/>
      <name val="Calibri"/>
      <family val="2"/>
      <charset val="186"/>
    </font>
    <font>
      <sz val="10"/>
      <color theme="1"/>
      <name val="Arial"/>
      <family val="2"/>
    </font>
    <font>
      <sz val="10"/>
      <color theme="1"/>
      <name val="Times New Roman"/>
      <family val="1"/>
      <charset val="186"/>
    </font>
    <font>
      <sz val="11"/>
      <color theme="1"/>
      <name val="Arial Narrow"/>
      <family val="2"/>
      <charset val="186"/>
    </font>
    <font>
      <b/>
      <sz val="12"/>
      <color theme="1"/>
      <name val="Arial Narrow"/>
      <family val="2"/>
      <charset val="186"/>
    </font>
    <font>
      <b/>
      <sz val="11"/>
      <color theme="1"/>
      <name val="Arial Narrow"/>
      <family val="2"/>
      <charset val="186"/>
    </font>
    <font>
      <b/>
      <sz val="10"/>
      <color theme="1"/>
      <name val="Aptos Narrow"/>
      <family val="2"/>
      <charset val="186"/>
    </font>
    <font>
      <sz val="10"/>
      <color theme="1"/>
      <name val="Aptos Narrow"/>
      <family val="2"/>
      <charset val="186"/>
    </font>
    <font>
      <b/>
      <i/>
      <sz val="10"/>
      <color theme="1"/>
      <name val="Aptos Narrow"/>
      <family val="2"/>
      <charset val="186"/>
    </font>
    <font>
      <b/>
      <sz val="10"/>
      <color theme="1"/>
      <name val="Aptos Narrow"/>
      <family val="2"/>
    </font>
    <font>
      <sz val="10"/>
      <color theme="1"/>
      <name val="Aptos Narrow"/>
      <family val="2"/>
    </font>
    <font>
      <b/>
      <sz val="10"/>
      <color theme="1"/>
      <name val="Arial Narrow"/>
      <family val="2"/>
      <charset val="186"/>
    </font>
    <font>
      <b/>
      <sz val="14"/>
      <color theme="1"/>
      <name val="Arial Narrow"/>
      <family val="2"/>
      <charset val="186"/>
    </font>
    <font>
      <sz val="12"/>
      <color theme="1"/>
      <name val="Arial Narrow"/>
      <family val="2"/>
      <charset val="186"/>
    </font>
    <font>
      <sz val="10"/>
      <color theme="1"/>
      <name val="Arial Narrow"/>
      <family val="2"/>
      <charset val="186"/>
    </font>
    <font>
      <b/>
      <sz val="9"/>
      <color theme="1"/>
      <name val="Arial Narrow"/>
      <family val="2"/>
      <charset val="186"/>
    </font>
    <font>
      <sz val="9"/>
      <color theme="1"/>
      <name val="Arial Narrow"/>
      <family val="2"/>
      <charset val="186"/>
    </font>
    <font>
      <b/>
      <u/>
      <sz val="11"/>
      <color theme="1"/>
      <name val="Arial Narrow"/>
      <family val="2"/>
      <charset val="186"/>
    </font>
    <font>
      <b/>
      <i/>
      <sz val="11"/>
      <color theme="1"/>
      <name val="Arial Narrow"/>
      <family val="2"/>
      <charset val="186"/>
    </font>
    <font>
      <i/>
      <sz val="11"/>
      <color theme="1"/>
      <name val="Arial Narrow"/>
      <family val="2"/>
      <charset val="186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11"/>
      <color theme="1"/>
      <name val="Arial Narrow"/>
      <family val="2"/>
      <charset val="1"/>
    </font>
    <font>
      <sz val="11"/>
      <color theme="1"/>
      <name val="Calibri"/>
      <family val="2"/>
      <charset val="186"/>
    </font>
    <font>
      <b/>
      <u/>
      <sz val="10"/>
      <color theme="1"/>
      <name val="Arial Narrow"/>
      <family val="2"/>
      <charset val="186"/>
    </font>
    <font>
      <sz val="10"/>
      <name val="Arial Narrow"/>
      <family val="2"/>
      <charset val="186"/>
    </font>
    <font>
      <b/>
      <u/>
      <sz val="10"/>
      <name val="Arial Narrow"/>
      <family val="2"/>
      <charset val="186"/>
    </font>
    <font>
      <b/>
      <sz val="10"/>
      <name val="Arial Narrow"/>
      <family val="2"/>
      <charset val="186"/>
    </font>
    <font>
      <sz val="11"/>
      <name val="Arial Narrow"/>
      <family val="2"/>
      <charset val="1"/>
    </font>
    <font>
      <sz val="11"/>
      <name val="Arial Narrow"/>
      <family val="2"/>
      <charset val="186"/>
    </font>
    <font>
      <vertAlign val="superscript"/>
      <sz val="11"/>
      <name val="Arial Narrow"/>
      <family val="2"/>
      <charset val="186"/>
    </font>
    <font>
      <b/>
      <sz val="11"/>
      <name val="Arial Narrow"/>
      <family val="2"/>
      <charset val="186"/>
    </font>
    <font>
      <sz val="11"/>
      <color rgb="FFFF0000"/>
      <name val="Arial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theme="0" tint="-4.9989318521683403E-2"/>
        <bgColor rgb="FFFFFFFF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2">
    <xf numFmtId="0" fontId="0" fillId="0" borderId="0"/>
    <xf numFmtId="164" fontId="25" fillId="0" borderId="0" applyBorder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1" fillId="0" borderId="0"/>
    <xf numFmtId="0" fontId="2" fillId="0" borderId="0"/>
    <xf numFmtId="0" fontId="3" fillId="0" borderId="0"/>
    <xf numFmtId="0" fontId="1" fillId="0" borderId="0"/>
  </cellStyleXfs>
  <cellXfs count="197">
    <xf numFmtId="0" fontId="0" fillId="0" borderId="0" xfId="0"/>
    <xf numFmtId="0" fontId="6" fillId="0" borderId="0" xfId="0" applyFont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6" applyFont="1"/>
    <xf numFmtId="2" fontId="4" fillId="0" borderId="0" xfId="6" applyNumberFormat="1" applyFont="1"/>
    <xf numFmtId="164" fontId="6" fillId="0" borderId="0" xfId="1" applyFont="1" applyBorder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8" fillId="3" borderId="4" xfId="6" applyFont="1" applyFill="1" applyBorder="1" applyAlignment="1">
      <alignment horizontal="center" vertical="center"/>
    </xf>
    <xf numFmtId="0" fontId="10" fillId="3" borderId="6" xfId="6" applyFont="1" applyFill="1" applyBorder="1" applyAlignment="1">
      <alignment horizontal="center" vertical="center" wrapText="1"/>
    </xf>
    <xf numFmtId="0" fontId="9" fillId="3" borderId="6" xfId="6" applyFont="1" applyFill="1" applyBorder="1" applyAlignment="1">
      <alignment horizontal="left" vertical="center" wrapText="1"/>
    </xf>
    <xf numFmtId="0" fontId="9" fillId="3" borderId="7" xfId="6" applyFont="1" applyFill="1" applyBorder="1" applyAlignment="1">
      <alignment horizontal="left" vertical="center" wrapText="1"/>
    </xf>
    <xf numFmtId="0" fontId="10" fillId="3" borderId="1" xfId="6" applyFont="1" applyFill="1" applyBorder="1" applyAlignment="1">
      <alignment horizontal="center" vertical="center"/>
    </xf>
    <xf numFmtId="0" fontId="11" fillId="3" borderId="2" xfId="6" applyFont="1" applyFill="1" applyBorder="1" applyAlignment="1">
      <alignment horizontal="right" vertical="center" wrapText="1"/>
    </xf>
    <xf numFmtId="4" fontId="10" fillId="3" borderId="3" xfId="6" applyNumberFormat="1" applyFont="1" applyFill="1" applyBorder="1" applyAlignment="1">
      <alignment horizontal="center" vertical="center"/>
    </xf>
    <xf numFmtId="0" fontId="5" fillId="0" borderId="0" xfId="0" applyFont="1"/>
    <xf numFmtId="49" fontId="13" fillId="0" borderId="0" xfId="0" applyNumberFormat="1" applyFont="1" applyAlignment="1">
      <alignment horizontal="center" vertical="center"/>
    </xf>
    <xf numFmtId="164" fontId="13" fillId="0" borderId="0" xfId="1" applyFont="1" applyBorder="1" applyAlignment="1" applyProtection="1">
      <alignment horizontal="center" vertical="center"/>
    </xf>
    <xf numFmtId="49" fontId="15" fillId="0" borderId="0" xfId="0" applyNumberFormat="1" applyFont="1" applyAlignment="1">
      <alignment vertical="center"/>
    </xf>
    <xf numFmtId="49" fontId="16" fillId="0" borderId="0" xfId="0" applyNumberFormat="1" applyFont="1" applyAlignment="1">
      <alignment horizontal="right"/>
    </xf>
    <xf numFmtId="2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vertical="center"/>
    </xf>
    <xf numFmtId="165" fontId="5" fillId="2" borderId="7" xfId="0" applyNumberFormat="1" applyFont="1" applyFill="1" applyBorder="1" applyAlignment="1">
      <alignment vertical="center"/>
    </xf>
    <xf numFmtId="0" fontId="5" fillId="2" borderId="13" xfId="0" applyFont="1" applyFill="1" applyBorder="1" applyAlignment="1">
      <alignment horizontal="center" vertical="center"/>
    </xf>
    <xf numFmtId="49" fontId="5" fillId="2" borderId="6" xfId="0" applyNumberFormat="1" applyFont="1" applyFill="1" applyBorder="1" applyAlignment="1">
      <alignment vertical="center"/>
    </xf>
    <xf numFmtId="49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horizontal="center" vertical="center"/>
    </xf>
    <xf numFmtId="166" fontId="5" fillId="2" borderId="6" xfId="0" applyNumberFormat="1" applyFont="1" applyFill="1" applyBorder="1" applyAlignment="1">
      <alignment horizontal="right" vertical="center"/>
    </xf>
    <xf numFmtId="165" fontId="5" fillId="2" borderId="7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vertical="center" wrapText="1"/>
    </xf>
    <xf numFmtId="165" fontId="5" fillId="2" borderId="6" xfId="0" applyNumberFormat="1" applyFont="1" applyFill="1" applyBorder="1" applyAlignment="1">
      <alignment horizontal="right" vertical="center"/>
    </xf>
    <xf numFmtId="49" fontId="5" fillId="2" borderId="14" xfId="0" applyNumberFormat="1" applyFont="1" applyFill="1" applyBorder="1" applyAlignment="1">
      <alignment vertical="center"/>
    </xf>
    <xf numFmtId="49" fontId="7" fillId="2" borderId="15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left" vertical="center" wrapText="1"/>
    </xf>
    <xf numFmtId="49" fontId="5" fillId="2" borderId="15" xfId="0" applyNumberFormat="1" applyFont="1" applyFill="1" applyBorder="1" applyAlignment="1">
      <alignment vertical="center" wrapText="1"/>
    </xf>
    <xf numFmtId="49" fontId="5" fillId="2" borderId="13" xfId="0" applyNumberFormat="1" applyFont="1" applyFill="1" applyBorder="1" applyAlignment="1">
      <alignment horizontal="center" vertical="center"/>
    </xf>
    <xf numFmtId="2" fontId="5" fillId="2" borderId="13" xfId="0" applyNumberFormat="1" applyFont="1" applyFill="1" applyBorder="1" applyAlignment="1">
      <alignment horizontal="center" vertical="center"/>
    </xf>
    <xf numFmtId="166" fontId="5" fillId="2" borderId="13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vertical="center" wrapText="1"/>
    </xf>
    <xf numFmtId="166" fontId="5" fillId="2" borderId="15" xfId="0" applyNumberFormat="1" applyFont="1" applyFill="1" applyBorder="1" applyAlignment="1">
      <alignment horizontal="right" vertical="center"/>
    </xf>
    <xf numFmtId="4" fontId="5" fillId="2" borderId="6" xfId="1" applyNumberFormat="1" applyFont="1" applyFill="1" applyBorder="1" applyAlignment="1" applyProtection="1">
      <alignment horizontal="right" vertical="center"/>
    </xf>
    <xf numFmtId="166" fontId="5" fillId="2" borderId="7" xfId="0" applyNumberFormat="1" applyFont="1" applyFill="1" applyBorder="1" applyAlignment="1">
      <alignment horizontal="right" vertical="center"/>
    </xf>
    <xf numFmtId="4" fontId="5" fillId="2" borderId="7" xfId="1" applyNumberFormat="1" applyFont="1" applyFill="1" applyBorder="1" applyAlignment="1" applyProtection="1">
      <alignment horizontal="right" vertical="center"/>
    </xf>
    <xf numFmtId="49" fontId="5" fillId="2" borderId="7" xfId="0" applyNumberFormat="1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166" fontId="5" fillId="2" borderId="4" xfId="0" applyNumberFormat="1" applyFont="1" applyFill="1" applyBorder="1" applyAlignment="1">
      <alignment horizontal="right" vertical="center"/>
    </xf>
    <xf numFmtId="166" fontId="5" fillId="2" borderId="14" xfId="0" applyNumberFormat="1" applyFont="1" applyFill="1" applyBorder="1" applyAlignment="1">
      <alignment horizontal="right" vertical="center"/>
    </xf>
    <xf numFmtId="166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2" fontId="5" fillId="2" borderId="6" xfId="0" applyNumberFormat="1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4" fontId="7" fillId="0" borderId="6" xfId="0" applyNumberFormat="1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165" fontId="5" fillId="0" borderId="6" xfId="0" applyNumberFormat="1" applyFont="1" applyBorder="1" applyAlignment="1">
      <alignment vertical="center"/>
    </xf>
    <xf numFmtId="165" fontId="7" fillId="0" borderId="6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vertical="center"/>
    </xf>
    <xf numFmtId="4" fontId="20" fillId="0" borderId="11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165" fontId="21" fillId="0" borderId="11" xfId="0" applyNumberFormat="1" applyFont="1" applyBorder="1" applyAlignment="1">
      <alignment vertical="center"/>
    </xf>
    <xf numFmtId="165" fontId="20" fillId="0" borderId="11" xfId="0" applyNumberFormat="1" applyFont="1" applyBorder="1" applyAlignment="1">
      <alignment vertical="center"/>
    </xf>
    <xf numFmtId="49" fontId="5" fillId="2" borderId="6" xfId="0" applyNumberFormat="1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164" fontId="5" fillId="2" borderId="6" xfId="1" applyFont="1" applyFill="1" applyBorder="1" applyAlignment="1" applyProtection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20" fillId="0" borderId="11" xfId="0" applyNumberFormat="1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2" fillId="0" borderId="15" xfId="9" applyFont="1" applyBorder="1" applyAlignment="1">
      <alignment horizontal="center" vertical="center"/>
    </xf>
    <xf numFmtId="49" fontId="24" fillId="2" borderId="6" xfId="0" applyNumberFormat="1" applyFont="1" applyFill="1" applyBorder="1" applyAlignment="1">
      <alignment horizontal="center" vertical="center"/>
    </xf>
    <xf numFmtId="2" fontId="24" fillId="2" borderId="6" xfId="0" applyNumberFormat="1" applyFont="1" applyFill="1" applyBorder="1" applyAlignment="1">
      <alignment horizontal="center" vertical="center"/>
    </xf>
    <xf numFmtId="0" fontId="16" fillId="0" borderId="0" xfId="0" applyFont="1"/>
    <xf numFmtId="1" fontId="16" fillId="0" borderId="0" xfId="0" applyNumberFormat="1" applyFont="1"/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6" fillId="0" borderId="16" xfId="0" applyFont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16" fillId="0" borderId="5" xfId="0" applyFont="1" applyBorder="1" applyAlignment="1">
      <alignment horizontal="left" vertical="center"/>
    </xf>
    <xf numFmtId="1" fontId="16" fillId="0" borderId="13" xfId="0" applyNumberFormat="1" applyFont="1" applyBorder="1" applyAlignment="1">
      <alignment horizontal="left" vertical="center"/>
    </xf>
    <xf numFmtId="0" fontId="16" fillId="0" borderId="4" xfId="0" applyFont="1" applyBorder="1" applyAlignment="1">
      <alignment horizontal="center" vertical="center"/>
    </xf>
    <xf numFmtId="0" fontId="16" fillId="0" borderId="17" xfId="0" applyFont="1" applyBorder="1" applyAlignment="1">
      <alignment vertical="center"/>
    </xf>
    <xf numFmtId="0" fontId="16" fillId="0" borderId="6" xfId="0" applyFont="1" applyBorder="1" applyAlignment="1">
      <alignment horizontal="left" vertical="center" wrapText="1"/>
    </xf>
    <xf numFmtId="2" fontId="16" fillId="2" borderId="18" xfId="0" applyNumberFormat="1" applyFont="1" applyFill="1" applyBorder="1" applyAlignment="1">
      <alignment horizontal="center" vertical="center"/>
    </xf>
    <xf numFmtId="4" fontId="16" fillId="0" borderId="6" xfId="0" applyNumberFormat="1" applyFont="1" applyBorder="1" applyAlignment="1">
      <alignment horizontal="center" vertical="center"/>
    </xf>
    <xf numFmtId="4" fontId="16" fillId="0" borderId="18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center"/>
    </xf>
    <xf numFmtId="165" fontId="7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vertical="center"/>
    </xf>
    <xf numFmtId="165" fontId="5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vertical="center"/>
    </xf>
    <xf numFmtId="165" fontId="2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49" fontId="26" fillId="2" borderId="6" xfId="0" applyNumberFormat="1" applyFont="1" applyFill="1" applyBorder="1" applyAlignment="1">
      <alignment horizontal="center" vertical="center" wrapText="1"/>
    </xf>
    <xf numFmtId="2" fontId="28" fillId="0" borderId="19" xfId="0" applyNumberFormat="1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left" vertical="center" wrapText="1"/>
    </xf>
    <xf numFmtId="0" fontId="27" fillId="0" borderId="6" xfId="0" applyFont="1" applyBorder="1" applyAlignment="1">
      <alignment horizontal="righ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6" xfId="0" applyFont="1" applyBorder="1" applyAlignment="1">
      <alignment vertical="center" wrapText="1"/>
    </xf>
    <xf numFmtId="2" fontId="28" fillId="0" borderId="6" xfId="0" applyNumberFormat="1" applyFont="1" applyBorder="1" applyAlignment="1">
      <alignment horizontal="center" vertical="center" wrapText="1"/>
    </xf>
    <xf numFmtId="2" fontId="27" fillId="0" borderId="6" xfId="0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left" vertical="center" wrapText="1"/>
    </xf>
    <xf numFmtId="2" fontId="29" fillId="0" borderId="6" xfId="0" applyNumberFormat="1" applyFont="1" applyBorder="1" applyAlignment="1">
      <alignment horizontal="center" vertical="center" wrapText="1"/>
    </xf>
    <xf numFmtId="49" fontId="27" fillId="0" borderId="6" xfId="0" applyNumberFormat="1" applyFont="1" applyBorder="1" applyAlignment="1">
      <alignment horizontal="left" vertical="center" wrapText="1"/>
    </xf>
    <xf numFmtId="4" fontId="27" fillId="0" borderId="6" xfId="0" applyNumberFormat="1" applyFont="1" applyBorder="1" applyAlignment="1">
      <alignment horizontal="left" vertical="center" wrapText="1"/>
    </xf>
    <xf numFmtId="4" fontId="16" fillId="0" borderId="6" xfId="0" applyNumberFormat="1" applyFont="1" applyBorder="1" applyAlignment="1">
      <alignment horizontal="left" vertical="center" wrapText="1"/>
    </xf>
    <xf numFmtId="49" fontId="16" fillId="2" borderId="6" xfId="0" applyNumberFormat="1" applyFont="1" applyFill="1" applyBorder="1" applyAlignment="1">
      <alignment vertical="center" wrapText="1"/>
    </xf>
    <xf numFmtId="0" fontId="16" fillId="0" borderId="13" xfId="2" applyFont="1" applyBorder="1" applyAlignment="1">
      <alignment horizontal="left" vertical="center" wrapText="1"/>
    </xf>
    <xf numFmtId="0" fontId="16" fillId="0" borderId="6" xfId="2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/>
    </xf>
    <xf numFmtId="0" fontId="16" fillId="0" borderId="6" xfId="0" applyFont="1" applyBorder="1" applyAlignment="1">
      <alignment horizontal="left" wrapText="1"/>
    </xf>
    <xf numFmtId="0" fontId="23" fillId="0" borderId="6" xfId="9" applyFont="1" applyBorder="1" applyAlignment="1">
      <alignment horizontal="left" vertical="center"/>
    </xf>
    <xf numFmtId="0" fontId="23" fillId="0" borderId="6" xfId="9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 wrapText="1"/>
    </xf>
    <xf numFmtId="1" fontId="30" fillId="0" borderId="6" xfId="0" applyNumberFormat="1" applyFont="1" applyBorder="1" applyAlignment="1">
      <alignment horizontal="center" vertical="center"/>
    </xf>
    <xf numFmtId="4" fontId="30" fillId="0" borderId="6" xfId="0" applyNumberFormat="1" applyFont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/>
    </xf>
    <xf numFmtId="4" fontId="31" fillId="0" borderId="6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 wrapText="1"/>
    </xf>
    <xf numFmtId="4" fontId="31" fillId="0" borderId="6" xfId="0" applyNumberFormat="1" applyFont="1" applyBorder="1" applyAlignment="1">
      <alignment horizontal="center" vertical="center" wrapText="1"/>
    </xf>
    <xf numFmtId="2" fontId="33" fillId="0" borderId="19" xfId="0" applyNumberFormat="1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4" fontId="33" fillId="0" borderId="6" xfId="0" applyNumberFormat="1" applyFont="1" applyBorder="1" applyAlignment="1">
      <alignment horizontal="center" vertical="center"/>
    </xf>
    <xf numFmtId="2" fontId="33" fillId="0" borderId="6" xfId="0" applyNumberFormat="1" applyFont="1" applyBorder="1" applyAlignment="1">
      <alignment horizontal="center" vertical="center"/>
    </xf>
    <xf numFmtId="4" fontId="31" fillId="0" borderId="4" xfId="0" applyNumberFormat="1" applyFont="1" applyBorder="1" applyAlignment="1">
      <alignment horizontal="center" vertical="center"/>
    </xf>
    <xf numFmtId="2" fontId="31" fillId="0" borderId="6" xfId="0" applyNumberFormat="1" applyFont="1" applyBorder="1" applyAlignment="1">
      <alignment horizontal="center" vertical="center" wrapText="1"/>
    </xf>
    <xf numFmtId="3" fontId="31" fillId="0" borderId="13" xfId="2" applyNumberFormat="1" applyFont="1" applyBorder="1" applyAlignment="1">
      <alignment horizontal="center" vertical="center"/>
    </xf>
    <xf numFmtId="3" fontId="31" fillId="0" borderId="6" xfId="2" applyNumberFormat="1" applyFont="1" applyBorder="1" applyAlignment="1">
      <alignment horizontal="center" vertical="center"/>
    </xf>
    <xf numFmtId="3" fontId="31" fillId="0" borderId="6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 wrapText="1"/>
    </xf>
    <xf numFmtId="0" fontId="5" fillId="0" borderId="6" xfId="4" applyFont="1" applyBorder="1" applyAlignment="1">
      <alignment horizontal="left" vertical="center" wrapText="1"/>
    </xf>
    <xf numFmtId="0" fontId="5" fillId="0" borderId="6" xfId="4" applyFont="1" applyBorder="1" applyAlignment="1">
      <alignment horizontal="center" vertical="center" wrapText="1"/>
    </xf>
    <xf numFmtId="2" fontId="5" fillId="0" borderId="6" xfId="4" applyNumberFormat="1" applyFont="1" applyBorder="1" applyAlignment="1">
      <alignment horizontal="center" vertical="center"/>
    </xf>
    <xf numFmtId="0" fontId="8" fillId="3" borderId="16" xfId="6" applyFont="1" applyFill="1" applyBorder="1" applyAlignment="1">
      <alignment horizontal="center" vertical="center"/>
    </xf>
    <xf numFmtId="2" fontId="8" fillId="3" borderId="10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/>
    </xf>
    <xf numFmtId="2" fontId="9" fillId="3" borderId="18" xfId="6" applyNumberFormat="1" applyFont="1" applyFill="1" applyBorder="1" applyAlignment="1">
      <alignment horizontal="center" vertical="center"/>
    </xf>
    <xf numFmtId="0" fontId="9" fillId="3" borderId="20" xfId="6" applyFont="1" applyFill="1" applyBorder="1" applyAlignment="1">
      <alignment horizontal="center" vertical="center" wrapText="1"/>
    </xf>
    <xf numFmtId="4" fontId="9" fillId="3" borderId="18" xfId="6" applyNumberFormat="1" applyFont="1" applyFill="1" applyBorder="1" applyAlignment="1">
      <alignment horizontal="center" vertical="center"/>
    </xf>
    <xf numFmtId="0" fontId="9" fillId="3" borderId="21" xfId="6" applyFont="1" applyFill="1" applyBorder="1" applyAlignment="1">
      <alignment horizontal="center" vertical="center" wrapText="1"/>
    </xf>
    <xf numFmtId="4" fontId="9" fillId="3" borderId="22" xfId="6" applyNumberFormat="1" applyFont="1" applyFill="1" applyBorder="1" applyAlignment="1">
      <alignment horizontal="center" vertical="center"/>
    </xf>
    <xf numFmtId="0" fontId="10" fillId="3" borderId="8" xfId="6" applyFont="1" applyFill="1" applyBorder="1" applyAlignment="1">
      <alignment horizontal="center" vertical="center"/>
    </xf>
    <xf numFmtId="0" fontId="12" fillId="3" borderId="2" xfId="6" applyFont="1" applyFill="1" applyBorder="1" applyAlignment="1">
      <alignment horizontal="right" vertical="center" wrapText="1"/>
    </xf>
    <xf numFmtId="2" fontId="34" fillId="2" borderId="6" xfId="0" applyNumberFormat="1" applyFont="1" applyFill="1" applyBorder="1" applyAlignment="1">
      <alignment horizontal="center" vertical="center"/>
    </xf>
    <xf numFmtId="49" fontId="34" fillId="2" borderId="6" xfId="0" applyNumberFormat="1" applyFont="1" applyFill="1" applyBorder="1" applyAlignment="1">
      <alignment vertical="center" wrapText="1"/>
    </xf>
    <xf numFmtId="0" fontId="34" fillId="2" borderId="6" xfId="0" applyFont="1" applyFill="1" applyBorder="1" applyAlignment="1">
      <alignment vertical="center" wrapText="1"/>
    </xf>
    <xf numFmtId="164" fontId="14" fillId="0" borderId="0" xfId="1" applyFont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49" fontId="16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49" fontId="5" fillId="2" borderId="0" xfId="0" applyNumberFormat="1" applyFont="1" applyFill="1" applyAlignment="1">
      <alignment horizontal="left" vertical="top"/>
    </xf>
    <xf numFmtId="0" fontId="5" fillId="2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8" fillId="3" borderId="1" xfId="6" applyFont="1" applyFill="1" applyBorder="1" applyAlignment="1">
      <alignment horizontal="center" vertical="center" wrapText="1"/>
    </xf>
    <xf numFmtId="0" fontId="8" fillId="3" borderId="2" xfId="6" applyFont="1" applyFill="1" applyBorder="1" applyAlignment="1">
      <alignment horizontal="center" vertical="center" wrapText="1"/>
    </xf>
    <xf numFmtId="2" fontId="8" fillId="3" borderId="3" xfId="6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left"/>
    </xf>
    <xf numFmtId="49" fontId="16" fillId="2" borderId="0" xfId="0" applyNumberFormat="1" applyFont="1" applyFill="1" applyAlignment="1">
      <alignment horizontal="left" vertical="top"/>
    </xf>
    <xf numFmtId="0" fontId="1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12">
    <cellStyle name="60% - Accent3 45" xfId="2" xr:uid="{00000000-0005-0000-0000-000000000000}"/>
    <cellStyle name="Comma" xfId="1" builtinId="3"/>
    <cellStyle name="Normal" xfId="0" builtinId="0"/>
    <cellStyle name="Normal 14" xfId="3" xr:uid="{00000000-0005-0000-0000-000003000000}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8" xr:uid="{00000000-0005-0000-0000-000008000000}"/>
    <cellStyle name="Normal 6 2 2_1) Visparceltn annapapild" xfId="9" xr:uid="{00000000-0005-0000-0000-000009000000}"/>
    <cellStyle name="Style 1" xfId="10" xr:uid="{00000000-0005-0000-0000-00000A000000}"/>
    <cellStyle name="Style 1 2" xfId="11" xr:uid="{00000000-0005-0000-0000-00000B000000}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92D05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0</xdr:colOff>
      <xdr:row>32</xdr:row>
      <xdr:rowOff>0</xdr:rowOff>
    </xdr:from>
    <xdr:to>
      <xdr:col>20</xdr:col>
      <xdr:colOff>303840</xdr:colOff>
      <xdr:row>33</xdr:row>
      <xdr:rowOff>128880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383680" y="5617800"/>
          <a:ext cx="303840" cy="30420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3" name="CustomShape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4" name="CustomShap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5" name="CustomShap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6" name="CustomShap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7" name="CustomShap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8" name="CustomShap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9" name="CustomShap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0" name="CustomShap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1" name="CustomShape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2" name="CustomShape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26</xdr:row>
      <xdr:rowOff>14400</xdr:rowOff>
    </xdr:from>
    <xdr:to>
      <xdr:col>1</xdr:col>
      <xdr:colOff>91080</xdr:colOff>
      <xdr:row>27</xdr:row>
      <xdr:rowOff>159480</xdr:rowOff>
    </xdr:to>
    <xdr:sp macro="" textlink="">
      <xdr:nvSpPr>
        <xdr:cNvPr id="13" name="CustomShape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312840" y="71766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" name="Text Box 3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7" name="Text Box 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0" name="Text Box 7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1" name="Text Box 8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2" name="Text Box 9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3" name="Text Box 10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4" name="Text Box 11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5" name="Text Box 12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6" name="Text Box 13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7" name="Text Box 14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8" name="Text Box 15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29" name="Text Box 16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0" name="Text Box 17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1" name="Text Box 18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2" name="Text Box 19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3" name="Text Box 2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4" name="Text Box 2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5" name="Text Box 2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6" name="Text Box 2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7" name="Text Box 24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8" name="Text Box 25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39" name="Text Box 26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0" name="Text Box 27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1" name="Text Box 28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2" name="Text Box 29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3" name="Text Box 30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4" name="Text Box 31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5" name="Text Box 32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6" name="Text Box 33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7" name="Text Box 34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8" name="Text Box 35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49" name="Text Box 36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0" name="Text Box 37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1" name="Text Box 38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2" name="Text Box 39">
          <a:extLst>
            <a:ext uri="{FF2B5EF4-FFF2-40B4-BE49-F238E27FC236}">
              <a16:creationId xmlns:a16="http://schemas.microsoft.com/office/drawing/2014/main" id="{00000000-0008-0000-0400-00003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3" name="Text Box 40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4" name="Text Box 41">
          <a:extLst>
            <a:ext uri="{FF2B5EF4-FFF2-40B4-BE49-F238E27FC236}">
              <a16:creationId xmlns:a16="http://schemas.microsoft.com/office/drawing/2014/main" id="{00000000-0008-0000-0400-00003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5" name="Text Box 42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6" name="Text Box 43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7" name="Text Box 44">
          <a:extLst>
            <a:ext uri="{FF2B5EF4-FFF2-40B4-BE49-F238E27FC236}">
              <a16:creationId xmlns:a16="http://schemas.microsoft.com/office/drawing/2014/main" id="{00000000-0008-0000-0400-00003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8" name="Text Box 45">
          <a:extLst>
            <a:ext uri="{FF2B5EF4-FFF2-40B4-BE49-F238E27FC236}">
              <a16:creationId xmlns:a16="http://schemas.microsoft.com/office/drawing/2014/main" id="{00000000-0008-0000-0400-00003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59" name="Text Box 46">
          <a:extLst>
            <a:ext uri="{FF2B5EF4-FFF2-40B4-BE49-F238E27FC236}">
              <a16:creationId xmlns:a16="http://schemas.microsoft.com/office/drawing/2014/main" id="{00000000-0008-0000-0400-00003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0" name="Text Box 47">
          <a:extLst>
            <a:ext uri="{FF2B5EF4-FFF2-40B4-BE49-F238E27FC236}">
              <a16:creationId xmlns:a16="http://schemas.microsoft.com/office/drawing/2014/main" id="{00000000-0008-0000-0400-00003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1" name="Text Box 48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2" name="Text Box 49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3" name="Text Box 50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4" name="Text Box 51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5" name="Text Box 52">
          <a:extLst>
            <a:ext uri="{FF2B5EF4-FFF2-40B4-BE49-F238E27FC236}">
              <a16:creationId xmlns:a16="http://schemas.microsoft.com/office/drawing/2014/main" id="{00000000-0008-0000-0400-00004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6" name="Text Box 53">
          <a:extLst>
            <a:ext uri="{FF2B5EF4-FFF2-40B4-BE49-F238E27FC236}">
              <a16:creationId xmlns:a16="http://schemas.microsoft.com/office/drawing/2014/main" id="{00000000-0008-0000-0400-00004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7" name="Text Box 54">
          <a:extLst>
            <a:ext uri="{FF2B5EF4-FFF2-40B4-BE49-F238E27FC236}">
              <a16:creationId xmlns:a16="http://schemas.microsoft.com/office/drawing/2014/main" id="{00000000-0008-0000-0400-00004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8" name="Text Box 55">
          <a:extLst>
            <a:ext uri="{FF2B5EF4-FFF2-40B4-BE49-F238E27FC236}">
              <a16:creationId xmlns:a16="http://schemas.microsoft.com/office/drawing/2014/main" id="{00000000-0008-0000-0400-00004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69" name="Text Box 56">
          <a:extLst>
            <a:ext uri="{FF2B5EF4-FFF2-40B4-BE49-F238E27FC236}">
              <a16:creationId xmlns:a16="http://schemas.microsoft.com/office/drawing/2014/main" id="{00000000-0008-0000-0400-00004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0" name="Text Box 57">
          <a:extLst>
            <a:ext uri="{FF2B5EF4-FFF2-40B4-BE49-F238E27FC236}">
              <a16:creationId xmlns:a16="http://schemas.microsoft.com/office/drawing/2014/main" id="{00000000-0008-0000-0400-00004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1" name="Text Box 58">
          <a:extLst>
            <a:ext uri="{FF2B5EF4-FFF2-40B4-BE49-F238E27FC236}">
              <a16:creationId xmlns:a16="http://schemas.microsoft.com/office/drawing/2014/main" id="{00000000-0008-0000-0400-00004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2" name="Text Box 59">
          <a:extLst>
            <a:ext uri="{FF2B5EF4-FFF2-40B4-BE49-F238E27FC236}">
              <a16:creationId xmlns:a16="http://schemas.microsoft.com/office/drawing/2014/main" id="{00000000-0008-0000-0400-00004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3" name="Text Box 60">
          <a:extLst>
            <a:ext uri="{FF2B5EF4-FFF2-40B4-BE49-F238E27FC236}">
              <a16:creationId xmlns:a16="http://schemas.microsoft.com/office/drawing/2014/main" id="{00000000-0008-0000-0400-00004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4" name="Text Box 61">
          <a:extLst>
            <a:ext uri="{FF2B5EF4-FFF2-40B4-BE49-F238E27FC236}">
              <a16:creationId xmlns:a16="http://schemas.microsoft.com/office/drawing/2014/main" id="{00000000-0008-0000-0400-00004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5" name="Text Box 62">
          <a:extLst>
            <a:ext uri="{FF2B5EF4-FFF2-40B4-BE49-F238E27FC236}">
              <a16:creationId xmlns:a16="http://schemas.microsoft.com/office/drawing/2014/main" id="{00000000-0008-0000-0400-00004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6" name="Text Box 63">
          <a:extLst>
            <a:ext uri="{FF2B5EF4-FFF2-40B4-BE49-F238E27FC236}">
              <a16:creationId xmlns:a16="http://schemas.microsoft.com/office/drawing/2014/main" id="{00000000-0008-0000-0400-00004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7" name="Text Box 64">
          <a:extLst>
            <a:ext uri="{FF2B5EF4-FFF2-40B4-BE49-F238E27FC236}">
              <a16:creationId xmlns:a16="http://schemas.microsoft.com/office/drawing/2014/main" id="{00000000-0008-0000-0400-00004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8" name="Text Box 65">
          <a:extLst>
            <a:ext uri="{FF2B5EF4-FFF2-40B4-BE49-F238E27FC236}">
              <a16:creationId xmlns:a16="http://schemas.microsoft.com/office/drawing/2014/main" id="{00000000-0008-0000-0400-00004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79" name="Text Box 66">
          <a:extLst>
            <a:ext uri="{FF2B5EF4-FFF2-40B4-BE49-F238E27FC236}">
              <a16:creationId xmlns:a16="http://schemas.microsoft.com/office/drawing/2014/main" id="{00000000-0008-0000-0400-00004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0" name="Text Box 67">
          <a:extLst>
            <a:ext uri="{FF2B5EF4-FFF2-40B4-BE49-F238E27FC236}">
              <a16:creationId xmlns:a16="http://schemas.microsoft.com/office/drawing/2014/main" id="{00000000-0008-0000-0400-00005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1" name="Text Box 68">
          <a:extLst>
            <a:ext uri="{FF2B5EF4-FFF2-40B4-BE49-F238E27FC236}">
              <a16:creationId xmlns:a16="http://schemas.microsoft.com/office/drawing/2014/main" id="{00000000-0008-0000-0400-00005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2" name="Text Box 69">
          <a:extLst>
            <a:ext uri="{FF2B5EF4-FFF2-40B4-BE49-F238E27FC236}">
              <a16:creationId xmlns:a16="http://schemas.microsoft.com/office/drawing/2014/main" id="{00000000-0008-0000-0400-00005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3" name="Text Box 70">
          <a:extLst>
            <a:ext uri="{FF2B5EF4-FFF2-40B4-BE49-F238E27FC236}">
              <a16:creationId xmlns:a16="http://schemas.microsoft.com/office/drawing/2014/main" id="{00000000-0008-0000-0400-00005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4" name="Text Box 71">
          <a:extLst>
            <a:ext uri="{FF2B5EF4-FFF2-40B4-BE49-F238E27FC236}">
              <a16:creationId xmlns:a16="http://schemas.microsoft.com/office/drawing/2014/main" id="{00000000-0008-0000-0400-00005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5" name="Text Box 72">
          <a:extLst>
            <a:ext uri="{FF2B5EF4-FFF2-40B4-BE49-F238E27FC236}">
              <a16:creationId xmlns:a16="http://schemas.microsoft.com/office/drawing/2014/main" id="{00000000-0008-0000-0400-00005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6" name="Text Box 73">
          <a:extLst>
            <a:ext uri="{FF2B5EF4-FFF2-40B4-BE49-F238E27FC236}">
              <a16:creationId xmlns:a16="http://schemas.microsoft.com/office/drawing/2014/main" id="{00000000-0008-0000-0400-00005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7" name="Text Box 74">
          <a:extLst>
            <a:ext uri="{FF2B5EF4-FFF2-40B4-BE49-F238E27FC236}">
              <a16:creationId xmlns:a16="http://schemas.microsoft.com/office/drawing/2014/main" id="{00000000-0008-0000-0400-00005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8" name="Text Box 75">
          <a:extLst>
            <a:ext uri="{FF2B5EF4-FFF2-40B4-BE49-F238E27FC236}">
              <a16:creationId xmlns:a16="http://schemas.microsoft.com/office/drawing/2014/main" id="{00000000-0008-0000-0400-00005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89" name="Text Box 76">
          <a:extLst>
            <a:ext uri="{FF2B5EF4-FFF2-40B4-BE49-F238E27FC236}">
              <a16:creationId xmlns:a16="http://schemas.microsoft.com/office/drawing/2014/main" id="{00000000-0008-0000-0400-00005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0" name="Text Box 77">
          <a:extLst>
            <a:ext uri="{FF2B5EF4-FFF2-40B4-BE49-F238E27FC236}">
              <a16:creationId xmlns:a16="http://schemas.microsoft.com/office/drawing/2014/main" id="{00000000-0008-0000-0400-00005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1" name="Text Box 78">
          <a:extLst>
            <a:ext uri="{FF2B5EF4-FFF2-40B4-BE49-F238E27FC236}">
              <a16:creationId xmlns:a16="http://schemas.microsoft.com/office/drawing/2014/main" id="{00000000-0008-0000-0400-00005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2" name="Text Box 79">
          <a:extLst>
            <a:ext uri="{FF2B5EF4-FFF2-40B4-BE49-F238E27FC236}">
              <a16:creationId xmlns:a16="http://schemas.microsoft.com/office/drawing/2014/main" id="{00000000-0008-0000-0400-00005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3" name="Text Box 80">
          <a:extLst>
            <a:ext uri="{FF2B5EF4-FFF2-40B4-BE49-F238E27FC236}">
              <a16:creationId xmlns:a16="http://schemas.microsoft.com/office/drawing/2014/main" id="{00000000-0008-0000-0400-00005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4" name="Text Box 81">
          <a:extLst>
            <a:ext uri="{FF2B5EF4-FFF2-40B4-BE49-F238E27FC236}">
              <a16:creationId xmlns:a16="http://schemas.microsoft.com/office/drawing/2014/main" id="{00000000-0008-0000-0400-00005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5" name="Text Box 82">
          <a:extLst>
            <a:ext uri="{FF2B5EF4-FFF2-40B4-BE49-F238E27FC236}">
              <a16:creationId xmlns:a16="http://schemas.microsoft.com/office/drawing/2014/main" id="{00000000-0008-0000-0400-00005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6" name="Text Box 83">
          <a:extLst>
            <a:ext uri="{FF2B5EF4-FFF2-40B4-BE49-F238E27FC236}">
              <a16:creationId xmlns:a16="http://schemas.microsoft.com/office/drawing/2014/main" id="{00000000-0008-0000-0400-00006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7" name="Text Box 84">
          <a:extLst>
            <a:ext uri="{FF2B5EF4-FFF2-40B4-BE49-F238E27FC236}">
              <a16:creationId xmlns:a16="http://schemas.microsoft.com/office/drawing/2014/main" id="{00000000-0008-0000-0400-00006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8" name="Text Box 85">
          <a:extLst>
            <a:ext uri="{FF2B5EF4-FFF2-40B4-BE49-F238E27FC236}">
              <a16:creationId xmlns:a16="http://schemas.microsoft.com/office/drawing/2014/main" id="{00000000-0008-0000-0400-00006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99" name="Text Box 86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0" name="Text Box 87">
          <a:extLst>
            <a:ext uri="{FF2B5EF4-FFF2-40B4-BE49-F238E27FC236}">
              <a16:creationId xmlns:a16="http://schemas.microsoft.com/office/drawing/2014/main" id="{00000000-0008-0000-0400-00006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1" name="Text Box 88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2" name="Text Box 89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3" name="Text Box 90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4" name="Text Box 91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5" name="Text Box 92">
          <a:extLst>
            <a:ext uri="{FF2B5EF4-FFF2-40B4-BE49-F238E27FC236}">
              <a16:creationId xmlns:a16="http://schemas.microsoft.com/office/drawing/2014/main" id="{00000000-0008-0000-0400-00006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6" name="Text Box 93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7" name="Text Box 94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8" name="Text Box 95">
          <a:extLst>
            <a:ext uri="{FF2B5EF4-FFF2-40B4-BE49-F238E27FC236}">
              <a16:creationId xmlns:a16="http://schemas.microsoft.com/office/drawing/2014/main" id="{00000000-0008-0000-0400-00006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09" name="Text Box 96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0" name="Text Box 97">
          <a:extLst>
            <a:ext uri="{FF2B5EF4-FFF2-40B4-BE49-F238E27FC236}">
              <a16:creationId xmlns:a16="http://schemas.microsoft.com/office/drawing/2014/main" id="{00000000-0008-0000-0400-00006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1" name="Text Box 98">
          <a:extLst>
            <a:ext uri="{FF2B5EF4-FFF2-40B4-BE49-F238E27FC236}">
              <a16:creationId xmlns:a16="http://schemas.microsoft.com/office/drawing/2014/main" id="{00000000-0008-0000-0400-00006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2" name="Text Box 99">
          <a:extLst>
            <a:ext uri="{FF2B5EF4-FFF2-40B4-BE49-F238E27FC236}">
              <a16:creationId xmlns:a16="http://schemas.microsoft.com/office/drawing/2014/main" id="{00000000-0008-0000-0400-00007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3" name="Text Box 100">
          <a:extLst>
            <a:ext uri="{FF2B5EF4-FFF2-40B4-BE49-F238E27FC236}">
              <a16:creationId xmlns:a16="http://schemas.microsoft.com/office/drawing/2014/main" id="{00000000-0008-0000-0400-00007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4" name="Text Box 101">
          <a:extLst>
            <a:ext uri="{FF2B5EF4-FFF2-40B4-BE49-F238E27FC236}">
              <a16:creationId xmlns:a16="http://schemas.microsoft.com/office/drawing/2014/main" id="{00000000-0008-0000-0400-00007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5" name="Text Box 102">
          <a:extLst>
            <a:ext uri="{FF2B5EF4-FFF2-40B4-BE49-F238E27FC236}">
              <a16:creationId xmlns:a16="http://schemas.microsoft.com/office/drawing/2014/main" id="{00000000-0008-0000-0400-00007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6" name="Text Box 103">
          <a:extLst>
            <a:ext uri="{FF2B5EF4-FFF2-40B4-BE49-F238E27FC236}">
              <a16:creationId xmlns:a16="http://schemas.microsoft.com/office/drawing/2014/main" id="{00000000-0008-0000-0400-00007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7" name="Text Box 104">
          <a:extLst>
            <a:ext uri="{FF2B5EF4-FFF2-40B4-BE49-F238E27FC236}">
              <a16:creationId xmlns:a16="http://schemas.microsoft.com/office/drawing/2014/main" id="{00000000-0008-0000-0400-00007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8" name="Text Box 105">
          <a:extLst>
            <a:ext uri="{FF2B5EF4-FFF2-40B4-BE49-F238E27FC236}">
              <a16:creationId xmlns:a16="http://schemas.microsoft.com/office/drawing/2014/main" id="{00000000-0008-0000-0400-00007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19" name="Text Box 106">
          <a:extLst>
            <a:ext uri="{FF2B5EF4-FFF2-40B4-BE49-F238E27FC236}">
              <a16:creationId xmlns:a16="http://schemas.microsoft.com/office/drawing/2014/main" id="{00000000-0008-0000-0400-00007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0" name="Text Box 107">
          <a:extLst>
            <a:ext uri="{FF2B5EF4-FFF2-40B4-BE49-F238E27FC236}">
              <a16:creationId xmlns:a16="http://schemas.microsoft.com/office/drawing/2014/main" id="{00000000-0008-0000-0400-00007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1" name="Text Box 108">
          <a:extLst>
            <a:ext uri="{FF2B5EF4-FFF2-40B4-BE49-F238E27FC236}">
              <a16:creationId xmlns:a16="http://schemas.microsoft.com/office/drawing/2014/main" id="{00000000-0008-0000-0400-00007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2" name="Text Box 109">
          <a:extLst>
            <a:ext uri="{FF2B5EF4-FFF2-40B4-BE49-F238E27FC236}">
              <a16:creationId xmlns:a16="http://schemas.microsoft.com/office/drawing/2014/main" id="{00000000-0008-0000-0400-00007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3" name="Text Box 110">
          <a:extLst>
            <a:ext uri="{FF2B5EF4-FFF2-40B4-BE49-F238E27FC236}">
              <a16:creationId xmlns:a16="http://schemas.microsoft.com/office/drawing/2014/main" id="{00000000-0008-0000-0400-00007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4" name="Text Box 111">
          <a:extLst>
            <a:ext uri="{FF2B5EF4-FFF2-40B4-BE49-F238E27FC236}">
              <a16:creationId xmlns:a16="http://schemas.microsoft.com/office/drawing/2014/main" id="{00000000-0008-0000-0400-00007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5" name="Text Box 112">
          <a:extLst>
            <a:ext uri="{FF2B5EF4-FFF2-40B4-BE49-F238E27FC236}">
              <a16:creationId xmlns:a16="http://schemas.microsoft.com/office/drawing/2014/main" id="{00000000-0008-0000-0400-00007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6" name="Text Box 113">
          <a:extLst>
            <a:ext uri="{FF2B5EF4-FFF2-40B4-BE49-F238E27FC236}">
              <a16:creationId xmlns:a16="http://schemas.microsoft.com/office/drawing/2014/main" id="{00000000-0008-0000-0400-00007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7" name="Text Box 114">
          <a:extLst>
            <a:ext uri="{FF2B5EF4-FFF2-40B4-BE49-F238E27FC236}">
              <a16:creationId xmlns:a16="http://schemas.microsoft.com/office/drawing/2014/main" id="{00000000-0008-0000-0400-00007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8" name="Text Box 115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29" name="Text Box 116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0" name="Text Box 117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1" name="Text Box 118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2" name="Text Box 119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3" name="Text Box 120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4" name="Text Box 121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5" name="Text Box 122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6" name="Text Box 123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7" name="Text Box 124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8" name="Text Box 125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39" name="Text Box 126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0" name="Text Box 127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1" name="Text Box 128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2" name="Text Box 129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3" name="Text Box 130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4" name="Text Box 131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5" name="Text Box 132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6" name="Text Box 133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7" name="Text Box 134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8" name="Text Box 135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49" name="Text Box 136">
          <a:extLst>
            <a:ext uri="{FF2B5EF4-FFF2-40B4-BE49-F238E27FC236}">
              <a16:creationId xmlns:a16="http://schemas.microsoft.com/office/drawing/2014/main" id="{00000000-0008-0000-0400-00009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0" name="Text Box 137">
          <a:extLst>
            <a:ext uri="{FF2B5EF4-FFF2-40B4-BE49-F238E27FC236}">
              <a16:creationId xmlns:a16="http://schemas.microsoft.com/office/drawing/2014/main" id="{00000000-0008-0000-0400-000096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1" name="Text Box 138">
          <a:extLst>
            <a:ext uri="{FF2B5EF4-FFF2-40B4-BE49-F238E27FC236}">
              <a16:creationId xmlns:a16="http://schemas.microsoft.com/office/drawing/2014/main" id="{00000000-0008-0000-0400-000097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2" name="Text Box 139">
          <a:extLst>
            <a:ext uri="{FF2B5EF4-FFF2-40B4-BE49-F238E27FC236}">
              <a16:creationId xmlns:a16="http://schemas.microsoft.com/office/drawing/2014/main" id="{00000000-0008-0000-0400-000098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3" name="Text Box 140">
          <a:extLst>
            <a:ext uri="{FF2B5EF4-FFF2-40B4-BE49-F238E27FC236}">
              <a16:creationId xmlns:a16="http://schemas.microsoft.com/office/drawing/2014/main" id="{00000000-0008-0000-0400-000099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4" name="Text Box 141">
          <a:extLst>
            <a:ext uri="{FF2B5EF4-FFF2-40B4-BE49-F238E27FC236}">
              <a16:creationId xmlns:a16="http://schemas.microsoft.com/office/drawing/2014/main" id="{00000000-0008-0000-0400-00009A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5" name="Text Box 142">
          <a:extLst>
            <a:ext uri="{FF2B5EF4-FFF2-40B4-BE49-F238E27FC236}">
              <a16:creationId xmlns:a16="http://schemas.microsoft.com/office/drawing/2014/main" id="{00000000-0008-0000-0400-00009B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6" name="Text Box 143">
          <a:extLst>
            <a:ext uri="{FF2B5EF4-FFF2-40B4-BE49-F238E27FC236}">
              <a16:creationId xmlns:a16="http://schemas.microsoft.com/office/drawing/2014/main" id="{00000000-0008-0000-0400-00009C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7" name="Text Box 144">
          <a:extLst>
            <a:ext uri="{FF2B5EF4-FFF2-40B4-BE49-F238E27FC236}">
              <a16:creationId xmlns:a16="http://schemas.microsoft.com/office/drawing/2014/main" id="{00000000-0008-0000-0400-00009D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8" name="Text Box 145">
          <a:extLst>
            <a:ext uri="{FF2B5EF4-FFF2-40B4-BE49-F238E27FC236}">
              <a16:creationId xmlns:a16="http://schemas.microsoft.com/office/drawing/2014/main" id="{00000000-0008-0000-0400-00009E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59" name="Text Box 146">
          <a:extLst>
            <a:ext uri="{FF2B5EF4-FFF2-40B4-BE49-F238E27FC236}">
              <a16:creationId xmlns:a16="http://schemas.microsoft.com/office/drawing/2014/main" id="{00000000-0008-0000-0400-00009F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0" name="Text Box 147">
          <a:extLst>
            <a:ext uri="{FF2B5EF4-FFF2-40B4-BE49-F238E27FC236}">
              <a16:creationId xmlns:a16="http://schemas.microsoft.com/office/drawing/2014/main" id="{00000000-0008-0000-0400-0000A0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1" name="Text Box 148">
          <a:extLst>
            <a:ext uri="{FF2B5EF4-FFF2-40B4-BE49-F238E27FC236}">
              <a16:creationId xmlns:a16="http://schemas.microsoft.com/office/drawing/2014/main" id="{00000000-0008-0000-0400-0000A1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2" name="Text Box 149">
          <a:extLst>
            <a:ext uri="{FF2B5EF4-FFF2-40B4-BE49-F238E27FC236}">
              <a16:creationId xmlns:a16="http://schemas.microsoft.com/office/drawing/2014/main" id="{00000000-0008-0000-0400-0000A2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3" name="Text Box 150">
          <a:extLst>
            <a:ext uri="{FF2B5EF4-FFF2-40B4-BE49-F238E27FC236}">
              <a16:creationId xmlns:a16="http://schemas.microsoft.com/office/drawing/2014/main" id="{00000000-0008-0000-0400-0000A3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4" name="Text Box 151">
          <a:extLst>
            <a:ext uri="{FF2B5EF4-FFF2-40B4-BE49-F238E27FC236}">
              <a16:creationId xmlns:a16="http://schemas.microsoft.com/office/drawing/2014/main" id="{00000000-0008-0000-0400-0000A4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160560</xdr:rowOff>
    </xdr:to>
    <xdr:sp macro="" textlink="">
      <xdr:nvSpPr>
        <xdr:cNvPr id="165" name="Text Box 152">
          <a:extLst>
            <a:ext uri="{FF2B5EF4-FFF2-40B4-BE49-F238E27FC236}">
              <a16:creationId xmlns:a16="http://schemas.microsoft.com/office/drawing/2014/main" id="{00000000-0008-0000-0400-0000A5000000}"/>
            </a:ext>
          </a:extLst>
        </xdr:cNvPr>
        <xdr:cNvSpPr/>
      </xdr:nvSpPr>
      <xdr:spPr>
        <a:xfrm>
          <a:off x="311760" y="11595240"/>
          <a:ext cx="75600" cy="1836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6" name="Text Box 153">
          <a:extLst>
            <a:ext uri="{FF2B5EF4-FFF2-40B4-BE49-F238E27FC236}">
              <a16:creationId xmlns:a16="http://schemas.microsoft.com/office/drawing/2014/main" id="{00000000-0008-0000-0400-0000A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7" name="Text Box 154">
          <a:extLst>
            <a:ext uri="{FF2B5EF4-FFF2-40B4-BE49-F238E27FC236}">
              <a16:creationId xmlns:a16="http://schemas.microsoft.com/office/drawing/2014/main" id="{00000000-0008-0000-0400-0000A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8" name="Text Box 155">
          <a:extLst>
            <a:ext uri="{FF2B5EF4-FFF2-40B4-BE49-F238E27FC236}">
              <a16:creationId xmlns:a16="http://schemas.microsoft.com/office/drawing/2014/main" id="{00000000-0008-0000-0400-0000A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69" name="Text Box 156">
          <a:extLst>
            <a:ext uri="{FF2B5EF4-FFF2-40B4-BE49-F238E27FC236}">
              <a16:creationId xmlns:a16="http://schemas.microsoft.com/office/drawing/2014/main" id="{00000000-0008-0000-0400-0000A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0" name="Text Box 157">
          <a:extLst>
            <a:ext uri="{FF2B5EF4-FFF2-40B4-BE49-F238E27FC236}">
              <a16:creationId xmlns:a16="http://schemas.microsoft.com/office/drawing/2014/main" id="{00000000-0008-0000-0400-0000A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1" name="Text Box 158">
          <a:extLst>
            <a:ext uri="{FF2B5EF4-FFF2-40B4-BE49-F238E27FC236}">
              <a16:creationId xmlns:a16="http://schemas.microsoft.com/office/drawing/2014/main" id="{00000000-0008-0000-0400-0000A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2" name="Text Box 159">
          <a:extLst>
            <a:ext uri="{FF2B5EF4-FFF2-40B4-BE49-F238E27FC236}">
              <a16:creationId xmlns:a16="http://schemas.microsoft.com/office/drawing/2014/main" id="{00000000-0008-0000-0400-0000A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3" name="Text Box 160">
          <a:extLst>
            <a:ext uri="{FF2B5EF4-FFF2-40B4-BE49-F238E27FC236}">
              <a16:creationId xmlns:a16="http://schemas.microsoft.com/office/drawing/2014/main" id="{00000000-0008-0000-0400-0000A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4" name="Text Box 161">
          <a:extLst>
            <a:ext uri="{FF2B5EF4-FFF2-40B4-BE49-F238E27FC236}">
              <a16:creationId xmlns:a16="http://schemas.microsoft.com/office/drawing/2014/main" id="{00000000-0008-0000-0400-0000A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5" name="Text Box 162">
          <a:extLst>
            <a:ext uri="{FF2B5EF4-FFF2-40B4-BE49-F238E27FC236}">
              <a16:creationId xmlns:a16="http://schemas.microsoft.com/office/drawing/2014/main" id="{00000000-0008-0000-0400-0000A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6" name="Text Box 163">
          <a:extLst>
            <a:ext uri="{FF2B5EF4-FFF2-40B4-BE49-F238E27FC236}">
              <a16:creationId xmlns:a16="http://schemas.microsoft.com/office/drawing/2014/main" id="{00000000-0008-0000-0400-0000B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7" name="Text Box 164">
          <a:extLst>
            <a:ext uri="{FF2B5EF4-FFF2-40B4-BE49-F238E27FC236}">
              <a16:creationId xmlns:a16="http://schemas.microsoft.com/office/drawing/2014/main" id="{00000000-0008-0000-0400-0000B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8" name="Text Box 165">
          <a:extLst>
            <a:ext uri="{FF2B5EF4-FFF2-40B4-BE49-F238E27FC236}">
              <a16:creationId xmlns:a16="http://schemas.microsoft.com/office/drawing/2014/main" id="{00000000-0008-0000-0400-0000B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79" name="Text Box 166">
          <a:extLst>
            <a:ext uri="{FF2B5EF4-FFF2-40B4-BE49-F238E27FC236}">
              <a16:creationId xmlns:a16="http://schemas.microsoft.com/office/drawing/2014/main" id="{00000000-0008-0000-0400-0000B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0" name="Text Box 167">
          <a:extLst>
            <a:ext uri="{FF2B5EF4-FFF2-40B4-BE49-F238E27FC236}">
              <a16:creationId xmlns:a16="http://schemas.microsoft.com/office/drawing/2014/main" id="{00000000-0008-0000-0400-0000B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1" name="Text Box 168">
          <a:extLst>
            <a:ext uri="{FF2B5EF4-FFF2-40B4-BE49-F238E27FC236}">
              <a16:creationId xmlns:a16="http://schemas.microsoft.com/office/drawing/2014/main" id="{00000000-0008-0000-0400-0000B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2" name="Text Box 169">
          <a:extLst>
            <a:ext uri="{FF2B5EF4-FFF2-40B4-BE49-F238E27FC236}">
              <a16:creationId xmlns:a16="http://schemas.microsoft.com/office/drawing/2014/main" id="{00000000-0008-0000-0400-0000B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3" name="Text Box 170">
          <a:extLst>
            <a:ext uri="{FF2B5EF4-FFF2-40B4-BE49-F238E27FC236}">
              <a16:creationId xmlns:a16="http://schemas.microsoft.com/office/drawing/2014/main" id="{00000000-0008-0000-0400-0000B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4" name="Text Box 171">
          <a:extLst>
            <a:ext uri="{FF2B5EF4-FFF2-40B4-BE49-F238E27FC236}">
              <a16:creationId xmlns:a16="http://schemas.microsoft.com/office/drawing/2014/main" id="{00000000-0008-0000-0400-0000B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5" name="Text Box 172">
          <a:extLst>
            <a:ext uri="{FF2B5EF4-FFF2-40B4-BE49-F238E27FC236}">
              <a16:creationId xmlns:a16="http://schemas.microsoft.com/office/drawing/2014/main" id="{00000000-0008-0000-0400-0000B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6" name="Text Box 173">
          <a:extLst>
            <a:ext uri="{FF2B5EF4-FFF2-40B4-BE49-F238E27FC236}">
              <a16:creationId xmlns:a16="http://schemas.microsoft.com/office/drawing/2014/main" id="{00000000-0008-0000-0400-0000B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7" name="Text Box 174">
          <a:extLst>
            <a:ext uri="{FF2B5EF4-FFF2-40B4-BE49-F238E27FC236}">
              <a16:creationId xmlns:a16="http://schemas.microsoft.com/office/drawing/2014/main" id="{00000000-0008-0000-0400-0000B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8" name="Text Box 175">
          <a:extLst>
            <a:ext uri="{FF2B5EF4-FFF2-40B4-BE49-F238E27FC236}">
              <a16:creationId xmlns:a16="http://schemas.microsoft.com/office/drawing/2014/main" id="{00000000-0008-0000-0400-0000B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89" name="Text Box 176">
          <a:extLst>
            <a:ext uri="{FF2B5EF4-FFF2-40B4-BE49-F238E27FC236}">
              <a16:creationId xmlns:a16="http://schemas.microsoft.com/office/drawing/2014/main" id="{00000000-0008-0000-0400-0000B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0" name="Text Box 177">
          <a:extLst>
            <a:ext uri="{FF2B5EF4-FFF2-40B4-BE49-F238E27FC236}">
              <a16:creationId xmlns:a16="http://schemas.microsoft.com/office/drawing/2014/main" id="{00000000-0008-0000-0400-0000B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1" name="Text Box 178">
          <a:extLst>
            <a:ext uri="{FF2B5EF4-FFF2-40B4-BE49-F238E27FC236}">
              <a16:creationId xmlns:a16="http://schemas.microsoft.com/office/drawing/2014/main" id="{00000000-0008-0000-0400-0000B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2" name="Text Box 179">
          <a:extLst>
            <a:ext uri="{FF2B5EF4-FFF2-40B4-BE49-F238E27FC236}">
              <a16:creationId xmlns:a16="http://schemas.microsoft.com/office/drawing/2014/main" id="{00000000-0008-0000-0400-0000C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3" name="Text Box 180">
          <a:extLst>
            <a:ext uri="{FF2B5EF4-FFF2-40B4-BE49-F238E27FC236}">
              <a16:creationId xmlns:a16="http://schemas.microsoft.com/office/drawing/2014/main" id="{00000000-0008-0000-0400-0000C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4" name="Text Box 181">
          <a:extLst>
            <a:ext uri="{FF2B5EF4-FFF2-40B4-BE49-F238E27FC236}">
              <a16:creationId xmlns:a16="http://schemas.microsoft.com/office/drawing/2014/main" id="{00000000-0008-0000-0400-0000C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5" name="Text Box 182">
          <a:extLst>
            <a:ext uri="{FF2B5EF4-FFF2-40B4-BE49-F238E27FC236}">
              <a16:creationId xmlns:a16="http://schemas.microsoft.com/office/drawing/2014/main" id="{00000000-0008-0000-0400-0000C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6" name="Text Box 183">
          <a:extLst>
            <a:ext uri="{FF2B5EF4-FFF2-40B4-BE49-F238E27FC236}">
              <a16:creationId xmlns:a16="http://schemas.microsoft.com/office/drawing/2014/main" id="{00000000-0008-0000-0400-0000C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7" name="Text Box 184">
          <a:extLst>
            <a:ext uri="{FF2B5EF4-FFF2-40B4-BE49-F238E27FC236}">
              <a16:creationId xmlns:a16="http://schemas.microsoft.com/office/drawing/2014/main" id="{00000000-0008-0000-0400-0000C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8" name="Text Box 185">
          <a:extLst>
            <a:ext uri="{FF2B5EF4-FFF2-40B4-BE49-F238E27FC236}">
              <a16:creationId xmlns:a16="http://schemas.microsoft.com/office/drawing/2014/main" id="{00000000-0008-0000-0400-0000C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199" name="Text Box 186">
          <a:extLst>
            <a:ext uri="{FF2B5EF4-FFF2-40B4-BE49-F238E27FC236}">
              <a16:creationId xmlns:a16="http://schemas.microsoft.com/office/drawing/2014/main" id="{00000000-0008-0000-0400-0000C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0" name="Text Box 187">
          <a:extLst>
            <a:ext uri="{FF2B5EF4-FFF2-40B4-BE49-F238E27FC236}">
              <a16:creationId xmlns:a16="http://schemas.microsoft.com/office/drawing/2014/main" id="{00000000-0008-0000-0400-0000C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1" name="Text Box 188">
          <a:extLst>
            <a:ext uri="{FF2B5EF4-FFF2-40B4-BE49-F238E27FC236}">
              <a16:creationId xmlns:a16="http://schemas.microsoft.com/office/drawing/2014/main" id="{00000000-0008-0000-0400-0000C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2" name="Text Box 189">
          <a:extLst>
            <a:ext uri="{FF2B5EF4-FFF2-40B4-BE49-F238E27FC236}">
              <a16:creationId xmlns:a16="http://schemas.microsoft.com/office/drawing/2014/main" id="{00000000-0008-0000-0400-0000C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3" name="Text Box 190">
          <a:extLst>
            <a:ext uri="{FF2B5EF4-FFF2-40B4-BE49-F238E27FC236}">
              <a16:creationId xmlns:a16="http://schemas.microsoft.com/office/drawing/2014/main" id="{00000000-0008-0000-0400-0000C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4" name="Text Box 191">
          <a:extLst>
            <a:ext uri="{FF2B5EF4-FFF2-40B4-BE49-F238E27FC236}">
              <a16:creationId xmlns:a16="http://schemas.microsoft.com/office/drawing/2014/main" id="{00000000-0008-0000-0400-0000C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5" name="Text Box 192">
          <a:extLst>
            <a:ext uri="{FF2B5EF4-FFF2-40B4-BE49-F238E27FC236}">
              <a16:creationId xmlns:a16="http://schemas.microsoft.com/office/drawing/2014/main" id="{00000000-0008-0000-0400-0000C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6" name="Text Box 193">
          <a:extLst>
            <a:ext uri="{FF2B5EF4-FFF2-40B4-BE49-F238E27FC236}">
              <a16:creationId xmlns:a16="http://schemas.microsoft.com/office/drawing/2014/main" id="{00000000-0008-0000-0400-0000C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7" name="Text Box 194">
          <a:extLst>
            <a:ext uri="{FF2B5EF4-FFF2-40B4-BE49-F238E27FC236}">
              <a16:creationId xmlns:a16="http://schemas.microsoft.com/office/drawing/2014/main" id="{00000000-0008-0000-0400-0000C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8" name="Text Box 195">
          <a:extLst>
            <a:ext uri="{FF2B5EF4-FFF2-40B4-BE49-F238E27FC236}">
              <a16:creationId xmlns:a16="http://schemas.microsoft.com/office/drawing/2014/main" id="{00000000-0008-0000-0400-0000D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09" name="Text Box 196">
          <a:extLst>
            <a:ext uri="{FF2B5EF4-FFF2-40B4-BE49-F238E27FC236}">
              <a16:creationId xmlns:a16="http://schemas.microsoft.com/office/drawing/2014/main" id="{00000000-0008-0000-0400-0000D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0" name="Text Box 197">
          <a:extLst>
            <a:ext uri="{FF2B5EF4-FFF2-40B4-BE49-F238E27FC236}">
              <a16:creationId xmlns:a16="http://schemas.microsoft.com/office/drawing/2014/main" id="{00000000-0008-0000-0400-0000D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1" name="Text Box 198">
          <a:extLst>
            <a:ext uri="{FF2B5EF4-FFF2-40B4-BE49-F238E27FC236}">
              <a16:creationId xmlns:a16="http://schemas.microsoft.com/office/drawing/2014/main" id="{00000000-0008-0000-0400-0000D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2" name="Text Box 199">
          <a:extLst>
            <a:ext uri="{FF2B5EF4-FFF2-40B4-BE49-F238E27FC236}">
              <a16:creationId xmlns:a16="http://schemas.microsoft.com/office/drawing/2014/main" id="{00000000-0008-0000-0400-0000D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3" name="Text Box 200">
          <a:extLst>
            <a:ext uri="{FF2B5EF4-FFF2-40B4-BE49-F238E27FC236}">
              <a16:creationId xmlns:a16="http://schemas.microsoft.com/office/drawing/2014/main" id="{00000000-0008-0000-0400-0000D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4" name="Text Box 201">
          <a:extLst>
            <a:ext uri="{FF2B5EF4-FFF2-40B4-BE49-F238E27FC236}">
              <a16:creationId xmlns:a16="http://schemas.microsoft.com/office/drawing/2014/main" id="{00000000-0008-0000-0400-0000D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5" name="Text Box 202">
          <a:extLst>
            <a:ext uri="{FF2B5EF4-FFF2-40B4-BE49-F238E27FC236}">
              <a16:creationId xmlns:a16="http://schemas.microsoft.com/office/drawing/2014/main" id="{00000000-0008-0000-0400-0000D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6" name="Text Box 203">
          <a:extLst>
            <a:ext uri="{FF2B5EF4-FFF2-40B4-BE49-F238E27FC236}">
              <a16:creationId xmlns:a16="http://schemas.microsoft.com/office/drawing/2014/main" id="{00000000-0008-0000-0400-0000D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7" name="Text Box 204">
          <a:extLst>
            <a:ext uri="{FF2B5EF4-FFF2-40B4-BE49-F238E27FC236}">
              <a16:creationId xmlns:a16="http://schemas.microsoft.com/office/drawing/2014/main" id="{00000000-0008-0000-0400-0000D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8" name="Text Box 205">
          <a:extLst>
            <a:ext uri="{FF2B5EF4-FFF2-40B4-BE49-F238E27FC236}">
              <a16:creationId xmlns:a16="http://schemas.microsoft.com/office/drawing/2014/main" id="{00000000-0008-0000-0400-0000D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19" name="Text Box 206">
          <a:extLst>
            <a:ext uri="{FF2B5EF4-FFF2-40B4-BE49-F238E27FC236}">
              <a16:creationId xmlns:a16="http://schemas.microsoft.com/office/drawing/2014/main" id="{00000000-0008-0000-0400-0000D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0" name="Text Box 207">
          <a:extLst>
            <a:ext uri="{FF2B5EF4-FFF2-40B4-BE49-F238E27FC236}">
              <a16:creationId xmlns:a16="http://schemas.microsoft.com/office/drawing/2014/main" id="{00000000-0008-0000-0400-0000D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1" name="Text Box 208">
          <a:extLst>
            <a:ext uri="{FF2B5EF4-FFF2-40B4-BE49-F238E27FC236}">
              <a16:creationId xmlns:a16="http://schemas.microsoft.com/office/drawing/2014/main" id="{00000000-0008-0000-0400-0000D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2" name="Text Box 209">
          <a:extLst>
            <a:ext uri="{FF2B5EF4-FFF2-40B4-BE49-F238E27FC236}">
              <a16:creationId xmlns:a16="http://schemas.microsoft.com/office/drawing/2014/main" id="{00000000-0008-0000-0400-0000D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3" name="Text Box 210">
          <a:extLst>
            <a:ext uri="{FF2B5EF4-FFF2-40B4-BE49-F238E27FC236}">
              <a16:creationId xmlns:a16="http://schemas.microsoft.com/office/drawing/2014/main" id="{00000000-0008-0000-0400-0000D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4" name="Text Box 211">
          <a:extLst>
            <a:ext uri="{FF2B5EF4-FFF2-40B4-BE49-F238E27FC236}">
              <a16:creationId xmlns:a16="http://schemas.microsoft.com/office/drawing/2014/main" id="{00000000-0008-0000-0400-0000E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5" name="Text Box 212">
          <a:extLst>
            <a:ext uri="{FF2B5EF4-FFF2-40B4-BE49-F238E27FC236}">
              <a16:creationId xmlns:a16="http://schemas.microsoft.com/office/drawing/2014/main" id="{00000000-0008-0000-0400-0000E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6" name="Text Box 213">
          <a:extLst>
            <a:ext uri="{FF2B5EF4-FFF2-40B4-BE49-F238E27FC236}">
              <a16:creationId xmlns:a16="http://schemas.microsoft.com/office/drawing/2014/main" id="{00000000-0008-0000-0400-0000E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7" name="Text Box 214">
          <a:extLst>
            <a:ext uri="{FF2B5EF4-FFF2-40B4-BE49-F238E27FC236}">
              <a16:creationId xmlns:a16="http://schemas.microsoft.com/office/drawing/2014/main" id="{00000000-0008-0000-0400-0000E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8" name="Text Box 215">
          <a:extLst>
            <a:ext uri="{FF2B5EF4-FFF2-40B4-BE49-F238E27FC236}">
              <a16:creationId xmlns:a16="http://schemas.microsoft.com/office/drawing/2014/main" id="{00000000-0008-0000-0400-0000E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29" name="Text Box 216">
          <a:extLst>
            <a:ext uri="{FF2B5EF4-FFF2-40B4-BE49-F238E27FC236}">
              <a16:creationId xmlns:a16="http://schemas.microsoft.com/office/drawing/2014/main" id="{00000000-0008-0000-0400-0000E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0" name="Text Box 217">
          <a:extLst>
            <a:ext uri="{FF2B5EF4-FFF2-40B4-BE49-F238E27FC236}">
              <a16:creationId xmlns:a16="http://schemas.microsoft.com/office/drawing/2014/main" id="{00000000-0008-0000-0400-0000E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1" name="Text Box 218">
          <a:extLst>
            <a:ext uri="{FF2B5EF4-FFF2-40B4-BE49-F238E27FC236}">
              <a16:creationId xmlns:a16="http://schemas.microsoft.com/office/drawing/2014/main" id="{00000000-0008-0000-0400-0000E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2" name="Text Box 219">
          <a:extLst>
            <a:ext uri="{FF2B5EF4-FFF2-40B4-BE49-F238E27FC236}">
              <a16:creationId xmlns:a16="http://schemas.microsoft.com/office/drawing/2014/main" id="{00000000-0008-0000-0400-0000E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3" name="Text Box 220">
          <a:extLst>
            <a:ext uri="{FF2B5EF4-FFF2-40B4-BE49-F238E27FC236}">
              <a16:creationId xmlns:a16="http://schemas.microsoft.com/office/drawing/2014/main" id="{00000000-0008-0000-0400-0000E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4" name="Text Box 221">
          <a:extLst>
            <a:ext uri="{FF2B5EF4-FFF2-40B4-BE49-F238E27FC236}">
              <a16:creationId xmlns:a16="http://schemas.microsoft.com/office/drawing/2014/main" id="{00000000-0008-0000-0400-0000E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5" name="Text Box 222">
          <a:extLst>
            <a:ext uri="{FF2B5EF4-FFF2-40B4-BE49-F238E27FC236}">
              <a16:creationId xmlns:a16="http://schemas.microsoft.com/office/drawing/2014/main" id="{00000000-0008-0000-0400-0000E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6" name="Text Box 223">
          <a:extLst>
            <a:ext uri="{FF2B5EF4-FFF2-40B4-BE49-F238E27FC236}">
              <a16:creationId xmlns:a16="http://schemas.microsoft.com/office/drawing/2014/main" id="{00000000-0008-0000-0400-0000E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7" name="Text Box 224">
          <a:extLst>
            <a:ext uri="{FF2B5EF4-FFF2-40B4-BE49-F238E27FC236}">
              <a16:creationId xmlns:a16="http://schemas.microsoft.com/office/drawing/2014/main" id="{00000000-0008-0000-0400-0000E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8" name="Text Box 225">
          <a:extLst>
            <a:ext uri="{FF2B5EF4-FFF2-40B4-BE49-F238E27FC236}">
              <a16:creationId xmlns:a16="http://schemas.microsoft.com/office/drawing/2014/main" id="{00000000-0008-0000-0400-0000E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39" name="Text Box 226">
          <a:extLst>
            <a:ext uri="{FF2B5EF4-FFF2-40B4-BE49-F238E27FC236}">
              <a16:creationId xmlns:a16="http://schemas.microsoft.com/office/drawing/2014/main" id="{00000000-0008-0000-0400-0000E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0" name="Text Box 227">
          <a:extLst>
            <a:ext uri="{FF2B5EF4-FFF2-40B4-BE49-F238E27FC236}">
              <a16:creationId xmlns:a16="http://schemas.microsoft.com/office/drawing/2014/main" id="{00000000-0008-0000-0400-0000F0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1" name="Text Box 228">
          <a:extLst>
            <a:ext uri="{FF2B5EF4-FFF2-40B4-BE49-F238E27FC236}">
              <a16:creationId xmlns:a16="http://schemas.microsoft.com/office/drawing/2014/main" id="{00000000-0008-0000-0400-0000F1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2" name="Text Box 229">
          <a:extLst>
            <a:ext uri="{FF2B5EF4-FFF2-40B4-BE49-F238E27FC236}">
              <a16:creationId xmlns:a16="http://schemas.microsoft.com/office/drawing/2014/main" id="{00000000-0008-0000-0400-0000F2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3" name="Text Box 230">
          <a:extLst>
            <a:ext uri="{FF2B5EF4-FFF2-40B4-BE49-F238E27FC236}">
              <a16:creationId xmlns:a16="http://schemas.microsoft.com/office/drawing/2014/main" id="{00000000-0008-0000-0400-0000F3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4" name="Text Box 231">
          <a:extLst>
            <a:ext uri="{FF2B5EF4-FFF2-40B4-BE49-F238E27FC236}">
              <a16:creationId xmlns:a16="http://schemas.microsoft.com/office/drawing/2014/main" id="{00000000-0008-0000-0400-0000F4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5" name="Text Box 232">
          <a:extLst>
            <a:ext uri="{FF2B5EF4-FFF2-40B4-BE49-F238E27FC236}">
              <a16:creationId xmlns:a16="http://schemas.microsoft.com/office/drawing/2014/main" id="{00000000-0008-0000-0400-0000F5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6" name="Text Box 233">
          <a:extLst>
            <a:ext uri="{FF2B5EF4-FFF2-40B4-BE49-F238E27FC236}">
              <a16:creationId xmlns:a16="http://schemas.microsoft.com/office/drawing/2014/main" id="{00000000-0008-0000-0400-0000F6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7" name="Text Box 234">
          <a:extLst>
            <a:ext uri="{FF2B5EF4-FFF2-40B4-BE49-F238E27FC236}">
              <a16:creationId xmlns:a16="http://schemas.microsoft.com/office/drawing/2014/main" id="{00000000-0008-0000-0400-0000F7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8" name="Text Box 235">
          <a:extLst>
            <a:ext uri="{FF2B5EF4-FFF2-40B4-BE49-F238E27FC236}">
              <a16:creationId xmlns:a16="http://schemas.microsoft.com/office/drawing/2014/main" id="{00000000-0008-0000-0400-0000F8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49" name="Text Box 236">
          <a:extLst>
            <a:ext uri="{FF2B5EF4-FFF2-40B4-BE49-F238E27FC236}">
              <a16:creationId xmlns:a16="http://schemas.microsoft.com/office/drawing/2014/main" id="{00000000-0008-0000-0400-0000F9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0" name="Text Box 237">
          <a:extLst>
            <a:ext uri="{FF2B5EF4-FFF2-40B4-BE49-F238E27FC236}">
              <a16:creationId xmlns:a16="http://schemas.microsoft.com/office/drawing/2014/main" id="{00000000-0008-0000-0400-0000FA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1" name="Text Box 238">
          <a:extLst>
            <a:ext uri="{FF2B5EF4-FFF2-40B4-BE49-F238E27FC236}">
              <a16:creationId xmlns:a16="http://schemas.microsoft.com/office/drawing/2014/main" id="{00000000-0008-0000-0400-0000FB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2" name="Text Box 239">
          <a:extLst>
            <a:ext uri="{FF2B5EF4-FFF2-40B4-BE49-F238E27FC236}">
              <a16:creationId xmlns:a16="http://schemas.microsoft.com/office/drawing/2014/main" id="{00000000-0008-0000-0400-0000FC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3" name="Text Box 240">
          <a:extLst>
            <a:ext uri="{FF2B5EF4-FFF2-40B4-BE49-F238E27FC236}">
              <a16:creationId xmlns:a16="http://schemas.microsoft.com/office/drawing/2014/main" id="{00000000-0008-0000-0400-0000FD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4" name="Text Box 241">
          <a:extLst>
            <a:ext uri="{FF2B5EF4-FFF2-40B4-BE49-F238E27FC236}">
              <a16:creationId xmlns:a16="http://schemas.microsoft.com/office/drawing/2014/main" id="{00000000-0008-0000-0400-0000FE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5" name="Text Box 242">
          <a:extLst>
            <a:ext uri="{FF2B5EF4-FFF2-40B4-BE49-F238E27FC236}">
              <a16:creationId xmlns:a16="http://schemas.microsoft.com/office/drawing/2014/main" id="{00000000-0008-0000-0400-0000FF00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6" name="Text Box 243">
          <a:extLst>
            <a:ext uri="{FF2B5EF4-FFF2-40B4-BE49-F238E27FC236}">
              <a16:creationId xmlns:a16="http://schemas.microsoft.com/office/drawing/2014/main" id="{00000000-0008-0000-0400-00000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7" name="Text Box 244">
          <a:extLst>
            <a:ext uri="{FF2B5EF4-FFF2-40B4-BE49-F238E27FC236}">
              <a16:creationId xmlns:a16="http://schemas.microsoft.com/office/drawing/2014/main" id="{00000000-0008-0000-0400-00000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8" name="Text Box 245">
          <a:extLst>
            <a:ext uri="{FF2B5EF4-FFF2-40B4-BE49-F238E27FC236}">
              <a16:creationId xmlns:a16="http://schemas.microsoft.com/office/drawing/2014/main" id="{00000000-0008-0000-0400-00000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59" name="Text Box 246">
          <a:extLst>
            <a:ext uri="{FF2B5EF4-FFF2-40B4-BE49-F238E27FC236}">
              <a16:creationId xmlns:a16="http://schemas.microsoft.com/office/drawing/2014/main" id="{00000000-0008-0000-0400-00000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0" name="Text Box 247">
          <a:extLst>
            <a:ext uri="{FF2B5EF4-FFF2-40B4-BE49-F238E27FC236}">
              <a16:creationId xmlns:a16="http://schemas.microsoft.com/office/drawing/2014/main" id="{00000000-0008-0000-0400-00000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1" name="Text Box 248">
          <a:extLst>
            <a:ext uri="{FF2B5EF4-FFF2-40B4-BE49-F238E27FC236}">
              <a16:creationId xmlns:a16="http://schemas.microsoft.com/office/drawing/2014/main" id="{00000000-0008-0000-0400-00000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2" name="Text Box 249">
          <a:extLst>
            <a:ext uri="{FF2B5EF4-FFF2-40B4-BE49-F238E27FC236}">
              <a16:creationId xmlns:a16="http://schemas.microsoft.com/office/drawing/2014/main" id="{00000000-0008-0000-0400-00000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3" name="Text Box 250">
          <a:extLst>
            <a:ext uri="{FF2B5EF4-FFF2-40B4-BE49-F238E27FC236}">
              <a16:creationId xmlns:a16="http://schemas.microsoft.com/office/drawing/2014/main" id="{00000000-0008-0000-0400-00000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4" name="Text Box 251">
          <a:extLst>
            <a:ext uri="{FF2B5EF4-FFF2-40B4-BE49-F238E27FC236}">
              <a16:creationId xmlns:a16="http://schemas.microsoft.com/office/drawing/2014/main" id="{00000000-0008-0000-0400-00000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5" name="Text Box 252">
          <a:extLst>
            <a:ext uri="{FF2B5EF4-FFF2-40B4-BE49-F238E27FC236}">
              <a16:creationId xmlns:a16="http://schemas.microsoft.com/office/drawing/2014/main" id="{00000000-0008-0000-0400-00000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6" name="Text Box 253">
          <a:extLst>
            <a:ext uri="{FF2B5EF4-FFF2-40B4-BE49-F238E27FC236}">
              <a16:creationId xmlns:a16="http://schemas.microsoft.com/office/drawing/2014/main" id="{00000000-0008-0000-0400-00000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7" name="Text Box 254">
          <a:extLst>
            <a:ext uri="{FF2B5EF4-FFF2-40B4-BE49-F238E27FC236}">
              <a16:creationId xmlns:a16="http://schemas.microsoft.com/office/drawing/2014/main" id="{00000000-0008-0000-0400-00000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8" name="Text Box 255">
          <a:extLst>
            <a:ext uri="{FF2B5EF4-FFF2-40B4-BE49-F238E27FC236}">
              <a16:creationId xmlns:a16="http://schemas.microsoft.com/office/drawing/2014/main" id="{00000000-0008-0000-0400-00000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69" name="Text Box 256">
          <a:extLst>
            <a:ext uri="{FF2B5EF4-FFF2-40B4-BE49-F238E27FC236}">
              <a16:creationId xmlns:a16="http://schemas.microsoft.com/office/drawing/2014/main" id="{00000000-0008-0000-0400-00000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0" name="Text Box 257">
          <a:extLst>
            <a:ext uri="{FF2B5EF4-FFF2-40B4-BE49-F238E27FC236}">
              <a16:creationId xmlns:a16="http://schemas.microsoft.com/office/drawing/2014/main" id="{00000000-0008-0000-0400-00000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1" name="Text Box 258">
          <a:extLst>
            <a:ext uri="{FF2B5EF4-FFF2-40B4-BE49-F238E27FC236}">
              <a16:creationId xmlns:a16="http://schemas.microsoft.com/office/drawing/2014/main" id="{00000000-0008-0000-0400-00000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2" name="Text Box 259">
          <a:extLst>
            <a:ext uri="{FF2B5EF4-FFF2-40B4-BE49-F238E27FC236}">
              <a16:creationId xmlns:a16="http://schemas.microsoft.com/office/drawing/2014/main" id="{00000000-0008-0000-0400-00001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3" name="Text Box 260">
          <a:extLst>
            <a:ext uri="{FF2B5EF4-FFF2-40B4-BE49-F238E27FC236}">
              <a16:creationId xmlns:a16="http://schemas.microsoft.com/office/drawing/2014/main" id="{00000000-0008-0000-0400-00001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4" name="Text Box 261">
          <a:extLst>
            <a:ext uri="{FF2B5EF4-FFF2-40B4-BE49-F238E27FC236}">
              <a16:creationId xmlns:a16="http://schemas.microsoft.com/office/drawing/2014/main" id="{00000000-0008-0000-0400-00001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5" name="Text Box 262">
          <a:extLst>
            <a:ext uri="{FF2B5EF4-FFF2-40B4-BE49-F238E27FC236}">
              <a16:creationId xmlns:a16="http://schemas.microsoft.com/office/drawing/2014/main" id="{00000000-0008-0000-0400-00001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6" name="Text Box 263">
          <a:extLst>
            <a:ext uri="{FF2B5EF4-FFF2-40B4-BE49-F238E27FC236}">
              <a16:creationId xmlns:a16="http://schemas.microsoft.com/office/drawing/2014/main" id="{00000000-0008-0000-0400-00001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7" name="Text Box 264">
          <a:extLst>
            <a:ext uri="{FF2B5EF4-FFF2-40B4-BE49-F238E27FC236}">
              <a16:creationId xmlns:a16="http://schemas.microsoft.com/office/drawing/2014/main" id="{00000000-0008-0000-0400-00001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8" name="Text Box 265">
          <a:extLst>
            <a:ext uri="{FF2B5EF4-FFF2-40B4-BE49-F238E27FC236}">
              <a16:creationId xmlns:a16="http://schemas.microsoft.com/office/drawing/2014/main" id="{00000000-0008-0000-0400-00001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79" name="Text Box 266">
          <a:extLst>
            <a:ext uri="{FF2B5EF4-FFF2-40B4-BE49-F238E27FC236}">
              <a16:creationId xmlns:a16="http://schemas.microsoft.com/office/drawing/2014/main" id="{00000000-0008-0000-0400-00001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0" name="Text Box 267">
          <a:extLst>
            <a:ext uri="{FF2B5EF4-FFF2-40B4-BE49-F238E27FC236}">
              <a16:creationId xmlns:a16="http://schemas.microsoft.com/office/drawing/2014/main" id="{00000000-0008-0000-0400-00001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1" name="Text Box 268">
          <a:extLst>
            <a:ext uri="{FF2B5EF4-FFF2-40B4-BE49-F238E27FC236}">
              <a16:creationId xmlns:a16="http://schemas.microsoft.com/office/drawing/2014/main" id="{00000000-0008-0000-0400-00001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2" name="Text Box 269">
          <a:extLst>
            <a:ext uri="{FF2B5EF4-FFF2-40B4-BE49-F238E27FC236}">
              <a16:creationId xmlns:a16="http://schemas.microsoft.com/office/drawing/2014/main" id="{00000000-0008-0000-0400-00001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3" name="Text Box 270">
          <a:extLst>
            <a:ext uri="{FF2B5EF4-FFF2-40B4-BE49-F238E27FC236}">
              <a16:creationId xmlns:a16="http://schemas.microsoft.com/office/drawing/2014/main" id="{00000000-0008-0000-0400-00001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4" name="Text Box 271">
          <a:extLst>
            <a:ext uri="{FF2B5EF4-FFF2-40B4-BE49-F238E27FC236}">
              <a16:creationId xmlns:a16="http://schemas.microsoft.com/office/drawing/2014/main" id="{00000000-0008-0000-0400-00001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5" name="Text Box 272">
          <a:extLst>
            <a:ext uri="{FF2B5EF4-FFF2-40B4-BE49-F238E27FC236}">
              <a16:creationId xmlns:a16="http://schemas.microsoft.com/office/drawing/2014/main" id="{00000000-0008-0000-0400-00001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6" name="Text Box 273">
          <a:extLst>
            <a:ext uri="{FF2B5EF4-FFF2-40B4-BE49-F238E27FC236}">
              <a16:creationId xmlns:a16="http://schemas.microsoft.com/office/drawing/2014/main" id="{00000000-0008-0000-0400-00001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7" name="Text Box 274">
          <a:extLst>
            <a:ext uri="{FF2B5EF4-FFF2-40B4-BE49-F238E27FC236}">
              <a16:creationId xmlns:a16="http://schemas.microsoft.com/office/drawing/2014/main" id="{00000000-0008-0000-0400-00001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8" name="Text Box 275">
          <a:extLst>
            <a:ext uri="{FF2B5EF4-FFF2-40B4-BE49-F238E27FC236}">
              <a16:creationId xmlns:a16="http://schemas.microsoft.com/office/drawing/2014/main" id="{00000000-0008-0000-0400-00002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89" name="Text Box 276">
          <a:extLst>
            <a:ext uri="{FF2B5EF4-FFF2-40B4-BE49-F238E27FC236}">
              <a16:creationId xmlns:a16="http://schemas.microsoft.com/office/drawing/2014/main" id="{00000000-0008-0000-0400-00002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0" name="Text Box 277">
          <a:extLst>
            <a:ext uri="{FF2B5EF4-FFF2-40B4-BE49-F238E27FC236}">
              <a16:creationId xmlns:a16="http://schemas.microsoft.com/office/drawing/2014/main" id="{00000000-0008-0000-0400-00002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1" name="Text Box 278">
          <a:extLst>
            <a:ext uri="{FF2B5EF4-FFF2-40B4-BE49-F238E27FC236}">
              <a16:creationId xmlns:a16="http://schemas.microsoft.com/office/drawing/2014/main" id="{00000000-0008-0000-0400-00002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2" name="Text Box 279">
          <a:extLst>
            <a:ext uri="{FF2B5EF4-FFF2-40B4-BE49-F238E27FC236}">
              <a16:creationId xmlns:a16="http://schemas.microsoft.com/office/drawing/2014/main" id="{00000000-0008-0000-0400-00002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3" name="Text Box 280">
          <a:extLst>
            <a:ext uri="{FF2B5EF4-FFF2-40B4-BE49-F238E27FC236}">
              <a16:creationId xmlns:a16="http://schemas.microsoft.com/office/drawing/2014/main" id="{00000000-0008-0000-0400-00002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4" name="Text Box 281">
          <a:extLst>
            <a:ext uri="{FF2B5EF4-FFF2-40B4-BE49-F238E27FC236}">
              <a16:creationId xmlns:a16="http://schemas.microsoft.com/office/drawing/2014/main" id="{00000000-0008-0000-0400-00002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5" name="Text Box 282">
          <a:extLst>
            <a:ext uri="{FF2B5EF4-FFF2-40B4-BE49-F238E27FC236}">
              <a16:creationId xmlns:a16="http://schemas.microsoft.com/office/drawing/2014/main" id="{00000000-0008-0000-0400-00002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6" name="Text Box 283">
          <a:extLst>
            <a:ext uri="{FF2B5EF4-FFF2-40B4-BE49-F238E27FC236}">
              <a16:creationId xmlns:a16="http://schemas.microsoft.com/office/drawing/2014/main" id="{00000000-0008-0000-0400-00002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7" name="Text Box 284">
          <a:extLst>
            <a:ext uri="{FF2B5EF4-FFF2-40B4-BE49-F238E27FC236}">
              <a16:creationId xmlns:a16="http://schemas.microsoft.com/office/drawing/2014/main" id="{00000000-0008-0000-0400-00002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8" name="Text Box 285">
          <a:extLst>
            <a:ext uri="{FF2B5EF4-FFF2-40B4-BE49-F238E27FC236}">
              <a16:creationId xmlns:a16="http://schemas.microsoft.com/office/drawing/2014/main" id="{00000000-0008-0000-0400-00002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299" name="Text Box 286">
          <a:extLst>
            <a:ext uri="{FF2B5EF4-FFF2-40B4-BE49-F238E27FC236}">
              <a16:creationId xmlns:a16="http://schemas.microsoft.com/office/drawing/2014/main" id="{00000000-0008-0000-0400-00002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0" name="Text Box 287">
          <a:extLst>
            <a:ext uri="{FF2B5EF4-FFF2-40B4-BE49-F238E27FC236}">
              <a16:creationId xmlns:a16="http://schemas.microsoft.com/office/drawing/2014/main" id="{00000000-0008-0000-0400-00002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1" name="Text Box 288">
          <a:extLst>
            <a:ext uri="{FF2B5EF4-FFF2-40B4-BE49-F238E27FC236}">
              <a16:creationId xmlns:a16="http://schemas.microsoft.com/office/drawing/2014/main" id="{00000000-0008-0000-0400-00002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2" name="Text Box 289">
          <a:extLst>
            <a:ext uri="{FF2B5EF4-FFF2-40B4-BE49-F238E27FC236}">
              <a16:creationId xmlns:a16="http://schemas.microsoft.com/office/drawing/2014/main" id="{00000000-0008-0000-0400-00002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3" name="Text Box 290">
          <a:extLst>
            <a:ext uri="{FF2B5EF4-FFF2-40B4-BE49-F238E27FC236}">
              <a16:creationId xmlns:a16="http://schemas.microsoft.com/office/drawing/2014/main" id="{00000000-0008-0000-0400-00002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4" name="Text Box 291">
          <a:extLst>
            <a:ext uri="{FF2B5EF4-FFF2-40B4-BE49-F238E27FC236}">
              <a16:creationId xmlns:a16="http://schemas.microsoft.com/office/drawing/2014/main" id="{00000000-0008-0000-0400-00003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5" name="Text Box 292">
          <a:extLst>
            <a:ext uri="{FF2B5EF4-FFF2-40B4-BE49-F238E27FC236}">
              <a16:creationId xmlns:a16="http://schemas.microsoft.com/office/drawing/2014/main" id="{00000000-0008-0000-0400-00003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6" name="Text Box 293">
          <a:extLst>
            <a:ext uri="{FF2B5EF4-FFF2-40B4-BE49-F238E27FC236}">
              <a16:creationId xmlns:a16="http://schemas.microsoft.com/office/drawing/2014/main" id="{00000000-0008-0000-0400-00003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7" name="Text Box 294">
          <a:extLst>
            <a:ext uri="{FF2B5EF4-FFF2-40B4-BE49-F238E27FC236}">
              <a16:creationId xmlns:a16="http://schemas.microsoft.com/office/drawing/2014/main" id="{00000000-0008-0000-0400-00003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8" name="Text Box 295">
          <a:extLst>
            <a:ext uri="{FF2B5EF4-FFF2-40B4-BE49-F238E27FC236}">
              <a16:creationId xmlns:a16="http://schemas.microsoft.com/office/drawing/2014/main" id="{00000000-0008-0000-0400-00003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09" name="Text Box 296">
          <a:extLst>
            <a:ext uri="{FF2B5EF4-FFF2-40B4-BE49-F238E27FC236}">
              <a16:creationId xmlns:a16="http://schemas.microsoft.com/office/drawing/2014/main" id="{00000000-0008-0000-0400-00003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0" name="Text Box 297">
          <a:extLst>
            <a:ext uri="{FF2B5EF4-FFF2-40B4-BE49-F238E27FC236}">
              <a16:creationId xmlns:a16="http://schemas.microsoft.com/office/drawing/2014/main" id="{00000000-0008-0000-0400-00003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1" name="Text Box 298">
          <a:extLst>
            <a:ext uri="{FF2B5EF4-FFF2-40B4-BE49-F238E27FC236}">
              <a16:creationId xmlns:a16="http://schemas.microsoft.com/office/drawing/2014/main" id="{00000000-0008-0000-0400-00003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2" name="Text Box 299">
          <a:extLst>
            <a:ext uri="{FF2B5EF4-FFF2-40B4-BE49-F238E27FC236}">
              <a16:creationId xmlns:a16="http://schemas.microsoft.com/office/drawing/2014/main" id="{00000000-0008-0000-0400-00003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3" name="Text Box 300">
          <a:extLst>
            <a:ext uri="{FF2B5EF4-FFF2-40B4-BE49-F238E27FC236}">
              <a16:creationId xmlns:a16="http://schemas.microsoft.com/office/drawing/2014/main" id="{00000000-0008-0000-0400-00003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4" name="Text Box 301">
          <a:extLst>
            <a:ext uri="{FF2B5EF4-FFF2-40B4-BE49-F238E27FC236}">
              <a16:creationId xmlns:a16="http://schemas.microsoft.com/office/drawing/2014/main" id="{00000000-0008-0000-0400-00003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5" name="Text Box 302">
          <a:extLst>
            <a:ext uri="{FF2B5EF4-FFF2-40B4-BE49-F238E27FC236}">
              <a16:creationId xmlns:a16="http://schemas.microsoft.com/office/drawing/2014/main" id="{00000000-0008-0000-0400-00003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6" name="Text Box 303">
          <a:extLst>
            <a:ext uri="{FF2B5EF4-FFF2-40B4-BE49-F238E27FC236}">
              <a16:creationId xmlns:a16="http://schemas.microsoft.com/office/drawing/2014/main" id="{00000000-0008-0000-0400-00003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17" name="Text Box 304">
          <a:extLst>
            <a:ext uri="{FF2B5EF4-FFF2-40B4-BE49-F238E27FC236}">
              <a16:creationId xmlns:a16="http://schemas.microsoft.com/office/drawing/2014/main" id="{00000000-0008-0000-0400-00003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8" name="CustomShape 13">
          <a:extLst>
            <a:ext uri="{FF2B5EF4-FFF2-40B4-BE49-F238E27FC236}">
              <a16:creationId xmlns:a16="http://schemas.microsoft.com/office/drawing/2014/main" id="{00000000-0008-0000-0400-00003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19" name="CustomShape 14">
          <a:extLst>
            <a:ext uri="{FF2B5EF4-FFF2-40B4-BE49-F238E27FC236}">
              <a16:creationId xmlns:a16="http://schemas.microsoft.com/office/drawing/2014/main" id="{00000000-0008-0000-0400-00003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0" name="CustomShape 15">
          <a:extLst>
            <a:ext uri="{FF2B5EF4-FFF2-40B4-BE49-F238E27FC236}">
              <a16:creationId xmlns:a16="http://schemas.microsoft.com/office/drawing/2014/main" id="{00000000-0008-0000-0400-00004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1" name="CustomShape 16">
          <a:extLst>
            <a:ext uri="{FF2B5EF4-FFF2-40B4-BE49-F238E27FC236}">
              <a16:creationId xmlns:a16="http://schemas.microsoft.com/office/drawing/2014/main" id="{00000000-0008-0000-0400-00004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2" name="CustomShape 17">
          <a:extLst>
            <a:ext uri="{FF2B5EF4-FFF2-40B4-BE49-F238E27FC236}">
              <a16:creationId xmlns:a16="http://schemas.microsoft.com/office/drawing/2014/main" id="{00000000-0008-0000-0400-00004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3" name="CustomShape 18">
          <a:extLst>
            <a:ext uri="{FF2B5EF4-FFF2-40B4-BE49-F238E27FC236}">
              <a16:creationId xmlns:a16="http://schemas.microsoft.com/office/drawing/2014/main" id="{00000000-0008-0000-0400-00004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4" name="CustomShape 19">
          <a:extLst>
            <a:ext uri="{FF2B5EF4-FFF2-40B4-BE49-F238E27FC236}">
              <a16:creationId xmlns:a16="http://schemas.microsoft.com/office/drawing/2014/main" id="{00000000-0008-0000-0400-00004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5" name="CustomShape 20">
          <a:extLst>
            <a:ext uri="{FF2B5EF4-FFF2-40B4-BE49-F238E27FC236}">
              <a16:creationId xmlns:a16="http://schemas.microsoft.com/office/drawing/2014/main" id="{00000000-0008-0000-0400-00004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6" name="CustomShape 21">
          <a:extLst>
            <a:ext uri="{FF2B5EF4-FFF2-40B4-BE49-F238E27FC236}">
              <a16:creationId xmlns:a16="http://schemas.microsoft.com/office/drawing/2014/main" id="{00000000-0008-0000-0400-00004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7" name="CustomShape 22">
          <a:extLst>
            <a:ext uri="{FF2B5EF4-FFF2-40B4-BE49-F238E27FC236}">
              <a16:creationId xmlns:a16="http://schemas.microsoft.com/office/drawing/2014/main" id="{00000000-0008-0000-0400-00004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8" name="CustomShape 23">
          <a:extLst>
            <a:ext uri="{FF2B5EF4-FFF2-40B4-BE49-F238E27FC236}">
              <a16:creationId xmlns:a16="http://schemas.microsoft.com/office/drawing/2014/main" id="{00000000-0008-0000-0400-00004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29" name="CustomShape 24">
          <a:extLst>
            <a:ext uri="{FF2B5EF4-FFF2-40B4-BE49-F238E27FC236}">
              <a16:creationId xmlns:a16="http://schemas.microsoft.com/office/drawing/2014/main" id="{00000000-0008-0000-0400-00004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0" name="CustomShape 25">
          <a:extLst>
            <a:ext uri="{FF2B5EF4-FFF2-40B4-BE49-F238E27FC236}">
              <a16:creationId xmlns:a16="http://schemas.microsoft.com/office/drawing/2014/main" id="{00000000-0008-0000-0400-00004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1" name="CustomShape 26">
          <a:extLst>
            <a:ext uri="{FF2B5EF4-FFF2-40B4-BE49-F238E27FC236}">
              <a16:creationId xmlns:a16="http://schemas.microsoft.com/office/drawing/2014/main" id="{00000000-0008-0000-0400-00004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2" name="CustomShape 27">
          <a:extLst>
            <a:ext uri="{FF2B5EF4-FFF2-40B4-BE49-F238E27FC236}">
              <a16:creationId xmlns:a16="http://schemas.microsoft.com/office/drawing/2014/main" id="{00000000-0008-0000-0400-00004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3" name="CustomShape 28">
          <a:extLst>
            <a:ext uri="{FF2B5EF4-FFF2-40B4-BE49-F238E27FC236}">
              <a16:creationId xmlns:a16="http://schemas.microsoft.com/office/drawing/2014/main" id="{00000000-0008-0000-0400-00004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4" name="CustomShape 29">
          <a:extLst>
            <a:ext uri="{FF2B5EF4-FFF2-40B4-BE49-F238E27FC236}">
              <a16:creationId xmlns:a16="http://schemas.microsoft.com/office/drawing/2014/main" id="{00000000-0008-0000-0400-00004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5" name="CustomShape 30">
          <a:extLst>
            <a:ext uri="{FF2B5EF4-FFF2-40B4-BE49-F238E27FC236}">
              <a16:creationId xmlns:a16="http://schemas.microsoft.com/office/drawing/2014/main" id="{00000000-0008-0000-0400-00004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6" name="CustomShape 31">
          <a:extLst>
            <a:ext uri="{FF2B5EF4-FFF2-40B4-BE49-F238E27FC236}">
              <a16:creationId xmlns:a16="http://schemas.microsoft.com/office/drawing/2014/main" id="{00000000-0008-0000-0400-00005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7" name="CustomShape 32">
          <a:extLst>
            <a:ext uri="{FF2B5EF4-FFF2-40B4-BE49-F238E27FC236}">
              <a16:creationId xmlns:a16="http://schemas.microsoft.com/office/drawing/2014/main" id="{00000000-0008-0000-0400-00005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8" name="CustomShape 33">
          <a:extLst>
            <a:ext uri="{FF2B5EF4-FFF2-40B4-BE49-F238E27FC236}">
              <a16:creationId xmlns:a16="http://schemas.microsoft.com/office/drawing/2014/main" id="{00000000-0008-0000-0400-00005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39" name="CustomShape 34">
          <a:extLst>
            <a:ext uri="{FF2B5EF4-FFF2-40B4-BE49-F238E27FC236}">
              <a16:creationId xmlns:a16="http://schemas.microsoft.com/office/drawing/2014/main" id="{00000000-0008-0000-0400-00005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0" name="CustomShape 35">
          <a:extLst>
            <a:ext uri="{FF2B5EF4-FFF2-40B4-BE49-F238E27FC236}">
              <a16:creationId xmlns:a16="http://schemas.microsoft.com/office/drawing/2014/main" id="{00000000-0008-0000-0400-00005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1" name="CustomShape 36">
          <a:extLst>
            <a:ext uri="{FF2B5EF4-FFF2-40B4-BE49-F238E27FC236}">
              <a16:creationId xmlns:a16="http://schemas.microsoft.com/office/drawing/2014/main" id="{00000000-0008-0000-0400-00005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2" name="CustomShape 37">
          <a:extLst>
            <a:ext uri="{FF2B5EF4-FFF2-40B4-BE49-F238E27FC236}">
              <a16:creationId xmlns:a16="http://schemas.microsoft.com/office/drawing/2014/main" id="{00000000-0008-0000-0400-00005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3" name="CustomShape 38">
          <a:extLst>
            <a:ext uri="{FF2B5EF4-FFF2-40B4-BE49-F238E27FC236}">
              <a16:creationId xmlns:a16="http://schemas.microsoft.com/office/drawing/2014/main" id="{00000000-0008-0000-0400-00005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4" name="CustomShape 39">
          <a:extLst>
            <a:ext uri="{FF2B5EF4-FFF2-40B4-BE49-F238E27FC236}">
              <a16:creationId xmlns:a16="http://schemas.microsoft.com/office/drawing/2014/main" id="{00000000-0008-0000-0400-00005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5" name="CustomShape 40">
          <a:extLst>
            <a:ext uri="{FF2B5EF4-FFF2-40B4-BE49-F238E27FC236}">
              <a16:creationId xmlns:a16="http://schemas.microsoft.com/office/drawing/2014/main" id="{00000000-0008-0000-0400-00005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6" name="CustomShape 41">
          <a:extLst>
            <a:ext uri="{FF2B5EF4-FFF2-40B4-BE49-F238E27FC236}">
              <a16:creationId xmlns:a16="http://schemas.microsoft.com/office/drawing/2014/main" id="{00000000-0008-0000-0400-00005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7" name="CustomShape 42">
          <a:extLst>
            <a:ext uri="{FF2B5EF4-FFF2-40B4-BE49-F238E27FC236}">
              <a16:creationId xmlns:a16="http://schemas.microsoft.com/office/drawing/2014/main" id="{00000000-0008-0000-0400-00005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8" name="CustomShape 43">
          <a:extLst>
            <a:ext uri="{FF2B5EF4-FFF2-40B4-BE49-F238E27FC236}">
              <a16:creationId xmlns:a16="http://schemas.microsoft.com/office/drawing/2014/main" id="{00000000-0008-0000-0400-00005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49" name="CustomShape 44">
          <a:extLst>
            <a:ext uri="{FF2B5EF4-FFF2-40B4-BE49-F238E27FC236}">
              <a16:creationId xmlns:a16="http://schemas.microsoft.com/office/drawing/2014/main" id="{00000000-0008-0000-0400-00005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0" name="CustomShape 45">
          <a:extLst>
            <a:ext uri="{FF2B5EF4-FFF2-40B4-BE49-F238E27FC236}">
              <a16:creationId xmlns:a16="http://schemas.microsoft.com/office/drawing/2014/main" id="{00000000-0008-0000-0400-00005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1" name="CustomShape 46">
          <a:extLst>
            <a:ext uri="{FF2B5EF4-FFF2-40B4-BE49-F238E27FC236}">
              <a16:creationId xmlns:a16="http://schemas.microsoft.com/office/drawing/2014/main" id="{00000000-0008-0000-0400-00005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2" name="CustomShape 47">
          <a:extLst>
            <a:ext uri="{FF2B5EF4-FFF2-40B4-BE49-F238E27FC236}">
              <a16:creationId xmlns:a16="http://schemas.microsoft.com/office/drawing/2014/main" id="{00000000-0008-0000-0400-00006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3" name="CustomShape 48">
          <a:extLst>
            <a:ext uri="{FF2B5EF4-FFF2-40B4-BE49-F238E27FC236}">
              <a16:creationId xmlns:a16="http://schemas.microsoft.com/office/drawing/2014/main" id="{00000000-0008-0000-0400-00006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4" name="CustomShape 49">
          <a:extLst>
            <a:ext uri="{FF2B5EF4-FFF2-40B4-BE49-F238E27FC236}">
              <a16:creationId xmlns:a16="http://schemas.microsoft.com/office/drawing/2014/main" id="{00000000-0008-0000-0400-00006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5" name="CustomShape 50">
          <a:extLst>
            <a:ext uri="{FF2B5EF4-FFF2-40B4-BE49-F238E27FC236}">
              <a16:creationId xmlns:a16="http://schemas.microsoft.com/office/drawing/2014/main" id="{00000000-0008-0000-0400-00006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6" name="CustomShape 51">
          <a:extLst>
            <a:ext uri="{FF2B5EF4-FFF2-40B4-BE49-F238E27FC236}">
              <a16:creationId xmlns:a16="http://schemas.microsoft.com/office/drawing/2014/main" id="{00000000-0008-0000-0400-00006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7" name="CustomShape 52">
          <a:extLst>
            <a:ext uri="{FF2B5EF4-FFF2-40B4-BE49-F238E27FC236}">
              <a16:creationId xmlns:a16="http://schemas.microsoft.com/office/drawing/2014/main" id="{00000000-0008-0000-0400-00006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8" name="CustomShape 53">
          <a:extLst>
            <a:ext uri="{FF2B5EF4-FFF2-40B4-BE49-F238E27FC236}">
              <a16:creationId xmlns:a16="http://schemas.microsoft.com/office/drawing/2014/main" id="{00000000-0008-0000-0400-000066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59" name="CustomShape 54">
          <a:extLst>
            <a:ext uri="{FF2B5EF4-FFF2-40B4-BE49-F238E27FC236}">
              <a16:creationId xmlns:a16="http://schemas.microsoft.com/office/drawing/2014/main" id="{00000000-0008-0000-0400-000067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0" name="CustomShape 55">
          <a:extLst>
            <a:ext uri="{FF2B5EF4-FFF2-40B4-BE49-F238E27FC236}">
              <a16:creationId xmlns:a16="http://schemas.microsoft.com/office/drawing/2014/main" id="{00000000-0008-0000-0400-000068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1" name="CustomShape 56">
          <a:extLst>
            <a:ext uri="{FF2B5EF4-FFF2-40B4-BE49-F238E27FC236}">
              <a16:creationId xmlns:a16="http://schemas.microsoft.com/office/drawing/2014/main" id="{00000000-0008-0000-0400-000069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2" name="CustomShape 57">
          <a:extLst>
            <a:ext uri="{FF2B5EF4-FFF2-40B4-BE49-F238E27FC236}">
              <a16:creationId xmlns:a16="http://schemas.microsoft.com/office/drawing/2014/main" id="{00000000-0008-0000-0400-00006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3" name="CustomShape 58">
          <a:extLst>
            <a:ext uri="{FF2B5EF4-FFF2-40B4-BE49-F238E27FC236}">
              <a16:creationId xmlns:a16="http://schemas.microsoft.com/office/drawing/2014/main" id="{00000000-0008-0000-0400-00006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4" name="CustomShape 59">
          <a:extLst>
            <a:ext uri="{FF2B5EF4-FFF2-40B4-BE49-F238E27FC236}">
              <a16:creationId xmlns:a16="http://schemas.microsoft.com/office/drawing/2014/main" id="{00000000-0008-0000-0400-00006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365" name="CustomShape 60">
          <a:extLst>
            <a:ext uri="{FF2B5EF4-FFF2-40B4-BE49-F238E27FC236}">
              <a16:creationId xmlns:a16="http://schemas.microsoft.com/office/drawing/2014/main" id="{00000000-0008-0000-0400-00006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6" name="Text Box 305">
          <a:extLst>
            <a:ext uri="{FF2B5EF4-FFF2-40B4-BE49-F238E27FC236}">
              <a16:creationId xmlns:a16="http://schemas.microsoft.com/office/drawing/2014/main" id="{00000000-0008-0000-0400-00006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7" name="Text Box 306">
          <a:extLst>
            <a:ext uri="{FF2B5EF4-FFF2-40B4-BE49-F238E27FC236}">
              <a16:creationId xmlns:a16="http://schemas.microsoft.com/office/drawing/2014/main" id="{00000000-0008-0000-0400-00006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8" name="Text Box 307">
          <a:extLst>
            <a:ext uri="{FF2B5EF4-FFF2-40B4-BE49-F238E27FC236}">
              <a16:creationId xmlns:a16="http://schemas.microsoft.com/office/drawing/2014/main" id="{00000000-0008-0000-0400-00007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69" name="Text Box 308">
          <a:extLst>
            <a:ext uri="{FF2B5EF4-FFF2-40B4-BE49-F238E27FC236}">
              <a16:creationId xmlns:a16="http://schemas.microsoft.com/office/drawing/2014/main" id="{00000000-0008-0000-0400-00007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0" name="Text Box 309">
          <a:extLst>
            <a:ext uri="{FF2B5EF4-FFF2-40B4-BE49-F238E27FC236}">
              <a16:creationId xmlns:a16="http://schemas.microsoft.com/office/drawing/2014/main" id="{00000000-0008-0000-0400-00007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1" name="Text Box 310">
          <a:extLst>
            <a:ext uri="{FF2B5EF4-FFF2-40B4-BE49-F238E27FC236}">
              <a16:creationId xmlns:a16="http://schemas.microsoft.com/office/drawing/2014/main" id="{00000000-0008-0000-0400-00007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2" name="Text Box 311">
          <a:extLst>
            <a:ext uri="{FF2B5EF4-FFF2-40B4-BE49-F238E27FC236}">
              <a16:creationId xmlns:a16="http://schemas.microsoft.com/office/drawing/2014/main" id="{00000000-0008-0000-0400-00007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3" name="Text Box 312">
          <a:extLst>
            <a:ext uri="{FF2B5EF4-FFF2-40B4-BE49-F238E27FC236}">
              <a16:creationId xmlns:a16="http://schemas.microsoft.com/office/drawing/2014/main" id="{00000000-0008-0000-0400-00007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4" name="Text Box 313">
          <a:extLst>
            <a:ext uri="{FF2B5EF4-FFF2-40B4-BE49-F238E27FC236}">
              <a16:creationId xmlns:a16="http://schemas.microsoft.com/office/drawing/2014/main" id="{00000000-0008-0000-0400-00007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5" name="Text Box 314">
          <a:extLst>
            <a:ext uri="{FF2B5EF4-FFF2-40B4-BE49-F238E27FC236}">
              <a16:creationId xmlns:a16="http://schemas.microsoft.com/office/drawing/2014/main" id="{00000000-0008-0000-0400-00007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6" name="Text Box 315">
          <a:extLst>
            <a:ext uri="{FF2B5EF4-FFF2-40B4-BE49-F238E27FC236}">
              <a16:creationId xmlns:a16="http://schemas.microsoft.com/office/drawing/2014/main" id="{00000000-0008-0000-0400-00007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7" name="Text Box 316">
          <a:extLst>
            <a:ext uri="{FF2B5EF4-FFF2-40B4-BE49-F238E27FC236}">
              <a16:creationId xmlns:a16="http://schemas.microsoft.com/office/drawing/2014/main" id="{00000000-0008-0000-0400-00007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8" name="Text Box 317">
          <a:extLst>
            <a:ext uri="{FF2B5EF4-FFF2-40B4-BE49-F238E27FC236}">
              <a16:creationId xmlns:a16="http://schemas.microsoft.com/office/drawing/2014/main" id="{00000000-0008-0000-0400-00007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79" name="Text Box 318">
          <a:extLst>
            <a:ext uri="{FF2B5EF4-FFF2-40B4-BE49-F238E27FC236}">
              <a16:creationId xmlns:a16="http://schemas.microsoft.com/office/drawing/2014/main" id="{00000000-0008-0000-0400-00007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0" name="Text Box 319">
          <a:extLst>
            <a:ext uri="{FF2B5EF4-FFF2-40B4-BE49-F238E27FC236}">
              <a16:creationId xmlns:a16="http://schemas.microsoft.com/office/drawing/2014/main" id="{00000000-0008-0000-0400-00007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1" name="Text Box 320">
          <a:extLst>
            <a:ext uri="{FF2B5EF4-FFF2-40B4-BE49-F238E27FC236}">
              <a16:creationId xmlns:a16="http://schemas.microsoft.com/office/drawing/2014/main" id="{00000000-0008-0000-0400-00007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2" name="Text Box 321">
          <a:extLst>
            <a:ext uri="{FF2B5EF4-FFF2-40B4-BE49-F238E27FC236}">
              <a16:creationId xmlns:a16="http://schemas.microsoft.com/office/drawing/2014/main" id="{00000000-0008-0000-0400-00007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3" name="Text Box 322">
          <a:extLst>
            <a:ext uri="{FF2B5EF4-FFF2-40B4-BE49-F238E27FC236}">
              <a16:creationId xmlns:a16="http://schemas.microsoft.com/office/drawing/2014/main" id="{00000000-0008-0000-0400-00007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4" name="Text Box 323">
          <a:extLst>
            <a:ext uri="{FF2B5EF4-FFF2-40B4-BE49-F238E27FC236}">
              <a16:creationId xmlns:a16="http://schemas.microsoft.com/office/drawing/2014/main" id="{00000000-0008-0000-0400-00008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5" name="Text Box 324">
          <a:extLst>
            <a:ext uri="{FF2B5EF4-FFF2-40B4-BE49-F238E27FC236}">
              <a16:creationId xmlns:a16="http://schemas.microsoft.com/office/drawing/2014/main" id="{00000000-0008-0000-0400-00008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6" name="Text Box 325">
          <a:extLst>
            <a:ext uri="{FF2B5EF4-FFF2-40B4-BE49-F238E27FC236}">
              <a16:creationId xmlns:a16="http://schemas.microsoft.com/office/drawing/2014/main" id="{00000000-0008-0000-0400-00008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7" name="Text Box 326">
          <a:extLst>
            <a:ext uri="{FF2B5EF4-FFF2-40B4-BE49-F238E27FC236}">
              <a16:creationId xmlns:a16="http://schemas.microsoft.com/office/drawing/2014/main" id="{00000000-0008-0000-0400-00008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8" name="Text Box 327">
          <a:extLst>
            <a:ext uri="{FF2B5EF4-FFF2-40B4-BE49-F238E27FC236}">
              <a16:creationId xmlns:a16="http://schemas.microsoft.com/office/drawing/2014/main" id="{00000000-0008-0000-0400-00008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89" name="Text Box 328">
          <a:extLst>
            <a:ext uri="{FF2B5EF4-FFF2-40B4-BE49-F238E27FC236}">
              <a16:creationId xmlns:a16="http://schemas.microsoft.com/office/drawing/2014/main" id="{00000000-0008-0000-0400-00008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0" name="Text Box 329">
          <a:extLst>
            <a:ext uri="{FF2B5EF4-FFF2-40B4-BE49-F238E27FC236}">
              <a16:creationId xmlns:a16="http://schemas.microsoft.com/office/drawing/2014/main" id="{00000000-0008-0000-0400-00008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1" name="Text Box 330">
          <a:extLst>
            <a:ext uri="{FF2B5EF4-FFF2-40B4-BE49-F238E27FC236}">
              <a16:creationId xmlns:a16="http://schemas.microsoft.com/office/drawing/2014/main" id="{00000000-0008-0000-0400-00008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2" name="Text Box 331">
          <a:extLst>
            <a:ext uri="{FF2B5EF4-FFF2-40B4-BE49-F238E27FC236}">
              <a16:creationId xmlns:a16="http://schemas.microsoft.com/office/drawing/2014/main" id="{00000000-0008-0000-0400-00008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3" name="Text Box 332">
          <a:extLst>
            <a:ext uri="{FF2B5EF4-FFF2-40B4-BE49-F238E27FC236}">
              <a16:creationId xmlns:a16="http://schemas.microsoft.com/office/drawing/2014/main" id="{00000000-0008-0000-0400-00008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4" name="Text Box 333">
          <a:extLst>
            <a:ext uri="{FF2B5EF4-FFF2-40B4-BE49-F238E27FC236}">
              <a16:creationId xmlns:a16="http://schemas.microsoft.com/office/drawing/2014/main" id="{00000000-0008-0000-0400-00008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5" name="Text Box 334">
          <a:extLst>
            <a:ext uri="{FF2B5EF4-FFF2-40B4-BE49-F238E27FC236}">
              <a16:creationId xmlns:a16="http://schemas.microsoft.com/office/drawing/2014/main" id="{00000000-0008-0000-0400-00008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6" name="Text Box 335">
          <a:extLst>
            <a:ext uri="{FF2B5EF4-FFF2-40B4-BE49-F238E27FC236}">
              <a16:creationId xmlns:a16="http://schemas.microsoft.com/office/drawing/2014/main" id="{00000000-0008-0000-0400-00008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7" name="Text Box 336">
          <a:extLst>
            <a:ext uri="{FF2B5EF4-FFF2-40B4-BE49-F238E27FC236}">
              <a16:creationId xmlns:a16="http://schemas.microsoft.com/office/drawing/2014/main" id="{00000000-0008-0000-0400-00008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8" name="Text Box 337">
          <a:extLst>
            <a:ext uri="{FF2B5EF4-FFF2-40B4-BE49-F238E27FC236}">
              <a16:creationId xmlns:a16="http://schemas.microsoft.com/office/drawing/2014/main" id="{00000000-0008-0000-0400-00008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399" name="Text Box 338">
          <a:extLst>
            <a:ext uri="{FF2B5EF4-FFF2-40B4-BE49-F238E27FC236}">
              <a16:creationId xmlns:a16="http://schemas.microsoft.com/office/drawing/2014/main" id="{00000000-0008-0000-0400-00008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0" name="Text Box 339">
          <a:extLst>
            <a:ext uri="{FF2B5EF4-FFF2-40B4-BE49-F238E27FC236}">
              <a16:creationId xmlns:a16="http://schemas.microsoft.com/office/drawing/2014/main" id="{00000000-0008-0000-0400-00009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1" name="Text Box 340">
          <a:extLst>
            <a:ext uri="{FF2B5EF4-FFF2-40B4-BE49-F238E27FC236}">
              <a16:creationId xmlns:a16="http://schemas.microsoft.com/office/drawing/2014/main" id="{00000000-0008-0000-0400-00009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2" name="Text Box 341">
          <a:extLst>
            <a:ext uri="{FF2B5EF4-FFF2-40B4-BE49-F238E27FC236}">
              <a16:creationId xmlns:a16="http://schemas.microsoft.com/office/drawing/2014/main" id="{00000000-0008-0000-0400-00009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3" name="Text Box 342">
          <a:extLst>
            <a:ext uri="{FF2B5EF4-FFF2-40B4-BE49-F238E27FC236}">
              <a16:creationId xmlns:a16="http://schemas.microsoft.com/office/drawing/2014/main" id="{00000000-0008-0000-0400-00009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4" name="Text Box 343">
          <a:extLst>
            <a:ext uri="{FF2B5EF4-FFF2-40B4-BE49-F238E27FC236}">
              <a16:creationId xmlns:a16="http://schemas.microsoft.com/office/drawing/2014/main" id="{00000000-0008-0000-0400-00009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5" name="Text Box 344">
          <a:extLst>
            <a:ext uri="{FF2B5EF4-FFF2-40B4-BE49-F238E27FC236}">
              <a16:creationId xmlns:a16="http://schemas.microsoft.com/office/drawing/2014/main" id="{00000000-0008-0000-0400-00009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6" name="Text Box 345">
          <a:extLst>
            <a:ext uri="{FF2B5EF4-FFF2-40B4-BE49-F238E27FC236}">
              <a16:creationId xmlns:a16="http://schemas.microsoft.com/office/drawing/2014/main" id="{00000000-0008-0000-0400-00009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7" name="Text Box 346">
          <a:extLst>
            <a:ext uri="{FF2B5EF4-FFF2-40B4-BE49-F238E27FC236}">
              <a16:creationId xmlns:a16="http://schemas.microsoft.com/office/drawing/2014/main" id="{00000000-0008-0000-0400-00009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8" name="Text Box 347">
          <a:extLst>
            <a:ext uri="{FF2B5EF4-FFF2-40B4-BE49-F238E27FC236}">
              <a16:creationId xmlns:a16="http://schemas.microsoft.com/office/drawing/2014/main" id="{00000000-0008-0000-0400-00009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09" name="Text Box 348">
          <a:extLst>
            <a:ext uri="{FF2B5EF4-FFF2-40B4-BE49-F238E27FC236}">
              <a16:creationId xmlns:a16="http://schemas.microsoft.com/office/drawing/2014/main" id="{00000000-0008-0000-0400-00009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0" name="Text Box 349">
          <a:extLst>
            <a:ext uri="{FF2B5EF4-FFF2-40B4-BE49-F238E27FC236}">
              <a16:creationId xmlns:a16="http://schemas.microsoft.com/office/drawing/2014/main" id="{00000000-0008-0000-0400-00009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1" name="Text Box 350">
          <a:extLst>
            <a:ext uri="{FF2B5EF4-FFF2-40B4-BE49-F238E27FC236}">
              <a16:creationId xmlns:a16="http://schemas.microsoft.com/office/drawing/2014/main" id="{00000000-0008-0000-0400-00009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2" name="Text Box 351">
          <a:extLst>
            <a:ext uri="{FF2B5EF4-FFF2-40B4-BE49-F238E27FC236}">
              <a16:creationId xmlns:a16="http://schemas.microsoft.com/office/drawing/2014/main" id="{00000000-0008-0000-0400-00009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3" name="Text Box 352">
          <a:extLst>
            <a:ext uri="{FF2B5EF4-FFF2-40B4-BE49-F238E27FC236}">
              <a16:creationId xmlns:a16="http://schemas.microsoft.com/office/drawing/2014/main" id="{00000000-0008-0000-0400-00009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4" name="Text Box 353">
          <a:extLst>
            <a:ext uri="{FF2B5EF4-FFF2-40B4-BE49-F238E27FC236}">
              <a16:creationId xmlns:a16="http://schemas.microsoft.com/office/drawing/2014/main" id="{00000000-0008-0000-0400-00009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5" name="Text Box 354">
          <a:extLst>
            <a:ext uri="{FF2B5EF4-FFF2-40B4-BE49-F238E27FC236}">
              <a16:creationId xmlns:a16="http://schemas.microsoft.com/office/drawing/2014/main" id="{00000000-0008-0000-0400-00009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6" name="Text Box 355">
          <a:extLst>
            <a:ext uri="{FF2B5EF4-FFF2-40B4-BE49-F238E27FC236}">
              <a16:creationId xmlns:a16="http://schemas.microsoft.com/office/drawing/2014/main" id="{00000000-0008-0000-0400-0000A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7" name="Text Box 356">
          <a:extLst>
            <a:ext uri="{FF2B5EF4-FFF2-40B4-BE49-F238E27FC236}">
              <a16:creationId xmlns:a16="http://schemas.microsoft.com/office/drawing/2014/main" id="{00000000-0008-0000-0400-0000A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8" name="Text Box 357">
          <a:extLst>
            <a:ext uri="{FF2B5EF4-FFF2-40B4-BE49-F238E27FC236}">
              <a16:creationId xmlns:a16="http://schemas.microsoft.com/office/drawing/2014/main" id="{00000000-0008-0000-0400-0000A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19" name="Text Box 358">
          <a:extLst>
            <a:ext uri="{FF2B5EF4-FFF2-40B4-BE49-F238E27FC236}">
              <a16:creationId xmlns:a16="http://schemas.microsoft.com/office/drawing/2014/main" id="{00000000-0008-0000-0400-0000A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0" name="Text Box 359">
          <a:extLst>
            <a:ext uri="{FF2B5EF4-FFF2-40B4-BE49-F238E27FC236}">
              <a16:creationId xmlns:a16="http://schemas.microsoft.com/office/drawing/2014/main" id="{00000000-0008-0000-0400-0000A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1" name="Text Box 360">
          <a:extLst>
            <a:ext uri="{FF2B5EF4-FFF2-40B4-BE49-F238E27FC236}">
              <a16:creationId xmlns:a16="http://schemas.microsoft.com/office/drawing/2014/main" id="{00000000-0008-0000-0400-0000A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2" name="Text Box 361">
          <a:extLst>
            <a:ext uri="{FF2B5EF4-FFF2-40B4-BE49-F238E27FC236}">
              <a16:creationId xmlns:a16="http://schemas.microsoft.com/office/drawing/2014/main" id="{00000000-0008-0000-0400-0000A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3" name="Text Box 362">
          <a:extLst>
            <a:ext uri="{FF2B5EF4-FFF2-40B4-BE49-F238E27FC236}">
              <a16:creationId xmlns:a16="http://schemas.microsoft.com/office/drawing/2014/main" id="{00000000-0008-0000-0400-0000A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4" name="Text Box 363">
          <a:extLst>
            <a:ext uri="{FF2B5EF4-FFF2-40B4-BE49-F238E27FC236}">
              <a16:creationId xmlns:a16="http://schemas.microsoft.com/office/drawing/2014/main" id="{00000000-0008-0000-0400-0000A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5" name="Text Box 364">
          <a:extLst>
            <a:ext uri="{FF2B5EF4-FFF2-40B4-BE49-F238E27FC236}">
              <a16:creationId xmlns:a16="http://schemas.microsoft.com/office/drawing/2014/main" id="{00000000-0008-0000-0400-0000A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6" name="Text Box 365">
          <a:extLst>
            <a:ext uri="{FF2B5EF4-FFF2-40B4-BE49-F238E27FC236}">
              <a16:creationId xmlns:a16="http://schemas.microsoft.com/office/drawing/2014/main" id="{00000000-0008-0000-0400-0000AA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7" name="Text Box 366">
          <a:extLst>
            <a:ext uri="{FF2B5EF4-FFF2-40B4-BE49-F238E27FC236}">
              <a16:creationId xmlns:a16="http://schemas.microsoft.com/office/drawing/2014/main" id="{00000000-0008-0000-0400-0000AB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8" name="Text Box 367">
          <a:extLst>
            <a:ext uri="{FF2B5EF4-FFF2-40B4-BE49-F238E27FC236}">
              <a16:creationId xmlns:a16="http://schemas.microsoft.com/office/drawing/2014/main" id="{00000000-0008-0000-0400-0000AC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29" name="Text Box 368">
          <a:extLst>
            <a:ext uri="{FF2B5EF4-FFF2-40B4-BE49-F238E27FC236}">
              <a16:creationId xmlns:a16="http://schemas.microsoft.com/office/drawing/2014/main" id="{00000000-0008-0000-0400-0000AD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0" name="Text Box 369">
          <a:extLst>
            <a:ext uri="{FF2B5EF4-FFF2-40B4-BE49-F238E27FC236}">
              <a16:creationId xmlns:a16="http://schemas.microsoft.com/office/drawing/2014/main" id="{00000000-0008-0000-0400-0000AE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1" name="Text Box 370">
          <a:extLst>
            <a:ext uri="{FF2B5EF4-FFF2-40B4-BE49-F238E27FC236}">
              <a16:creationId xmlns:a16="http://schemas.microsoft.com/office/drawing/2014/main" id="{00000000-0008-0000-0400-0000AF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2" name="Text Box 371">
          <a:extLst>
            <a:ext uri="{FF2B5EF4-FFF2-40B4-BE49-F238E27FC236}">
              <a16:creationId xmlns:a16="http://schemas.microsoft.com/office/drawing/2014/main" id="{00000000-0008-0000-0400-0000B0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3" name="Text Box 372">
          <a:extLst>
            <a:ext uri="{FF2B5EF4-FFF2-40B4-BE49-F238E27FC236}">
              <a16:creationId xmlns:a16="http://schemas.microsoft.com/office/drawing/2014/main" id="{00000000-0008-0000-0400-0000B1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4" name="Text Box 373">
          <a:extLst>
            <a:ext uri="{FF2B5EF4-FFF2-40B4-BE49-F238E27FC236}">
              <a16:creationId xmlns:a16="http://schemas.microsoft.com/office/drawing/2014/main" id="{00000000-0008-0000-0400-0000B2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5" name="Text Box 374">
          <a:extLst>
            <a:ext uri="{FF2B5EF4-FFF2-40B4-BE49-F238E27FC236}">
              <a16:creationId xmlns:a16="http://schemas.microsoft.com/office/drawing/2014/main" id="{00000000-0008-0000-0400-0000B3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6" name="Text Box 375">
          <a:extLst>
            <a:ext uri="{FF2B5EF4-FFF2-40B4-BE49-F238E27FC236}">
              <a16:creationId xmlns:a16="http://schemas.microsoft.com/office/drawing/2014/main" id="{00000000-0008-0000-0400-0000B4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7" name="Text Box 376">
          <a:extLst>
            <a:ext uri="{FF2B5EF4-FFF2-40B4-BE49-F238E27FC236}">
              <a16:creationId xmlns:a16="http://schemas.microsoft.com/office/drawing/2014/main" id="{00000000-0008-0000-0400-0000B5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8" name="Text Box 377">
          <a:extLst>
            <a:ext uri="{FF2B5EF4-FFF2-40B4-BE49-F238E27FC236}">
              <a16:creationId xmlns:a16="http://schemas.microsoft.com/office/drawing/2014/main" id="{00000000-0008-0000-0400-0000B6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39" name="Text Box 378">
          <a:extLst>
            <a:ext uri="{FF2B5EF4-FFF2-40B4-BE49-F238E27FC236}">
              <a16:creationId xmlns:a16="http://schemas.microsoft.com/office/drawing/2014/main" id="{00000000-0008-0000-0400-0000B7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0" name="Text Box 379">
          <a:extLst>
            <a:ext uri="{FF2B5EF4-FFF2-40B4-BE49-F238E27FC236}">
              <a16:creationId xmlns:a16="http://schemas.microsoft.com/office/drawing/2014/main" id="{00000000-0008-0000-0400-0000B8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0</xdr:colOff>
      <xdr:row>41</xdr:row>
      <xdr:rowOff>142200</xdr:rowOff>
    </xdr:from>
    <xdr:to>
      <xdr:col>1</xdr:col>
      <xdr:colOff>75600</xdr:colOff>
      <xdr:row>41</xdr:row>
      <xdr:rowOff>150840</xdr:rowOff>
    </xdr:to>
    <xdr:sp macro="" textlink="">
      <xdr:nvSpPr>
        <xdr:cNvPr id="441" name="Text Box 380">
          <a:extLst>
            <a:ext uri="{FF2B5EF4-FFF2-40B4-BE49-F238E27FC236}">
              <a16:creationId xmlns:a16="http://schemas.microsoft.com/office/drawing/2014/main" id="{00000000-0008-0000-0400-0000B9010000}"/>
            </a:ext>
          </a:extLst>
        </xdr:cNvPr>
        <xdr:cNvSpPr/>
      </xdr:nvSpPr>
      <xdr:spPr>
        <a:xfrm>
          <a:off x="311760" y="11595240"/>
          <a:ext cx="75600" cy="864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2" name="CustomShape 61">
          <a:extLst>
            <a:ext uri="{FF2B5EF4-FFF2-40B4-BE49-F238E27FC236}">
              <a16:creationId xmlns:a16="http://schemas.microsoft.com/office/drawing/2014/main" id="{00000000-0008-0000-0400-0000BA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3" name="CustomShape 62">
          <a:extLst>
            <a:ext uri="{FF2B5EF4-FFF2-40B4-BE49-F238E27FC236}">
              <a16:creationId xmlns:a16="http://schemas.microsoft.com/office/drawing/2014/main" id="{00000000-0008-0000-0400-0000BB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4" name="CustomShape 63">
          <a:extLst>
            <a:ext uri="{FF2B5EF4-FFF2-40B4-BE49-F238E27FC236}">
              <a16:creationId xmlns:a16="http://schemas.microsoft.com/office/drawing/2014/main" id="{00000000-0008-0000-0400-0000BC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5" name="CustomShape 64">
          <a:extLst>
            <a:ext uri="{FF2B5EF4-FFF2-40B4-BE49-F238E27FC236}">
              <a16:creationId xmlns:a16="http://schemas.microsoft.com/office/drawing/2014/main" id="{00000000-0008-0000-0400-0000BD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6" name="CustomShape 65">
          <a:extLst>
            <a:ext uri="{FF2B5EF4-FFF2-40B4-BE49-F238E27FC236}">
              <a16:creationId xmlns:a16="http://schemas.microsoft.com/office/drawing/2014/main" id="{00000000-0008-0000-0400-0000BE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7" name="CustomShape 66">
          <a:extLst>
            <a:ext uri="{FF2B5EF4-FFF2-40B4-BE49-F238E27FC236}">
              <a16:creationId xmlns:a16="http://schemas.microsoft.com/office/drawing/2014/main" id="{00000000-0008-0000-0400-0000BF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8" name="CustomShape 67">
          <a:extLst>
            <a:ext uri="{FF2B5EF4-FFF2-40B4-BE49-F238E27FC236}">
              <a16:creationId xmlns:a16="http://schemas.microsoft.com/office/drawing/2014/main" id="{00000000-0008-0000-0400-0000C0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49" name="CustomShape 68">
          <a:extLst>
            <a:ext uri="{FF2B5EF4-FFF2-40B4-BE49-F238E27FC236}">
              <a16:creationId xmlns:a16="http://schemas.microsoft.com/office/drawing/2014/main" id="{00000000-0008-0000-0400-0000C1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0" name="CustomShape 69">
          <a:extLst>
            <a:ext uri="{FF2B5EF4-FFF2-40B4-BE49-F238E27FC236}">
              <a16:creationId xmlns:a16="http://schemas.microsoft.com/office/drawing/2014/main" id="{00000000-0008-0000-0400-0000C2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1" name="CustomShape 70">
          <a:extLst>
            <a:ext uri="{FF2B5EF4-FFF2-40B4-BE49-F238E27FC236}">
              <a16:creationId xmlns:a16="http://schemas.microsoft.com/office/drawing/2014/main" id="{00000000-0008-0000-0400-0000C3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2" name="CustomShape 71">
          <a:extLst>
            <a:ext uri="{FF2B5EF4-FFF2-40B4-BE49-F238E27FC236}">
              <a16:creationId xmlns:a16="http://schemas.microsoft.com/office/drawing/2014/main" id="{00000000-0008-0000-0400-0000C4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41</xdr:row>
      <xdr:rowOff>142200</xdr:rowOff>
    </xdr:from>
    <xdr:to>
      <xdr:col>1</xdr:col>
      <xdr:colOff>91080</xdr:colOff>
      <xdr:row>43</xdr:row>
      <xdr:rowOff>65854</xdr:rowOff>
    </xdr:to>
    <xdr:sp macro="" textlink="">
      <xdr:nvSpPr>
        <xdr:cNvPr id="453" name="CustomShape 72">
          <a:extLst>
            <a:ext uri="{FF2B5EF4-FFF2-40B4-BE49-F238E27FC236}">
              <a16:creationId xmlns:a16="http://schemas.microsoft.com/office/drawing/2014/main" id="{00000000-0008-0000-0400-0000C5010000}"/>
            </a:ext>
          </a:extLst>
        </xdr:cNvPr>
        <xdr:cNvSpPr/>
      </xdr:nvSpPr>
      <xdr:spPr>
        <a:xfrm>
          <a:off x="312840" y="1159524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4" name="CustomShape 73">
          <a:extLst>
            <a:ext uri="{FF2B5EF4-FFF2-40B4-BE49-F238E27FC236}">
              <a16:creationId xmlns:a16="http://schemas.microsoft.com/office/drawing/2014/main" id="{00000000-0008-0000-0400-0000C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5" name="CustomShape 74">
          <a:extLst>
            <a:ext uri="{FF2B5EF4-FFF2-40B4-BE49-F238E27FC236}">
              <a16:creationId xmlns:a16="http://schemas.microsoft.com/office/drawing/2014/main" id="{00000000-0008-0000-0400-0000C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6" name="CustomShape 75">
          <a:extLst>
            <a:ext uri="{FF2B5EF4-FFF2-40B4-BE49-F238E27FC236}">
              <a16:creationId xmlns:a16="http://schemas.microsoft.com/office/drawing/2014/main" id="{00000000-0008-0000-0400-0000C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7" name="CustomShape 76">
          <a:extLst>
            <a:ext uri="{FF2B5EF4-FFF2-40B4-BE49-F238E27FC236}">
              <a16:creationId xmlns:a16="http://schemas.microsoft.com/office/drawing/2014/main" id="{00000000-0008-0000-0400-0000C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8" name="CustomShape 77">
          <a:extLst>
            <a:ext uri="{FF2B5EF4-FFF2-40B4-BE49-F238E27FC236}">
              <a16:creationId xmlns:a16="http://schemas.microsoft.com/office/drawing/2014/main" id="{00000000-0008-0000-0400-0000C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59" name="CustomShape 78">
          <a:extLst>
            <a:ext uri="{FF2B5EF4-FFF2-40B4-BE49-F238E27FC236}">
              <a16:creationId xmlns:a16="http://schemas.microsoft.com/office/drawing/2014/main" id="{00000000-0008-0000-0400-0000C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0" name="CustomShape 79">
          <a:extLst>
            <a:ext uri="{FF2B5EF4-FFF2-40B4-BE49-F238E27FC236}">
              <a16:creationId xmlns:a16="http://schemas.microsoft.com/office/drawing/2014/main" id="{00000000-0008-0000-0400-0000C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1" name="CustomShape 80">
          <a:extLst>
            <a:ext uri="{FF2B5EF4-FFF2-40B4-BE49-F238E27FC236}">
              <a16:creationId xmlns:a16="http://schemas.microsoft.com/office/drawing/2014/main" id="{00000000-0008-0000-0400-0000C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2" name="CustomShape 81">
          <a:extLst>
            <a:ext uri="{FF2B5EF4-FFF2-40B4-BE49-F238E27FC236}">
              <a16:creationId xmlns:a16="http://schemas.microsoft.com/office/drawing/2014/main" id="{00000000-0008-0000-0400-0000C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3" name="CustomShape 82">
          <a:extLst>
            <a:ext uri="{FF2B5EF4-FFF2-40B4-BE49-F238E27FC236}">
              <a16:creationId xmlns:a16="http://schemas.microsoft.com/office/drawing/2014/main" id="{00000000-0008-0000-0400-0000C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4" name="CustomShape 83">
          <a:extLst>
            <a:ext uri="{FF2B5EF4-FFF2-40B4-BE49-F238E27FC236}">
              <a16:creationId xmlns:a16="http://schemas.microsoft.com/office/drawing/2014/main" id="{00000000-0008-0000-0400-0000D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5" name="CustomShape 84">
          <a:extLst>
            <a:ext uri="{FF2B5EF4-FFF2-40B4-BE49-F238E27FC236}">
              <a16:creationId xmlns:a16="http://schemas.microsoft.com/office/drawing/2014/main" id="{00000000-0008-0000-0400-0000D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6" name="CustomShape 85">
          <a:extLst>
            <a:ext uri="{FF2B5EF4-FFF2-40B4-BE49-F238E27FC236}">
              <a16:creationId xmlns:a16="http://schemas.microsoft.com/office/drawing/2014/main" id="{00000000-0008-0000-0400-0000D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7" name="CustomShape 86">
          <a:extLst>
            <a:ext uri="{FF2B5EF4-FFF2-40B4-BE49-F238E27FC236}">
              <a16:creationId xmlns:a16="http://schemas.microsoft.com/office/drawing/2014/main" id="{00000000-0008-0000-0400-0000D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8" name="CustomShape 87">
          <a:extLst>
            <a:ext uri="{FF2B5EF4-FFF2-40B4-BE49-F238E27FC236}">
              <a16:creationId xmlns:a16="http://schemas.microsoft.com/office/drawing/2014/main" id="{00000000-0008-0000-0400-0000D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69" name="CustomShape 88">
          <a:extLst>
            <a:ext uri="{FF2B5EF4-FFF2-40B4-BE49-F238E27FC236}">
              <a16:creationId xmlns:a16="http://schemas.microsoft.com/office/drawing/2014/main" id="{00000000-0008-0000-0400-0000D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0" name="CustomShape 89">
          <a:extLst>
            <a:ext uri="{FF2B5EF4-FFF2-40B4-BE49-F238E27FC236}">
              <a16:creationId xmlns:a16="http://schemas.microsoft.com/office/drawing/2014/main" id="{00000000-0008-0000-0400-0000D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1" name="CustomShape 90">
          <a:extLst>
            <a:ext uri="{FF2B5EF4-FFF2-40B4-BE49-F238E27FC236}">
              <a16:creationId xmlns:a16="http://schemas.microsoft.com/office/drawing/2014/main" id="{00000000-0008-0000-0400-0000D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2" name="CustomShape 91">
          <a:extLst>
            <a:ext uri="{FF2B5EF4-FFF2-40B4-BE49-F238E27FC236}">
              <a16:creationId xmlns:a16="http://schemas.microsoft.com/office/drawing/2014/main" id="{00000000-0008-0000-0400-0000D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3" name="CustomShape 92">
          <a:extLst>
            <a:ext uri="{FF2B5EF4-FFF2-40B4-BE49-F238E27FC236}">
              <a16:creationId xmlns:a16="http://schemas.microsoft.com/office/drawing/2014/main" id="{00000000-0008-0000-0400-0000D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4" name="CustomShape 93">
          <a:extLst>
            <a:ext uri="{FF2B5EF4-FFF2-40B4-BE49-F238E27FC236}">
              <a16:creationId xmlns:a16="http://schemas.microsoft.com/office/drawing/2014/main" id="{00000000-0008-0000-0400-0000D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5" name="CustomShape 94">
          <a:extLst>
            <a:ext uri="{FF2B5EF4-FFF2-40B4-BE49-F238E27FC236}">
              <a16:creationId xmlns:a16="http://schemas.microsoft.com/office/drawing/2014/main" id="{00000000-0008-0000-0400-0000D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6" name="CustomShape 95">
          <a:extLst>
            <a:ext uri="{FF2B5EF4-FFF2-40B4-BE49-F238E27FC236}">
              <a16:creationId xmlns:a16="http://schemas.microsoft.com/office/drawing/2014/main" id="{00000000-0008-0000-0400-0000D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7" name="CustomShape 96">
          <a:extLst>
            <a:ext uri="{FF2B5EF4-FFF2-40B4-BE49-F238E27FC236}">
              <a16:creationId xmlns:a16="http://schemas.microsoft.com/office/drawing/2014/main" id="{00000000-0008-0000-0400-0000D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8" name="CustomShape 97">
          <a:extLst>
            <a:ext uri="{FF2B5EF4-FFF2-40B4-BE49-F238E27FC236}">
              <a16:creationId xmlns:a16="http://schemas.microsoft.com/office/drawing/2014/main" id="{00000000-0008-0000-0400-0000D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79" name="CustomShape 98">
          <a:extLst>
            <a:ext uri="{FF2B5EF4-FFF2-40B4-BE49-F238E27FC236}">
              <a16:creationId xmlns:a16="http://schemas.microsoft.com/office/drawing/2014/main" id="{00000000-0008-0000-0400-0000D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0" name="CustomShape 99">
          <a:extLst>
            <a:ext uri="{FF2B5EF4-FFF2-40B4-BE49-F238E27FC236}">
              <a16:creationId xmlns:a16="http://schemas.microsoft.com/office/drawing/2014/main" id="{00000000-0008-0000-0400-0000E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1" name="CustomShape 100">
          <a:extLst>
            <a:ext uri="{FF2B5EF4-FFF2-40B4-BE49-F238E27FC236}">
              <a16:creationId xmlns:a16="http://schemas.microsoft.com/office/drawing/2014/main" id="{00000000-0008-0000-0400-0000E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2" name="CustomShape 101">
          <a:extLst>
            <a:ext uri="{FF2B5EF4-FFF2-40B4-BE49-F238E27FC236}">
              <a16:creationId xmlns:a16="http://schemas.microsoft.com/office/drawing/2014/main" id="{00000000-0008-0000-0400-0000E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3" name="CustomShape 102">
          <a:extLst>
            <a:ext uri="{FF2B5EF4-FFF2-40B4-BE49-F238E27FC236}">
              <a16:creationId xmlns:a16="http://schemas.microsoft.com/office/drawing/2014/main" id="{00000000-0008-0000-0400-0000E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4" name="CustomShape 103">
          <a:extLst>
            <a:ext uri="{FF2B5EF4-FFF2-40B4-BE49-F238E27FC236}">
              <a16:creationId xmlns:a16="http://schemas.microsoft.com/office/drawing/2014/main" id="{00000000-0008-0000-0400-0000E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5" name="CustomShape 104">
          <a:extLst>
            <a:ext uri="{FF2B5EF4-FFF2-40B4-BE49-F238E27FC236}">
              <a16:creationId xmlns:a16="http://schemas.microsoft.com/office/drawing/2014/main" id="{00000000-0008-0000-0400-0000E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6" name="CustomShape 105">
          <a:extLst>
            <a:ext uri="{FF2B5EF4-FFF2-40B4-BE49-F238E27FC236}">
              <a16:creationId xmlns:a16="http://schemas.microsoft.com/office/drawing/2014/main" id="{00000000-0008-0000-0400-0000E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7" name="CustomShape 106">
          <a:extLst>
            <a:ext uri="{FF2B5EF4-FFF2-40B4-BE49-F238E27FC236}">
              <a16:creationId xmlns:a16="http://schemas.microsoft.com/office/drawing/2014/main" id="{00000000-0008-0000-0400-0000E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8" name="CustomShape 107">
          <a:extLst>
            <a:ext uri="{FF2B5EF4-FFF2-40B4-BE49-F238E27FC236}">
              <a16:creationId xmlns:a16="http://schemas.microsoft.com/office/drawing/2014/main" id="{00000000-0008-0000-0400-0000E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89" name="CustomShape 108">
          <a:extLst>
            <a:ext uri="{FF2B5EF4-FFF2-40B4-BE49-F238E27FC236}">
              <a16:creationId xmlns:a16="http://schemas.microsoft.com/office/drawing/2014/main" id="{00000000-0008-0000-0400-0000E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0" name="CustomShape 109">
          <a:extLst>
            <a:ext uri="{FF2B5EF4-FFF2-40B4-BE49-F238E27FC236}">
              <a16:creationId xmlns:a16="http://schemas.microsoft.com/office/drawing/2014/main" id="{00000000-0008-0000-0400-0000E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1" name="CustomShape 110">
          <a:extLst>
            <a:ext uri="{FF2B5EF4-FFF2-40B4-BE49-F238E27FC236}">
              <a16:creationId xmlns:a16="http://schemas.microsoft.com/office/drawing/2014/main" id="{00000000-0008-0000-0400-0000E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2" name="CustomShape 111">
          <a:extLst>
            <a:ext uri="{FF2B5EF4-FFF2-40B4-BE49-F238E27FC236}">
              <a16:creationId xmlns:a16="http://schemas.microsoft.com/office/drawing/2014/main" id="{00000000-0008-0000-0400-0000E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3" name="CustomShape 112">
          <a:extLst>
            <a:ext uri="{FF2B5EF4-FFF2-40B4-BE49-F238E27FC236}">
              <a16:creationId xmlns:a16="http://schemas.microsoft.com/office/drawing/2014/main" id="{00000000-0008-0000-0400-0000E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4" name="CustomShape 113">
          <a:extLst>
            <a:ext uri="{FF2B5EF4-FFF2-40B4-BE49-F238E27FC236}">
              <a16:creationId xmlns:a16="http://schemas.microsoft.com/office/drawing/2014/main" id="{00000000-0008-0000-0400-0000E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5" name="CustomShape 114">
          <a:extLst>
            <a:ext uri="{FF2B5EF4-FFF2-40B4-BE49-F238E27FC236}">
              <a16:creationId xmlns:a16="http://schemas.microsoft.com/office/drawing/2014/main" id="{00000000-0008-0000-0400-0000E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6" name="CustomShape 115">
          <a:extLst>
            <a:ext uri="{FF2B5EF4-FFF2-40B4-BE49-F238E27FC236}">
              <a16:creationId xmlns:a16="http://schemas.microsoft.com/office/drawing/2014/main" id="{00000000-0008-0000-0400-0000F0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7" name="CustomShape 116">
          <a:extLst>
            <a:ext uri="{FF2B5EF4-FFF2-40B4-BE49-F238E27FC236}">
              <a16:creationId xmlns:a16="http://schemas.microsoft.com/office/drawing/2014/main" id="{00000000-0008-0000-0400-0000F1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8" name="CustomShape 117">
          <a:extLst>
            <a:ext uri="{FF2B5EF4-FFF2-40B4-BE49-F238E27FC236}">
              <a16:creationId xmlns:a16="http://schemas.microsoft.com/office/drawing/2014/main" id="{00000000-0008-0000-0400-0000F2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499" name="CustomShape 118">
          <a:extLst>
            <a:ext uri="{FF2B5EF4-FFF2-40B4-BE49-F238E27FC236}">
              <a16:creationId xmlns:a16="http://schemas.microsoft.com/office/drawing/2014/main" id="{00000000-0008-0000-0400-0000F3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0" name="CustomShape 119">
          <a:extLst>
            <a:ext uri="{FF2B5EF4-FFF2-40B4-BE49-F238E27FC236}">
              <a16:creationId xmlns:a16="http://schemas.microsoft.com/office/drawing/2014/main" id="{00000000-0008-0000-0400-0000F4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1" name="CustomShape 120">
          <a:extLst>
            <a:ext uri="{FF2B5EF4-FFF2-40B4-BE49-F238E27FC236}">
              <a16:creationId xmlns:a16="http://schemas.microsoft.com/office/drawing/2014/main" id="{00000000-0008-0000-0400-0000F5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2" name="CustomShape 121">
          <a:extLst>
            <a:ext uri="{FF2B5EF4-FFF2-40B4-BE49-F238E27FC236}">
              <a16:creationId xmlns:a16="http://schemas.microsoft.com/office/drawing/2014/main" id="{00000000-0008-0000-0400-0000F6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3" name="CustomShape 122">
          <a:extLst>
            <a:ext uri="{FF2B5EF4-FFF2-40B4-BE49-F238E27FC236}">
              <a16:creationId xmlns:a16="http://schemas.microsoft.com/office/drawing/2014/main" id="{00000000-0008-0000-0400-0000F7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4" name="CustomShape 123">
          <a:extLst>
            <a:ext uri="{FF2B5EF4-FFF2-40B4-BE49-F238E27FC236}">
              <a16:creationId xmlns:a16="http://schemas.microsoft.com/office/drawing/2014/main" id="{00000000-0008-0000-0400-0000F8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5" name="CustomShape 124">
          <a:extLst>
            <a:ext uri="{FF2B5EF4-FFF2-40B4-BE49-F238E27FC236}">
              <a16:creationId xmlns:a16="http://schemas.microsoft.com/office/drawing/2014/main" id="{00000000-0008-0000-0400-0000F9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6" name="CustomShape 125">
          <a:extLst>
            <a:ext uri="{FF2B5EF4-FFF2-40B4-BE49-F238E27FC236}">
              <a16:creationId xmlns:a16="http://schemas.microsoft.com/office/drawing/2014/main" id="{00000000-0008-0000-0400-0000FA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7" name="CustomShape 126">
          <a:extLst>
            <a:ext uri="{FF2B5EF4-FFF2-40B4-BE49-F238E27FC236}">
              <a16:creationId xmlns:a16="http://schemas.microsoft.com/office/drawing/2014/main" id="{00000000-0008-0000-0400-0000FB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8" name="CustomShape 127">
          <a:extLst>
            <a:ext uri="{FF2B5EF4-FFF2-40B4-BE49-F238E27FC236}">
              <a16:creationId xmlns:a16="http://schemas.microsoft.com/office/drawing/2014/main" id="{00000000-0008-0000-0400-0000FC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09" name="CustomShape 128">
          <a:extLst>
            <a:ext uri="{FF2B5EF4-FFF2-40B4-BE49-F238E27FC236}">
              <a16:creationId xmlns:a16="http://schemas.microsoft.com/office/drawing/2014/main" id="{00000000-0008-0000-0400-0000FD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0" name="CustomShape 129">
          <a:extLst>
            <a:ext uri="{FF2B5EF4-FFF2-40B4-BE49-F238E27FC236}">
              <a16:creationId xmlns:a16="http://schemas.microsoft.com/office/drawing/2014/main" id="{00000000-0008-0000-0400-0000FE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1" name="CustomShape 130">
          <a:extLst>
            <a:ext uri="{FF2B5EF4-FFF2-40B4-BE49-F238E27FC236}">
              <a16:creationId xmlns:a16="http://schemas.microsoft.com/office/drawing/2014/main" id="{00000000-0008-0000-0400-0000FF01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2" name="CustomShape 131">
          <a:extLst>
            <a:ext uri="{FF2B5EF4-FFF2-40B4-BE49-F238E27FC236}">
              <a16:creationId xmlns:a16="http://schemas.microsoft.com/office/drawing/2014/main" id="{00000000-0008-0000-0400-000000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1080</xdr:colOff>
      <xdr:row>54</xdr:row>
      <xdr:rowOff>132120</xdr:rowOff>
    </xdr:from>
    <xdr:to>
      <xdr:col>1</xdr:col>
      <xdr:colOff>91080</xdr:colOff>
      <xdr:row>56</xdr:row>
      <xdr:rowOff>67320</xdr:rowOff>
    </xdr:to>
    <xdr:sp macro="" textlink="">
      <xdr:nvSpPr>
        <xdr:cNvPr id="513" name="CustomShape 132">
          <a:extLst>
            <a:ext uri="{FF2B5EF4-FFF2-40B4-BE49-F238E27FC236}">
              <a16:creationId xmlns:a16="http://schemas.microsoft.com/office/drawing/2014/main" id="{00000000-0008-0000-0400-000001020000}"/>
            </a:ext>
          </a:extLst>
        </xdr:cNvPr>
        <xdr:cNvSpPr/>
      </xdr:nvSpPr>
      <xdr:spPr>
        <a:xfrm>
          <a:off x="312840" y="14589000"/>
          <a:ext cx="90000" cy="354600"/>
        </a:xfrm>
        <a:custGeom>
          <a:avLst/>
          <a:gdLst>
            <a:gd name="textAreaLeft" fmla="*/ 0 w 90000"/>
            <a:gd name="textAreaRight" fmla="*/ 90720 w 90000"/>
            <a:gd name="textAreaTop" fmla="*/ 0 h 354600"/>
            <a:gd name="textAreaBottom" fmla="*/ 355320 h 354600"/>
          </a:gdLst>
          <a:ahLst/>
          <a:cxnLst/>
          <a:rect l="textAreaLeft" t="textAreaTop" r="textAreaRight" b="textAreaBottom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opLeftCell="A8" zoomScale="80" zoomScaleNormal="80" workbookViewId="0">
      <selection activeCell="D6" sqref="D6"/>
    </sheetView>
  </sheetViews>
  <sheetFormatPr defaultColWidth="8.7109375" defaultRowHeight="15" x14ac:dyDescent="0.25"/>
  <cols>
    <col min="1" max="1" width="9.28515625" customWidth="1"/>
    <col min="2" max="2" width="75.5703125" customWidth="1"/>
    <col min="3" max="3" width="14.28515625" customWidth="1"/>
  </cols>
  <sheetData>
    <row r="1" spans="1:5" ht="72" customHeight="1" x14ac:dyDescent="0.25">
      <c r="A1" s="182" t="s">
        <v>305</v>
      </c>
      <c r="B1" s="183"/>
      <c r="C1" s="183"/>
    </row>
    <row r="2" spans="1:5" x14ac:dyDescent="0.25">
      <c r="A2" s="4"/>
      <c r="C2" s="5"/>
    </row>
    <row r="3" spans="1:5" ht="16.5" x14ac:dyDescent="0.25">
      <c r="A3" s="177" t="s">
        <v>304</v>
      </c>
      <c r="B3" s="177"/>
      <c r="C3" s="177"/>
      <c r="D3" s="177"/>
      <c r="E3" s="177"/>
    </row>
    <row r="4" spans="1:5" ht="16.5" x14ac:dyDescent="0.3">
      <c r="A4" s="178" t="s">
        <v>0</v>
      </c>
      <c r="B4" s="178"/>
      <c r="C4" s="178"/>
      <c r="D4" s="178"/>
      <c r="E4" s="6"/>
    </row>
    <row r="5" spans="1:5" ht="16.5" x14ac:dyDescent="0.3">
      <c r="A5" s="179" t="s">
        <v>303</v>
      </c>
      <c r="B5" s="179"/>
      <c r="C5" s="7"/>
      <c r="D5" s="3"/>
      <c r="E5" s="6"/>
    </row>
    <row r="6" spans="1:5" ht="15" customHeight="1" x14ac:dyDescent="0.3">
      <c r="A6" s="180" t="s">
        <v>2</v>
      </c>
      <c r="B6" s="180"/>
      <c r="C6" s="7"/>
      <c r="D6" s="3"/>
      <c r="E6" s="6"/>
    </row>
    <row r="7" spans="1:5" ht="16.5" x14ac:dyDescent="0.3">
      <c r="A7" s="2"/>
      <c r="B7" s="2"/>
      <c r="C7" s="7"/>
      <c r="D7" s="3"/>
      <c r="E7" s="6"/>
    </row>
    <row r="8" spans="1:5" ht="16.5" x14ac:dyDescent="0.3">
      <c r="A8" s="187" t="s">
        <v>3</v>
      </c>
      <c r="B8" s="187"/>
      <c r="C8" s="187"/>
      <c r="D8" s="3"/>
      <c r="E8" s="6"/>
    </row>
    <row r="9" spans="1:5" ht="15.75" thickBot="1" x14ac:dyDescent="0.3">
      <c r="A9" s="4"/>
      <c r="B9" s="4"/>
      <c r="C9" s="5"/>
    </row>
    <row r="10" spans="1:5" ht="13.9" customHeight="1" thickBot="1" x14ac:dyDescent="0.3">
      <c r="A10" s="184" t="s">
        <v>4</v>
      </c>
      <c r="B10" s="185" t="s">
        <v>5</v>
      </c>
      <c r="C10" s="186" t="s">
        <v>6</v>
      </c>
    </row>
    <row r="11" spans="1:5" ht="15.75" thickBot="1" x14ac:dyDescent="0.3">
      <c r="A11" s="184"/>
      <c r="B11" s="185"/>
      <c r="C11" s="186"/>
    </row>
    <row r="12" spans="1:5" x14ac:dyDescent="0.25">
      <c r="A12" s="155"/>
      <c r="B12" s="8"/>
      <c r="C12" s="156"/>
    </row>
    <row r="13" spans="1:5" x14ac:dyDescent="0.25">
      <c r="A13" s="157"/>
      <c r="B13" s="9" t="s">
        <v>7</v>
      </c>
      <c r="C13" s="158"/>
    </row>
    <row r="14" spans="1:5" x14ac:dyDescent="0.25">
      <c r="A14" s="159" t="s">
        <v>8</v>
      </c>
      <c r="B14" s="10" t="s">
        <v>9</v>
      </c>
      <c r="C14" s="160"/>
    </row>
    <row r="15" spans="1:5" x14ac:dyDescent="0.25">
      <c r="A15" s="159" t="s">
        <v>10</v>
      </c>
      <c r="B15" s="10" t="s">
        <v>11</v>
      </c>
      <c r="C15" s="160"/>
    </row>
    <row r="16" spans="1:5" x14ac:dyDescent="0.25">
      <c r="A16" s="159" t="s">
        <v>12</v>
      </c>
      <c r="B16" s="10" t="s">
        <v>13</v>
      </c>
      <c r="C16" s="160"/>
    </row>
    <row r="17" spans="1:3" x14ac:dyDescent="0.25">
      <c r="A17" s="159" t="s">
        <v>14</v>
      </c>
      <c r="B17" s="10" t="s">
        <v>15</v>
      </c>
      <c r="C17" s="160"/>
    </row>
    <row r="18" spans="1:3" ht="36" customHeight="1" x14ac:dyDescent="0.25">
      <c r="A18" s="159" t="s">
        <v>16</v>
      </c>
      <c r="B18" s="10" t="s">
        <v>17</v>
      </c>
      <c r="C18" s="160"/>
    </row>
    <row r="19" spans="1:3" x14ac:dyDescent="0.25">
      <c r="A19" s="159" t="s">
        <v>18</v>
      </c>
      <c r="B19" s="10" t="s">
        <v>19</v>
      </c>
      <c r="C19" s="160"/>
    </row>
    <row r="20" spans="1:3" x14ac:dyDescent="0.25">
      <c r="A20" s="159" t="s">
        <v>20</v>
      </c>
      <c r="B20" s="10" t="s">
        <v>21</v>
      </c>
      <c r="C20" s="160"/>
    </row>
    <row r="21" spans="1:3" x14ac:dyDescent="0.25">
      <c r="A21" s="159" t="s">
        <v>22</v>
      </c>
      <c r="B21" s="10" t="s">
        <v>23</v>
      </c>
      <c r="C21" s="160"/>
    </row>
    <row r="22" spans="1:3" x14ac:dyDescent="0.25">
      <c r="A22" s="159" t="s">
        <v>24</v>
      </c>
      <c r="B22" s="10" t="s">
        <v>25</v>
      </c>
      <c r="C22" s="160"/>
    </row>
    <row r="23" spans="1:3" ht="36" customHeight="1" x14ac:dyDescent="0.25">
      <c r="A23" s="159" t="s">
        <v>26</v>
      </c>
      <c r="B23" s="10" t="s">
        <v>27</v>
      </c>
      <c r="C23" s="160"/>
    </row>
    <row r="24" spans="1:3" x14ac:dyDescent="0.25">
      <c r="A24" s="157"/>
      <c r="B24" s="9" t="s">
        <v>28</v>
      </c>
      <c r="C24" s="160"/>
    </row>
    <row r="25" spans="1:3" x14ac:dyDescent="0.25">
      <c r="A25" s="159" t="s">
        <v>8</v>
      </c>
      <c r="B25" s="10" t="s">
        <v>29</v>
      </c>
      <c r="C25" s="160"/>
    </row>
    <row r="26" spans="1:3" x14ac:dyDescent="0.25">
      <c r="A26" s="159" t="s">
        <v>10</v>
      </c>
      <c r="B26" s="10" t="s">
        <v>30</v>
      </c>
      <c r="C26" s="160"/>
    </row>
    <row r="27" spans="1:3" x14ac:dyDescent="0.25">
      <c r="A27" s="159" t="s">
        <v>31</v>
      </c>
      <c r="B27" s="10" t="s">
        <v>32</v>
      </c>
      <c r="C27" s="160"/>
    </row>
    <row r="28" spans="1:3" ht="15.75" thickBot="1" x14ac:dyDescent="0.3">
      <c r="A28" s="161" t="s">
        <v>33</v>
      </c>
      <c r="B28" s="11" t="s">
        <v>34</v>
      </c>
      <c r="C28" s="162"/>
    </row>
    <row r="29" spans="1:3" ht="15.75" thickBot="1" x14ac:dyDescent="0.3">
      <c r="A29" s="12"/>
      <c r="B29" s="13" t="s">
        <v>35</v>
      </c>
      <c r="C29" s="14"/>
    </row>
    <row r="30" spans="1:3" ht="15.75" thickBot="1" x14ac:dyDescent="0.3">
      <c r="A30" s="163"/>
      <c r="B30" s="164" t="s">
        <v>36</v>
      </c>
      <c r="C30" s="14"/>
    </row>
    <row r="31" spans="1:3" ht="15.75" thickBot="1" x14ac:dyDescent="0.3">
      <c r="A31" s="163"/>
      <c r="B31" s="13" t="s">
        <v>37</v>
      </c>
      <c r="C31" s="14"/>
    </row>
  </sheetData>
  <mergeCells count="9">
    <mergeCell ref="A1:C1"/>
    <mergeCell ref="A10:A11"/>
    <mergeCell ref="B10:B11"/>
    <mergeCell ref="C10:C11"/>
    <mergeCell ref="A3:E3"/>
    <mergeCell ref="A4:D4"/>
    <mergeCell ref="A5:B5"/>
    <mergeCell ref="A6:B6"/>
    <mergeCell ref="A8:C8"/>
  </mergeCells>
  <pageMargins left="0.7" right="0.7" top="0.75" bottom="0.75" header="0.511811023622047" footer="0.511811023622047"/>
  <pageSetup scale="91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81D41A"/>
  </sheetPr>
  <dimension ref="A1:O23"/>
  <sheetViews>
    <sheetView topLeftCell="A9" zoomScale="80" zoomScaleNormal="80" workbookViewId="0">
      <selection activeCell="D18" sqref="D18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284</v>
      </c>
      <c r="D5" s="168"/>
      <c r="E5" s="168"/>
      <c r="F5" s="168"/>
      <c r="G5" s="168"/>
      <c r="H5" s="168"/>
      <c r="I5" s="168"/>
      <c r="J5" s="168"/>
    </row>
    <row r="6" spans="1:15" ht="18" x14ac:dyDescent="0.3">
      <c r="B6" s="1"/>
      <c r="C6" s="168" t="s">
        <v>25</v>
      </c>
      <c r="D6" s="168"/>
      <c r="E6" s="168"/>
      <c r="F6" s="168"/>
      <c r="G6" s="168"/>
      <c r="H6" s="168"/>
      <c r="I6" s="168"/>
      <c r="J6" s="168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ht="15" x14ac:dyDescent="0.25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25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25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85" t="s">
        <v>285</v>
      </c>
      <c r="C12" s="86"/>
      <c r="D12" s="87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 t="s">
        <v>8</v>
      </c>
      <c r="B13" s="39" t="s">
        <v>206</v>
      </c>
      <c r="C13" s="136" t="s">
        <v>151</v>
      </c>
      <c r="D13" s="137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33" x14ac:dyDescent="0.25">
      <c r="A14" s="30" t="s">
        <v>10</v>
      </c>
      <c r="B14" s="39" t="s">
        <v>286</v>
      </c>
      <c r="C14" s="136" t="s">
        <v>151</v>
      </c>
      <c r="D14" s="137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25">
      <c r="A15" s="30" t="s">
        <v>12</v>
      </c>
      <c r="B15" s="39" t="s">
        <v>287</v>
      </c>
      <c r="C15" s="136" t="s">
        <v>151</v>
      </c>
      <c r="D15" s="137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 t="s">
        <v>14</v>
      </c>
      <c r="B16" s="85" t="s">
        <v>288</v>
      </c>
      <c r="C16" s="136" t="s">
        <v>151</v>
      </c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 t="s">
        <v>16</v>
      </c>
      <c r="B17" s="39" t="s">
        <v>206</v>
      </c>
      <c r="C17" s="136" t="s">
        <v>151</v>
      </c>
      <c r="D17" s="137">
        <v>1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ht="33" x14ac:dyDescent="0.25">
      <c r="A18" s="30" t="s">
        <v>18</v>
      </c>
      <c r="B18" s="39" t="s">
        <v>289</v>
      </c>
      <c r="C18" s="136" t="s">
        <v>151</v>
      </c>
      <c r="D18" s="137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33" x14ac:dyDescent="0.25">
      <c r="A19" s="67"/>
      <c r="B19" s="68" t="s">
        <v>115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25">
      <c r="A20" s="67"/>
      <c r="B20" s="67" t="s">
        <v>116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25">
      <c r="A21" s="67"/>
      <c r="B21" s="67" t="s">
        <v>117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25">
      <c r="A22" s="67"/>
      <c r="B22" s="67" t="s">
        <v>118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25">
      <c r="A23" s="73"/>
      <c r="B23" s="73" t="s">
        <v>119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O27"/>
  <sheetViews>
    <sheetView topLeftCell="A9" zoomScale="80" zoomScaleNormal="80" workbookViewId="0">
      <selection activeCell="G37" sqref="G37"/>
    </sheetView>
  </sheetViews>
  <sheetFormatPr defaultColWidth="9.140625" defaultRowHeight="12.75" x14ac:dyDescent="0.2"/>
  <cols>
    <col min="1" max="1" width="9.140625" style="88"/>
    <col min="2" max="2" width="69.5703125" style="88" customWidth="1"/>
    <col min="3" max="3" width="9.140625" style="88"/>
    <col min="4" max="4" width="9.140625" style="89"/>
    <col min="5" max="10" width="10.85546875" style="88" customWidth="1"/>
    <col min="11" max="11" width="15.7109375" style="88" customWidth="1"/>
    <col min="12" max="247" width="9.140625" style="88"/>
    <col min="248" max="248" width="69.5703125" style="88" customWidth="1"/>
    <col min="249" max="253" width="9.140625" style="88"/>
    <col min="254" max="254" width="11.7109375" style="88" customWidth="1"/>
    <col min="255" max="256" width="9.140625" style="88"/>
    <col min="257" max="257" width="18.140625" style="88" customWidth="1"/>
    <col min="258" max="503" width="9.140625" style="88"/>
    <col min="504" max="504" width="69.5703125" style="88" customWidth="1"/>
    <col min="505" max="509" width="9.140625" style="88"/>
    <col min="510" max="510" width="11.7109375" style="88" customWidth="1"/>
    <col min="511" max="512" width="9.140625" style="88"/>
    <col min="513" max="513" width="18.140625" style="88" customWidth="1"/>
    <col min="514" max="759" width="9.140625" style="88"/>
    <col min="760" max="760" width="69.5703125" style="88" customWidth="1"/>
    <col min="761" max="765" width="9.140625" style="88"/>
    <col min="766" max="766" width="11.7109375" style="88" customWidth="1"/>
    <col min="767" max="768" width="9.140625" style="88"/>
    <col min="769" max="769" width="18.140625" style="88" customWidth="1"/>
    <col min="770" max="1015" width="9.140625" style="88"/>
    <col min="1016" max="1016" width="69.5703125" style="88" customWidth="1"/>
    <col min="1017" max="1021" width="9.140625" style="88"/>
    <col min="1022" max="1022" width="11.7109375" style="88" customWidth="1"/>
    <col min="1023" max="1024" width="9.140625" style="88"/>
    <col min="1025" max="1025" width="18.140625" style="88" customWidth="1"/>
    <col min="1026" max="1271" width="9.140625" style="88"/>
    <col min="1272" max="1272" width="69.5703125" style="88" customWidth="1"/>
    <col min="1273" max="1277" width="9.140625" style="88"/>
    <col min="1278" max="1278" width="11.7109375" style="88" customWidth="1"/>
    <col min="1279" max="1280" width="9.140625" style="88"/>
    <col min="1281" max="1281" width="18.140625" style="88" customWidth="1"/>
    <col min="1282" max="1527" width="9.140625" style="88"/>
    <col min="1528" max="1528" width="69.5703125" style="88" customWidth="1"/>
    <col min="1529" max="1533" width="9.140625" style="88"/>
    <col min="1534" max="1534" width="11.7109375" style="88" customWidth="1"/>
    <col min="1535" max="1536" width="9.140625" style="88"/>
    <col min="1537" max="1537" width="18.140625" style="88" customWidth="1"/>
    <col min="1538" max="1783" width="9.140625" style="88"/>
    <col min="1784" max="1784" width="69.5703125" style="88" customWidth="1"/>
    <col min="1785" max="1789" width="9.140625" style="88"/>
    <col min="1790" max="1790" width="11.7109375" style="88" customWidth="1"/>
    <col min="1791" max="1792" width="9.140625" style="88"/>
    <col min="1793" max="1793" width="18.140625" style="88" customWidth="1"/>
    <col min="1794" max="2039" width="9.140625" style="88"/>
    <col min="2040" max="2040" width="69.5703125" style="88" customWidth="1"/>
    <col min="2041" max="2045" width="9.140625" style="88"/>
    <col min="2046" max="2046" width="11.7109375" style="88" customWidth="1"/>
    <col min="2047" max="2048" width="9.140625" style="88"/>
    <col min="2049" max="2049" width="18.140625" style="88" customWidth="1"/>
    <col min="2050" max="2295" width="9.140625" style="88"/>
    <col min="2296" max="2296" width="69.5703125" style="88" customWidth="1"/>
    <col min="2297" max="2301" width="9.140625" style="88"/>
    <col min="2302" max="2302" width="11.7109375" style="88" customWidth="1"/>
    <col min="2303" max="2304" width="9.140625" style="88"/>
    <col min="2305" max="2305" width="18.140625" style="88" customWidth="1"/>
    <col min="2306" max="2551" width="9.140625" style="88"/>
    <col min="2552" max="2552" width="69.5703125" style="88" customWidth="1"/>
    <col min="2553" max="2557" width="9.140625" style="88"/>
    <col min="2558" max="2558" width="11.7109375" style="88" customWidth="1"/>
    <col min="2559" max="2560" width="9.140625" style="88"/>
    <col min="2561" max="2561" width="18.140625" style="88" customWidth="1"/>
    <col min="2562" max="2807" width="9.140625" style="88"/>
    <col min="2808" max="2808" width="69.5703125" style="88" customWidth="1"/>
    <col min="2809" max="2813" width="9.140625" style="88"/>
    <col min="2814" max="2814" width="11.7109375" style="88" customWidth="1"/>
    <col min="2815" max="2816" width="9.140625" style="88"/>
    <col min="2817" max="2817" width="18.140625" style="88" customWidth="1"/>
    <col min="2818" max="3063" width="9.140625" style="88"/>
    <col min="3064" max="3064" width="69.5703125" style="88" customWidth="1"/>
    <col min="3065" max="3069" width="9.140625" style="88"/>
    <col min="3070" max="3070" width="11.7109375" style="88" customWidth="1"/>
    <col min="3071" max="3072" width="9.140625" style="88"/>
    <col min="3073" max="3073" width="18.140625" style="88" customWidth="1"/>
    <col min="3074" max="3319" width="9.140625" style="88"/>
    <col min="3320" max="3320" width="69.5703125" style="88" customWidth="1"/>
    <col min="3321" max="3325" width="9.140625" style="88"/>
    <col min="3326" max="3326" width="11.7109375" style="88" customWidth="1"/>
    <col min="3327" max="3328" width="9.140625" style="88"/>
    <col min="3329" max="3329" width="18.140625" style="88" customWidth="1"/>
    <col min="3330" max="3575" width="9.140625" style="88"/>
    <col min="3576" max="3576" width="69.5703125" style="88" customWidth="1"/>
    <col min="3577" max="3581" width="9.140625" style="88"/>
    <col min="3582" max="3582" width="11.7109375" style="88" customWidth="1"/>
    <col min="3583" max="3584" width="9.140625" style="88"/>
    <col min="3585" max="3585" width="18.140625" style="88" customWidth="1"/>
    <col min="3586" max="3831" width="9.140625" style="88"/>
    <col min="3832" max="3832" width="69.5703125" style="88" customWidth="1"/>
    <col min="3833" max="3837" width="9.140625" style="88"/>
    <col min="3838" max="3838" width="11.7109375" style="88" customWidth="1"/>
    <col min="3839" max="3840" width="9.140625" style="88"/>
    <col min="3841" max="3841" width="18.140625" style="88" customWidth="1"/>
    <col min="3842" max="4087" width="9.140625" style="88"/>
    <col min="4088" max="4088" width="69.5703125" style="88" customWidth="1"/>
    <col min="4089" max="4093" width="9.140625" style="88"/>
    <col min="4094" max="4094" width="11.7109375" style="88" customWidth="1"/>
    <col min="4095" max="4096" width="9.140625" style="88"/>
    <col min="4097" max="4097" width="18.140625" style="88" customWidth="1"/>
    <col min="4098" max="4343" width="9.140625" style="88"/>
    <col min="4344" max="4344" width="69.5703125" style="88" customWidth="1"/>
    <col min="4345" max="4349" width="9.140625" style="88"/>
    <col min="4350" max="4350" width="11.7109375" style="88" customWidth="1"/>
    <col min="4351" max="4352" width="9.140625" style="88"/>
    <col min="4353" max="4353" width="18.140625" style="88" customWidth="1"/>
    <col min="4354" max="4599" width="9.140625" style="88"/>
    <col min="4600" max="4600" width="69.5703125" style="88" customWidth="1"/>
    <col min="4601" max="4605" width="9.140625" style="88"/>
    <col min="4606" max="4606" width="11.7109375" style="88" customWidth="1"/>
    <col min="4607" max="4608" width="9.140625" style="88"/>
    <col min="4609" max="4609" width="18.140625" style="88" customWidth="1"/>
    <col min="4610" max="4855" width="9.140625" style="88"/>
    <col min="4856" max="4856" width="69.5703125" style="88" customWidth="1"/>
    <col min="4857" max="4861" width="9.140625" style="88"/>
    <col min="4862" max="4862" width="11.7109375" style="88" customWidth="1"/>
    <col min="4863" max="4864" width="9.140625" style="88"/>
    <col min="4865" max="4865" width="18.140625" style="88" customWidth="1"/>
    <col min="4866" max="5111" width="9.140625" style="88"/>
    <col min="5112" max="5112" width="69.5703125" style="88" customWidth="1"/>
    <col min="5113" max="5117" width="9.140625" style="88"/>
    <col min="5118" max="5118" width="11.7109375" style="88" customWidth="1"/>
    <col min="5119" max="5120" width="9.140625" style="88"/>
    <col min="5121" max="5121" width="18.140625" style="88" customWidth="1"/>
    <col min="5122" max="5367" width="9.140625" style="88"/>
    <col min="5368" max="5368" width="69.5703125" style="88" customWidth="1"/>
    <col min="5369" max="5373" width="9.140625" style="88"/>
    <col min="5374" max="5374" width="11.7109375" style="88" customWidth="1"/>
    <col min="5375" max="5376" width="9.140625" style="88"/>
    <col min="5377" max="5377" width="18.140625" style="88" customWidth="1"/>
    <col min="5378" max="5623" width="9.140625" style="88"/>
    <col min="5624" max="5624" width="69.5703125" style="88" customWidth="1"/>
    <col min="5625" max="5629" width="9.140625" style="88"/>
    <col min="5630" max="5630" width="11.7109375" style="88" customWidth="1"/>
    <col min="5631" max="5632" width="9.140625" style="88"/>
    <col min="5633" max="5633" width="18.140625" style="88" customWidth="1"/>
    <col min="5634" max="5879" width="9.140625" style="88"/>
    <col min="5880" max="5880" width="69.5703125" style="88" customWidth="1"/>
    <col min="5881" max="5885" width="9.140625" style="88"/>
    <col min="5886" max="5886" width="11.7109375" style="88" customWidth="1"/>
    <col min="5887" max="5888" width="9.140625" style="88"/>
    <col min="5889" max="5889" width="18.140625" style="88" customWidth="1"/>
    <col min="5890" max="6135" width="9.140625" style="88"/>
    <col min="6136" max="6136" width="69.5703125" style="88" customWidth="1"/>
    <col min="6137" max="6141" width="9.140625" style="88"/>
    <col min="6142" max="6142" width="11.7109375" style="88" customWidth="1"/>
    <col min="6143" max="6144" width="9.140625" style="88"/>
    <col min="6145" max="6145" width="18.140625" style="88" customWidth="1"/>
    <col min="6146" max="6391" width="9.140625" style="88"/>
    <col min="6392" max="6392" width="69.5703125" style="88" customWidth="1"/>
    <col min="6393" max="6397" width="9.140625" style="88"/>
    <col min="6398" max="6398" width="11.7109375" style="88" customWidth="1"/>
    <col min="6399" max="6400" width="9.140625" style="88"/>
    <col min="6401" max="6401" width="18.140625" style="88" customWidth="1"/>
    <col min="6402" max="6647" width="9.140625" style="88"/>
    <col min="6648" max="6648" width="69.5703125" style="88" customWidth="1"/>
    <col min="6649" max="6653" width="9.140625" style="88"/>
    <col min="6654" max="6654" width="11.7109375" style="88" customWidth="1"/>
    <col min="6655" max="6656" width="9.140625" style="88"/>
    <col min="6657" max="6657" width="18.140625" style="88" customWidth="1"/>
    <col min="6658" max="6903" width="9.140625" style="88"/>
    <col min="6904" max="6904" width="69.5703125" style="88" customWidth="1"/>
    <col min="6905" max="6909" width="9.140625" style="88"/>
    <col min="6910" max="6910" width="11.7109375" style="88" customWidth="1"/>
    <col min="6911" max="6912" width="9.140625" style="88"/>
    <col min="6913" max="6913" width="18.140625" style="88" customWidth="1"/>
    <col min="6914" max="7159" width="9.140625" style="88"/>
    <col min="7160" max="7160" width="69.5703125" style="88" customWidth="1"/>
    <col min="7161" max="7165" width="9.140625" style="88"/>
    <col min="7166" max="7166" width="11.7109375" style="88" customWidth="1"/>
    <col min="7167" max="7168" width="9.140625" style="88"/>
    <col min="7169" max="7169" width="18.140625" style="88" customWidth="1"/>
    <col min="7170" max="7415" width="9.140625" style="88"/>
    <col min="7416" max="7416" width="69.5703125" style="88" customWidth="1"/>
    <col min="7417" max="7421" width="9.140625" style="88"/>
    <col min="7422" max="7422" width="11.7109375" style="88" customWidth="1"/>
    <col min="7423" max="7424" width="9.140625" style="88"/>
    <col min="7425" max="7425" width="18.140625" style="88" customWidth="1"/>
    <col min="7426" max="7671" width="9.140625" style="88"/>
    <col min="7672" max="7672" width="69.5703125" style="88" customWidth="1"/>
    <col min="7673" max="7677" width="9.140625" style="88"/>
    <col min="7678" max="7678" width="11.7109375" style="88" customWidth="1"/>
    <col min="7679" max="7680" width="9.140625" style="88"/>
    <col min="7681" max="7681" width="18.140625" style="88" customWidth="1"/>
    <col min="7682" max="7927" width="9.140625" style="88"/>
    <col min="7928" max="7928" width="69.5703125" style="88" customWidth="1"/>
    <col min="7929" max="7933" width="9.140625" style="88"/>
    <col min="7934" max="7934" width="11.7109375" style="88" customWidth="1"/>
    <col min="7935" max="7936" width="9.140625" style="88"/>
    <col min="7937" max="7937" width="18.140625" style="88" customWidth="1"/>
    <col min="7938" max="8183" width="9.140625" style="88"/>
    <col min="8184" max="8184" width="69.5703125" style="88" customWidth="1"/>
    <col min="8185" max="8189" width="9.140625" style="88"/>
    <col min="8190" max="8190" width="11.7109375" style="88" customWidth="1"/>
    <col min="8191" max="8192" width="9.140625" style="88"/>
    <col min="8193" max="8193" width="18.140625" style="88" customWidth="1"/>
    <col min="8194" max="8439" width="9.140625" style="88"/>
    <col min="8440" max="8440" width="69.5703125" style="88" customWidth="1"/>
    <col min="8441" max="8445" width="9.140625" style="88"/>
    <col min="8446" max="8446" width="11.7109375" style="88" customWidth="1"/>
    <col min="8447" max="8448" width="9.140625" style="88"/>
    <col min="8449" max="8449" width="18.140625" style="88" customWidth="1"/>
    <col min="8450" max="8695" width="9.140625" style="88"/>
    <col min="8696" max="8696" width="69.5703125" style="88" customWidth="1"/>
    <col min="8697" max="8701" width="9.140625" style="88"/>
    <col min="8702" max="8702" width="11.7109375" style="88" customWidth="1"/>
    <col min="8703" max="8704" width="9.140625" style="88"/>
    <col min="8705" max="8705" width="18.140625" style="88" customWidth="1"/>
    <col min="8706" max="8951" width="9.140625" style="88"/>
    <col min="8952" max="8952" width="69.5703125" style="88" customWidth="1"/>
    <col min="8953" max="8957" width="9.140625" style="88"/>
    <col min="8958" max="8958" width="11.7109375" style="88" customWidth="1"/>
    <col min="8959" max="8960" width="9.140625" style="88"/>
    <col min="8961" max="8961" width="18.140625" style="88" customWidth="1"/>
    <col min="8962" max="9207" width="9.140625" style="88"/>
    <col min="9208" max="9208" width="69.5703125" style="88" customWidth="1"/>
    <col min="9209" max="9213" width="9.140625" style="88"/>
    <col min="9214" max="9214" width="11.7109375" style="88" customWidth="1"/>
    <col min="9215" max="9216" width="9.140625" style="88"/>
    <col min="9217" max="9217" width="18.140625" style="88" customWidth="1"/>
    <col min="9218" max="9463" width="9.140625" style="88"/>
    <col min="9464" max="9464" width="69.5703125" style="88" customWidth="1"/>
    <col min="9465" max="9469" width="9.140625" style="88"/>
    <col min="9470" max="9470" width="11.7109375" style="88" customWidth="1"/>
    <col min="9471" max="9472" width="9.140625" style="88"/>
    <col min="9473" max="9473" width="18.140625" style="88" customWidth="1"/>
    <col min="9474" max="9719" width="9.140625" style="88"/>
    <col min="9720" max="9720" width="69.5703125" style="88" customWidth="1"/>
    <col min="9721" max="9725" width="9.140625" style="88"/>
    <col min="9726" max="9726" width="11.7109375" style="88" customWidth="1"/>
    <col min="9727" max="9728" width="9.140625" style="88"/>
    <col min="9729" max="9729" width="18.140625" style="88" customWidth="1"/>
    <col min="9730" max="9975" width="9.140625" style="88"/>
    <col min="9976" max="9976" width="69.5703125" style="88" customWidth="1"/>
    <col min="9977" max="9981" width="9.140625" style="88"/>
    <col min="9982" max="9982" width="11.7109375" style="88" customWidth="1"/>
    <col min="9983" max="9984" width="9.140625" style="88"/>
    <col min="9985" max="9985" width="18.140625" style="88" customWidth="1"/>
    <col min="9986" max="10231" width="9.140625" style="88"/>
    <col min="10232" max="10232" width="69.5703125" style="88" customWidth="1"/>
    <col min="10233" max="10237" width="9.140625" style="88"/>
    <col min="10238" max="10238" width="11.7109375" style="88" customWidth="1"/>
    <col min="10239" max="10240" width="9.140625" style="88"/>
    <col min="10241" max="10241" width="18.140625" style="88" customWidth="1"/>
    <col min="10242" max="10487" width="9.140625" style="88"/>
    <col min="10488" max="10488" width="69.5703125" style="88" customWidth="1"/>
    <col min="10489" max="10493" width="9.140625" style="88"/>
    <col min="10494" max="10494" width="11.7109375" style="88" customWidth="1"/>
    <col min="10495" max="10496" width="9.140625" style="88"/>
    <col min="10497" max="10497" width="18.140625" style="88" customWidth="1"/>
    <col min="10498" max="10743" width="9.140625" style="88"/>
    <col min="10744" max="10744" width="69.5703125" style="88" customWidth="1"/>
    <col min="10745" max="10749" width="9.140625" style="88"/>
    <col min="10750" max="10750" width="11.7109375" style="88" customWidth="1"/>
    <col min="10751" max="10752" width="9.140625" style="88"/>
    <col min="10753" max="10753" width="18.140625" style="88" customWidth="1"/>
    <col min="10754" max="10999" width="9.140625" style="88"/>
    <col min="11000" max="11000" width="69.5703125" style="88" customWidth="1"/>
    <col min="11001" max="11005" width="9.140625" style="88"/>
    <col min="11006" max="11006" width="11.7109375" style="88" customWidth="1"/>
    <col min="11007" max="11008" width="9.140625" style="88"/>
    <col min="11009" max="11009" width="18.140625" style="88" customWidth="1"/>
    <col min="11010" max="11255" width="9.140625" style="88"/>
    <col min="11256" max="11256" width="69.5703125" style="88" customWidth="1"/>
    <col min="11257" max="11261" width="9.140625" style="88"/>
    <col min="11262" max="11262" width="11.7109375" style="88" customWidth="1"/>
    <col min="11263" max="11264" width="9.140625" style="88"/>
    <col min="11265" max="11265" width="18.140625" style="88" customWidth="1"/>
    <col min="11266" max="11511" width="9.140625" style="88"/>
    <col min="11512" max="11512" width="69.5703125" style="88" customWidth="1"/>
    <col min="11513" max="11517" width="9.140625" style="88"/>
    <col min="11518" max="11518" width="11.7109375" style="88" customWidth="1"/>
    <col min="11519" max="11520" width="9.140625" style="88"/>
    <col min="11521" max="11521" width="18.140625" style="88" customWidth="1"/>
    <col min="11522" max="11767" width="9.140625" style="88"/>
    <col min="11768" max="11768" width="69.5703125" style="88" customWidth="1"/>
    <col min="11769" max="11773" width="9.140625" style="88"/>
    <col min="11774" max="11774" width="11.7109375" style="88" customWidth="1"/>
    <col min="11775" max="11776" width="9.140625" style="88"/>
    <col min="11777" max="11777" width="18.140625" style="88" customWidth="1"/>
    <col min="11778" max="12023" width="9.140625" style="88"/>
    <col min="12024" max="12024" width="69.5703125" style="88" customWidth="1"/>
    <col min="12025" max="12029" width="9.140625" style="88"/>
    <col min="12030" max="12030" width="11.7109375" style="88" customWidth="1"/>
    <col min="12031" max="12032" width="9.140625" style="88"/>
    <col min="12033" max="12033" width="18.140625" style="88" customWidth="1"/>
    <col min="12034" max="12279" width="9.140625" style="88"/>
    <col min="12280" max="12280" width="69.5703125" style="88" customWidth="1"/>
    <col min="12281" max="12285" width="9.140625" style="88"/>
    <col min="12286" max="12286" width="11.7109375" style="88" customWidth="1"/>
    <col min="12287" max="12288" width="9.140625" style="88"/>
    <col min="12289" max="12289" width="18.140625" style="88" customWidth="1"/>
    <col min="12290" max="12535" width="9.140625" style="88"/>
    <col min="12536" max="12536" width="69.5703125" style="88" customWidth="1"/>
    <col min="12537" max="12541" width="9.140625" style="88"/>
    <col min="12542" max="12542" width="11.7109375" style="88" customWidth="1"/>
    <col min="12543" max="12544" width="9.140625" style="88"/>
    <col min="12545" max="12545" width="18.140625" style="88" customWidth="1"/>
    <col min="12546" max="12791" width="9.140625" style="88"/>
    <col min="12792" max="12792" width="69.5703125" style="88" customWidth="1"/>
    <col min="12793" max="12797" width="9.140625" style="88"/>
    <col min="12798" max="12798" width="11.7109375" style="88" customWidth="1"/>
    <col min="12799" max="12800" width="9.140625" style="88"/>
    <col min="12801" max="12801" width="18.140625" style="88" customWidth="1"/>
    <col min="12802" max="13047" width="9.140625" style="88"/>
    <col min="13048" max="13048" width="69.5703125" style="88" customWidth="1"/>
    <col min="13049" max="13053" width="9.140625" style="88"/>
    <col min="13054" max="13054" width="11.7109375" style="88" customWidth="1"/>
    <col min="13055" max="13056" width="9.140625" style="88"/>
    <col min="13057" max="13057" width="18.140625" style="88" customWidth="1"/>
    <col min="13058" max="13303" width="9.140625" style="88"/>
    <col min="13304" max="13304" width="69.5703125" style="88" customWidth="1"/>
    <col min="13305" max="13309" width="9.140625" style="88"/>
    <col min="13310" max="13310" width="11.7109375" style="88" customWidth="1"/>
    <col min="13311" max="13312" width="9.140625" style="88"/>
    <col min="13313" max="13313" width="18.140625" style="88" customWidth="1"/>
    <col min="13314" max="13559" width="9.140625" style="88"/>
    <col min="13560" max="13560" width="69.5703125" style="88" customWidth="1"/>
    <col min="13561" max="13565" width="9.140625" style="88"/>
    <col min="13566" max="13566" width="11.7109375" style="88" customWidth="1"/>
    <col min="13567" max="13568" width="9.140625" style="88"/>
    <col min="13569" max="13569" width="18.140625" style="88" customWidth="1"/>
    <col min="13570" max="13815" width="9.140625" style="88"/>
    <col min="13816" max="13816" width="69.5703125" style="88" customWidth="1"/>
    <col min="13817" max="13821" width="9.140625" style="88"/>
    <col min="13822" max="13822" width="11.7109375" style="88" customWidth="1"/>
    <col min="13823" max="13824" width="9.140625" style="88"/>
    <col min="13825" max="13825" width="18.140625" style="88" customWidth="1"/>
    <col min="13826" max="14071" width="9.140625" style="88"/>
    <col min="14072" max="14072" width="69.5703125" style="88" customWidth="1"/>
    <col min="14073" max="14077" width="9.140625" style="88"/>
    <col min="14078" max="14078" width="11.7109375" style="88" customWidth="1"/>
    <col min="14079" max="14080" width="9.140625" style="88"/>
    <col min="14081" max="14081" width="18.140625" style="88" customWidth="1"/>
    <col min="14082" max="14327" width="9.140625" style="88"/>
    <col min="14328" max="14328" width="69.5703125" style="88" customWidth="1"/>
    <col min="14329" max="14333" width="9.140625" style="88"/>
    <col min="14334" max="14334" width="11.7109375" style="88" customWidth="1"/>
    <col min="14335" max="14336" width="9.140625" style="88"/>
    <col min="14337" max="14337" width="18.140625" style="88" customWidth="1"/>
    <col min="14338" max="14583" width="9.140625" style="88"/>
    <col min="14584" max="14584" width="69.5703125" style="88" customWidth="1"/>
    <col min="14585" max="14589" width="9.140625" style="88"/>
    <col min="14590" max="14590" width="11.7109375" style="88" customWidth="1"/>
    <col min="14591" max="14592" width="9.140625" style="88"/>
    <col min="14593" max="14593" width="18.140625" style="88" customWidth="1"/>
    <col min="14594" max="14839" width="9.140625" style="88"/>
    <col min="14840" max="14840" width="69.5703125" style="88" customWidth="1"/>
    <col min="14841" max="14845" width="9.140625" style="88"/>
    <col min="14846" max="14846" width="11.7109375" style="88" customWidth="1"/>
    <col min="14847" max="14848" width="9.140625" style="88"/>
    <col min="14849" max="14849" width="18.140625" style="88" customWidth="1"/>
    <col min="14850" max="15095" width="9.140625" style="88"/>
    <col min="15096" max="15096" width="69.5703125" style="88" customWidth="1"/>
    <col min="15097" max="15101" width="9.140625" style="88"/>
    <col min="15102" max="15102" width="11.7109375" style="88" customWidth="1"/>
    <col min="15103" max="15104" width="9.140625" style="88"/>
    <col min="15105" max="15105" width="18.140625" style="88" customWidth="1"/>
    <col min="15106" max="15351" width="9.140625" style="88"/>
    <col min="15352" max="15352" width="69.5703125" style="88" customWidth="1"/>
    <col min="15353" max="15357" width="9.140625" style="88"/>
    <col min="15358" max="15358" width="11.7109375" style="88" customWidth="1"/>
    <col min="15359" max="15360" width="9.140625" style="88"/>
    <col min="15361" max="15361" width="18.140625" style="88" customWidth="1"/>
    <col min="15362" max="15607" width="9.140625" style="88"/>
    <col min="15608" max="15608" width="69.5703125" style="88" customWidth="1"/>
    <col min="15609" max="15613" width="9.140625" style="88"/>
    <col min="15614" max="15614" width="11.7109375" style="88" customWidth="1"/>
    <col min="15615" max="15616" width="9.140625" style="88"/>
    <col min="15617" max="15617" width="18.140625" style="88" customWidth="1"/>
    <col min="15618" max="15863" width="9.140625" style="88"/>
    <col min="15864" max="15864" width="69.5703125" style="88" customWidth="1"/>
    <col min="15865" max="15869" width="9.140625" style="88"/>
    <col min="15870" max="15870" width="11.7109375" style="88" customWidth="1"/>
    <col min="15871" max="15872" width="9.140625" style="88"/>
    <col min="15873" max="15873" width="18.140625" style="88" customWidth="1"/>
    <col min="15874" max="16119" width="9.140625" style="88"/>
    <col min="16120" max="16120" width="69.5703125" style="88" customWidth="1"/>
    <col min="16121" max="16125" width="9.140625" style="88"/>
    <col min="16126" max="16126" width="11.7109375" style="88" customWidth="1"/>
    <col min="16127" max="16128" width="9.140625" style="88"/>
    <col min="16129" max="16129" width="18.140625" style="88" customWidth="1"/>
    <col min="16130" max="16384" width="9.140625" style="88"/>
  </cols>
  <sheetData>
    <row r="1" spans="1:11" x14ac:dyDescent="0.2">
      <c r="A1" s="192" t="s">
        <v>38</v>
      </c>
      <c r="B1" s="192"/>
      <c r="C1" s="192"/>
      <c r="D1" s="192"/>
      <c r="E1" s="192"/>
      <c r="F1" s="192"/>
      <c r="G1" s="192"/>
      <c r="H1" s="192"/>
    </row>
    <row r="2" spans="1:11" x14ac:dyDescent="0.2">
      <c r="A2" s="193" t="s">
        <v>0</v>
      </c>
      <c r="B2" s="193"/>
      <c r="C2" s="193"/>
      <c r="D2" s="193"/>
      <c r="E2" s="16"/>
      <c r="H2" s="17"/>
    </row>
    <row r="3" spans="1:11" x14ac:dyDescent="0.2">
      <c r="A3" s="194" t="s">
        <v>1</v>
      </c>
      <c r="B3" s="194"/>
      <c r="C3" s="90"/>
      <c r="D3" s="91"/>
      <c r="E3" s="16"/>
      <c r="H3" s="17"/>
    </row>
    <row r="4" spans="1:11" ht="18" x14ac:dyDescent="0.2">
      <c r="A4" s="92" t="s">
        <v>2</v>
      </c>
      <c r="B4" s="92"/>
      <c r="C4" s="195" t="s">
        <v>290</v>
      </c>
      <c r="D4" s="195"/>
      <c r="E4" s="195"/>
      <c r="H4" s="17"/>
    </row>
    <row r="5" spans="1:11" x14ac:dyDescent="0.2">
      <c r="A5" s="92"/>
      <c r="B5" s="92"/>
      <c r="C5" s="196" t="s">
        <v>291</v>
      </c>
      <c r="D5" s="196"/>
      <c r="E5" s="196"/>
      <c r="H5" s="17"/>
    </row>
    <row r="6" spans="1:11" ht="15.75" x14ac:dyDescent="0.2">
      <c r="A6" s="92"/>
      <c r="B6" s="92"/>
      <c r="C6" s="90"/>
      <c r="D6" s="91"/>
      <c r="E6" s="16"/>
      <c r="H6" s="18"/>
      <c r="I6" s="19" t="s">
        <v>41</v>
      </c>
      <c r="J6" s="20">
        <f>K21</f>
        <v>0</v>
      </c>
      <c r="K6" s="21" t="s">
        <v>42</v>
      </c>
    </row>
    <row r="7" spans="1:11" x14ac:dyDescent="0.2">
      <c r="A7" s="92"/>
      <c r="B7" s="92"/>
      <c r="C7" s="90"/>
      <c r="D7" s="91"/>
      <c r="E7" s="16"/>
      <c r="H7" s="171" t="s">
        <v>44</v>
      </c>
      <c r="I7" s="171"/>
      <c r="J7" s="171"/>
      <c r="K7" s="171"/>
    </row>
    <row r="8" spans="1:11" ht="12.75" customHeight="1" x14ac:dyDescent="0.2">
      <c r="A8" s="189" t="s">
        <v>45</v>
      </c>
      <c r="B8" s="190" t="s">
        <v>5</v>
      </c>
      <c r="C8" s="174" t="s">
        <v>46</v>
      </c>
      <c r="D8" s="174" t="s">
        <v>47</v>
      </c>
      <c r="E8" s="175" t="s">
        <v>48</v>
      </c>
      <c r="F8" s="175"/>
      <c r="G8" s="175"/>
      <c r="H8" s="175" t="s">
        <v>49</v>
      </c>
      <c r="I8" s="175"/>
      <c r="J8" s="175"/>
      <c r="K8" s="191" t="s">
        <v>57</v>
      </c>
    </row>
    <row r="9" spans="1:11" ht="27" x14ac:dyDescent="0.2">
      <c r="A9" s="189"/>
      <c r="B9" s="190"/>
      <c r="C9" s="174"/>
      <c r="D9" s="174"/>
      <c r="E9" s="25" t="s">
        <v>52</v>
      </c>
      <c r="F9" s="25" t="s">
        <v>53</v>
      </c>
      <c r="G9" s="25" t="s">
        <v>54</v>
      </c>
      <c r="H9" s="25" t="s">
        <v>52</v>
      </c>
      <c r="I9" s="25" t="s">
        <v>53</v>
      </c>
      <c r="J9" s="25" t="s">
        <v>54</v>
      </c>
      <c r="K9" s="191"/>
    </row>
    <row r="10" spans="1:11" x14ac:dyDescent="0.2">
      <c r="A10" s="93"/>
      <c r="B10" s="94"/>
      <c r="C10" s="95"/>
      <c r="D10" s="96"/>
      <c r="E10" s="97"/>
      <c r="F10" s="97"/>
      <c r="G10" s="97"/>
      <c r="H10" s="97"/>
      <c r="I10" s="97"/>
      <c r="J10" s="97"/>
      <c r="K10" s="98"/>
    </row>
    <row r="11" spans="1:11" ht="32.25" customHeight="1" x14ac:dyDescent="0.2">
      <c r="A11" s="30" t="s">
        <v>8</v>
      </c>
      <c r="B11" s="151" t="s">
        <v>292</v>
      </c>
      <c r="C11" s="69" t="s">
        <v>151</v>
      </c>
      <c r="D11" s="137">
        <v>1</v>
      </c>
      <c r="E11" s="64"/>
      <c r="F11" s="64"/>
      <c r="G11" s="64"/>
      <c r="H11" s="64"/>
      <c r="I11" s="64"/>
      <c r="J11" s="64"/>
      <c r="K11" s="100"/>
    </row>
    <row r="12" spans="1:11" ht="16.5" x14ac:dyDescent="0.2">
      <c r="A12" s="69" t="s">
        <v>10</v>
      </c>
      <c r="B12" s="152" t="s">
        <v>293</v>
      </c>
      <c r="C12" s="153" t="s">
        <v>151</v>
      </c>
      <c r="D12" s="154">
        <v>2</v>
      </c>
      <c r="E12" s="101"/>
      <c r="F12" s="101"/>
      <c r="G12" s="101"/>
      <c r="H12" s="101"/>
      <c r="I12" s="101"/>
      <c r="J12" s="101"/>
      <c r="K12" s="102"/>
    </row>
    <row r="13" spans="1:11" ht="16.5" x14ac:dyDescent="0.2">
      <c r="A13" s="69" t="s">
        <v>12</v>
      </c>
      <c r="B13" s="152" t="s">
        <v>294</v>
      </c>
      <c r="C13" s="153" t="s">
        <v>151</v>
      </c>
      <c r="D13" s="137">
        <v>1</v>
      </c>
      <c r="E13" s="101"/>
      <c r="F13" s="101"/>
      <c r="G13" s="101"/>
      <c r="H13" s="101"/>
      <c r="I13" s="101"/>
      <c r="J13" s="101"/>
      <c r="K13" s="102"/>
    </row>
    <row r="14" spans="1:11" ht="16.5" x14ac:dyDescent="0.2">
      <c r="A14" s="69" t="s">
        <v>14</v>
      </c>
      <c r="B14" s="152" t="s">
        <v>295</v>
      </c>
      <c r="C14" s="153" t="s">
        <v>151</v>
      </c>
      <c r="D14" s="137">
        <v>1</v>
      </c>
      <c r="E14" s="101"/>
      <c r="F14" s="101"/>
      <c r="G14" s="101"/>
      <c r="H14" s="101"/>
      <c r="I14" s="101"/>
      <c r="J14" s="101"/>
      <c r="K14" s="102"/>
    </row>
    <row r="15" spans="1:11" ht="16.5" x14ac:dyDescent="0.2">
      <c r="A15" s="69" t="s">
        <v>16</v>
      </c>
      <c r="B15" s="152" t="s">
        <v>296</v>
      </c>
      <c r="C15" s="153" t="s">
        <v>151</v>
      </c>
      <c r="D15" s="137">
        <v>1</v>
      </c>
      <c r="E15" s="101"/>
      <c r="F15" s="101"/>
      <c r="G15" s="101"/>
      <c r="H15" s="101"/>
      <c r="I15" s="101"/>
      <c r="J15" s="101"/>
      <c r="K15" s="102"/>
    </row>
    <row r="16" spans="1:11" ht="16.5" x14ac:dyDescent="0.2">
      <c r="A16" s="69" t="s">
        <v>18</v>
      </c>
      <c r="B16" s="152" t="s">
        <v>297</v>
      </c>
      <c r="C16" s="153" t="s">
        <v>151</v>
      </c>
      <c r="D16" s="137">
        <v>1</v>
      </c>
      <c r="E16" s="101"/>
      <c r="F16" s="101"/>
      <c r="G16" s="101"/>
      <c r="H16" s="101"/>
      <c r="I16" s="101"/>
      <c r="J16" s="101"/>
      <c r="K16" s="102"/>
    </row>
    <row r="17" spans="1:15" ht="26.25" customHeight="1" x14ac:dyDescent="0.2">
      <c r="A17" s="69" t="s">
        <v>20</v>
      </c>
      <c r="B17" s="152" t="s">
        <v>298</v>
      </c>
      <c r="C17" s="153" t="s">
        <v>151</v>
      </c>
      <c r="D17" s="137">
        <v>1</v>
      </c>
      <c r="E17" s="101"/>
      <c r="F17" s="101"/>
      <c r="G17" s="101"/>
      <c r="H17" s="101"/>
      <c r="I17" s="101"/>
      <c r="J17" s="101"/>
      <c r="K17" s="102"/>
    </row>
    <row r="18" spans="1:15" ht="16.5" x14ac:dyDescent="0.2">
      <c r="A18" s="69" t="s">
        <v>22</v>
      </c>
      <c r="B18" s="152" t="s">
        <v>299</v>
      </c>
      <c r="C18" s="153" t="s">
        <v>151</v>
      </c>
      <c r="D18" s="137">
        <v>1</v>
      </c>
      <c r="E18" s="101"/>
      <c r="F18" s="101"/>
      <c r="G18" s="101"/>
      <c r="H18" s="101"/>
      <c r="I18" s="101"/>
      <c r="J18" s="101"/>
      <c r="K18" s="102"/>
    </row>
    <row r="19" spans="1:15" ht="16.5" x14ac:dyDescent="0.2">
      <c r="A19" s="69" t="s">
        <v>24</v>
      </c>
      <c r="B19" s="152" t="s">
        <v>300</v>
      </c>
      <c r="C19" s="153" t="s">
        <v>151</v>
      </c>
      <c r="D19" s="137">
        <v>1</v>
      </c>
      <c r="E19" s="101"/>
      <c r="F19" s="101"/>
      <c r="G19" s="101"/>
      <c r="H19" s="101"/>
      <c r="I19" s="101"/>
      <c r="J19" s="101"/>
      <c r="K19" s="102"/>
    </row>
    <row r="20" spans="1:15" ht="16.5" x14ac:dyDescent="0.2">
      <c r="A20" s="69" t="s">
        <v>26</v>
      </c>
      <c r="B20" s="152" t="s">
        <v>301</v>
      </c>
      <c r="C20" s="153" t="s">
        <v>151</v>
      </c>
      <c r="D20" s="137">
        <v>1</v>
      </c>
      <c r="E20" s="101"/>
      <c r="F20" s="101"/>
      <c r="G20" s="101"/>
      <c r="H20" s="101"/>
      <c r="I20" s="101"/>
      <c r="J20" s="101"/>
      <c r="K20" s="102"/>
    </row>
    <row r="21" spans="1:15" ht="16.5" x14ac:dyDescent="0.2">
      <c r="A21" s="67"/>
      <c r="B21" s="68" t="s">
        <v>115</v>
      </c>
      <c r="C21" s="69"/>
      <c r="D21" s="67"/>
      <c r="E21" s="70"/>
      <c r="F21" s="70"/>
      <c r="G21" s="70"/>
      <c r="H21" s="70"/>
      <c r="I21" s="70"/>
      <c r="J21" s="70"/>
      <c r="K21" s="102"/>
      <c r="L21" s="103"/>
      <c r="M21" s="103"/>
      <c r="N21" s="103"/>
      <c r="O21" s="104"/>
    </row>
    <row r="22" spans="1:15" ht="16.5" x14ac:dyDescent="0.2">
      <c r="A22" s="67"/>
      <c r="B22" s="67" t="s">
        <v>116</v>
      </c>
      <c r="C22" s="72"/>
      <c r="D22" s="67"/>
      <c r="E22" s="70"/>
      <c r="F22" s="70"/>
      <c r="G22" s="70"/>
      <c r="H22" s="70"/>
      <c r="I22" s="70"/>
      <c r="J22" s="70"/>
      <c r="K22" s="102"/>
      <c r="L22" s="105"/>
      <c r="M22" s="105"/>
      <c r="N22" s="105"/>
      <c r="O22" s="106"/>
    </row>
    <row r="23" spans="1:15" ht="16.5" x14ac:dyDescent="0.2">
      <c r="A23" s="67"/>
      <c r="B23" s="67" t="s">
        <v>117</v>
      </c>
      <c r="C23" s="72"/>
      <c r="D23" s="67"/>
      <c r="E23" s="70"/>
      <c r="F23" s="70"/>
      <c r="G23" s="70"/>
      <c r="H23" s="70"/>
      <c r="I23" s="70"/>
      <c r="J23" s="70"/>
      <c r="K23" s="102"/>
      <c r="L23" s="105"/>
      <c r="M23" s="105"/>
      <c r="N23" s="105"/>
      <c r="O23" s="106"/>
    </row>
    <row r="24" spans="1:15" ht="16.5" x14ac:dyDescent="0.2">
      <c r="A24" s="67"/>
      <c r="B24" s="67" t="s">
        <v>118</v>
      </c>
      <c r="C24" s="72"/>
      <c r="D24" s="67"/>
      <c r="E24" s="70"/>
      <c r="F24" s="70"/>
      <c r="G24" s="70"/>
      <c r="H24" s="70"/>
      <c r="I24" s="70"/>
      <c r="J24" s="70"/>
      <c r="K24" s="102"/>
      <c r="L24" s="105"/>
      <c r="M24" s="105"/>
      <c r="N24" s="105"/>
      <c r="O24" s="106"/>
    </row>
    <row r="25" spans="1:15" ht="16.5" x14ac:dyDescent="0.2">
      <c r="A25" s="73"/>
      <c r="B25" s="73" t="s">
        <v>119</v>
      </c>
      <c r="C25" s="74"/>
      <c r="D25" s="75"/>
      <c r="E25" s="76"/>
      <c r="F25" s="76"/>
      <c r="G25" s="76"/>
      <c r="H25" s="76"/>
      <c r="I25" s="76"/>
      <c r="J25" s="76"/>
      <c r="K25" s="76"/>
      <c r="L25" s="107"/>
      <c r="M25" s="107"/>
      <c r="N25" s="107"/>
      <c r="O25" s="108"/>
    </row>
    <row r="26" spans="1:15" x14ac:dyDescent="0.2">
      <c r="A26" s="23"/>
      <c r="B26" s="109"/>
      <c r="C26" s="109"/>
      <c r="D26" s="110"/>
      <c r="E26" s="23"/>
      <c r="F26" s="23"/>
      <c r="G26" s="20"/>
      <c r="H26" s="23"/>
      <c r="I26" s="23"/>
      <c r="J26" s="23"/>
      <c r="K26" s="23"/>
    </row>
    <row r="27" spans="1:15" x14ac:dyDescent="0.2">
      <c r="A27" s="23"/>
      <c r="B27" s="109"/>
      <c r="C27" s="109"/>
      <c r="D27" s="110"/>
      <c r="E27" s="23"/>
      <c r="F27" s="23"/>
      <c r="G27" s="20"/>
      <c r="H27" s="23"/>
      <c r="I27" s="23"/>
      <c r="J27" s="23"/>
      <c r="K27" s="23"/>
    </row>
  </sheetData>
  <mergeCells count="13">
    <mergeCell ref="A1:H1"/>
    <mergeCell ref="A2:D2"/>
    <mergeCell ref="A3:B3"/>
    <mergeCell ref="C4:E4"/>
    <mergeCell ref="C5:E5"/>
    <mergeCell ref="H7:K7"/>
    <mergeCell ref="A8:A9"/>
    <mergeCell ref="B8:B9"/>
    <mergeCell ref="C8:C9"/>
    <mergeCell ref="D8:D9"/>
    <mergeCell ref="E8:G8"/>
    <mergeCell ref="H8:J8"/>
    <mergeCell ref="K8:K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O75"/>
  <sheetViews>
    <sheetView zoomScale="80" zoomScaleNormal="80" workbookViewId="0">
      <selection activeCell="B47" sqref="B47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9.42578125" style="15" customWidth="1"/>
    <col min="9" max="9" width="11.28515625" style="15" customWidth="1"/>
    <col min="10" max="10" width="10.140625" style="15" customWidth="1"/>
    <col min="11" max="11" width="10.7109375" style="15" customWidth="1"/>
    <col min="12" max="15" width="12.85546875" style="15" customWidth="1"/>
    <col min="16" max="16384" width="9.140625" style="15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39</v>
      </c>
      <c r="D5" s="168"/>
      <c r="E5" s="168"/>
      <c r="F5" s="168"/>
      <c r="G5" s="168"/>
      <c r="H5" s="168"/>
      <c r="I5" s="168"/>
      <c r="J5" s="168"/>
    </row>
    <row r="6" spans="1:15" x14ac:dyDescent="0.3">
      <c r="B6" s="1"/>
      <c r="C6" s="169" t="s">
        <v>40</v>
      </c>
      <c r="D6" s="169"/>
      <c r="E6" s="169"/>
      <c r="F6" s="169"/>
      <c r="G6" s="169"/>
      <c r="H6" s="169"/>
      <c r="I6" s="169"/>
      <c r="J6" s="169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O75</f>
        <v>0</v>
      </c>
      <c r="O7" s="21" t="s">
        <v>42</v>
      </c>
    </row>
    <row r="8" spans="1:15" x14ac:dyDescent="0.3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3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3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29" t="s">
        <v>58</v>
      </c>
      <c r="C12" s="30"/>
      <c r="D12" s="28"/>
      <c r="E12" s="31"/>
      <c r="F12" s="31"/>
      <c r="G12" s="32"/>
      <c r="H12" s="31"/>
      <c r="I12" s="31"/>
      <c r="J12" s="32"/>
      <c r="K12" s="32"/>
      <c r="L12" s="32"/>
      <c r="M12" s="32"/>
      <c r="N12" s="32"/>
      <c r="O12" s="32"/>
    </row>
    <row r="13" spans="1:15" x14ac:dyDescent="0.3">
      <c r="A13" s="33">
        <v>1</v>
      </c>
      <c r="B13" s="34" t="s">
        <v>59</v>
      </c>
      <c r="C13" s="35" t="s">
        <v>60</v>
      </c>
      <c r="D13" s="36">
        <v>1</v>
      </c>
      <c r="E13" s="37"/>
      <c r="F13" s="37"/>
      <c r="G13" s="37"/>
      <c r="H13" s="37"/>
      <c r="I13" s="37"/>
      <c r="J13" s="38"/>
      <c r="K13" s="32"/>
      <c r="L13" s="32"/>
      <c r="M13" s="32"/>
      <c r="N13" s="32"/>
      <c r="O13" s="32"/>
    </row>
    <row r="14" spans="1:15" ht="33" x14ac:dyDescent="0.3">
      <c r="A14" s="30">
        <f>+A13+1</f>
        <v>2</v>
      </c>
      <c r="B14" s="39" t="s">
        <v>61</v>
      </c>
      <c r="C14" s="35" t="s">
        <v>60</v>
      </c>
      <c r="D14" s="36">
        <v>1</v>
      </c>
      <c r="E14" s="37"/>
      <c r="F14" s="37"/>
      <c r="G14" s="37"/>
      <c r="H14" s="37"/>
      <c r="I14" s="37"/>
      <c r="J14" s="38"/>
      <c r="K14" s="32"/>
      <c r="L14" s="32"/>
      <c r="M14" s="32"/>
      <c r="N14" s="32"/>
      <c r="O14" s="32"/>
    </row>
    <row r="15" spans="1:15" ht="23.25" customHeight="1" x14ac:dyDescent="0.3">
      <c r="A15" s="33">
        <v>3</v>
      </c>
      <c r="B15" s="39" t="s">
        <v>62</v>
      </c>
      <c r="C15" s="35" t="s">
        <v>60</v>
      </c>
      <c r="D15" s="36">
        <v>1</v>
      </c>
      <c r="E15" s="37"/>
      <c r="F15" s="37"/>
      <c r="G15" s="37"/>
      <c r="H15" s="37"/>
      <c r="I15" s="37"/>
      <c r="J15" s="38"/>
      <c r="K15" s="32"/>
      <c r="L15" s="32"/>
      <c r="M15" s="32"/>
      <c r="N15" s="32"/>
      <c r="O15" s="32"/>
    </row>
    <row r="16" spans="1:15" ht="33" x14ac:dyDescent="0.3">
      <c r="A16" s="30">
        <v>4</v>
      </c>
      <c r="B16" s="40" t="s">
        <v>63</v>
      </c>
      <c r="C16" s="35" t="s">
        <v>64</v>
      </c>
      <c r="D16" s="36">
        <v>256</v>
      </c>
      <c r="E16" s="37"/>
      <c r="F16" s="37"/>
      <c r="G16" s="37"/>
      <c r="H16" s="37"/>
      <c r="I16" s="37"/>
      <c r="J16" s="41"/>
      <c r="K16" s="32"/>
      <c r="L16" s="32"/>
      <c r="M16" s="32"/>
      <c r="N16" s="32"/>
      <c r="O16" s="32"/>
    </row>
    <row r="17" spans="1:15" x14ac:dyDescent="0.3">
      <c r="A17" s="33">
        <v>5</v>
      </c>
      <c r="B17" s="42" t="s">
        <v>65</v>
      </c>
      <c r="C17" s="35" t="s">
        <v>66</v>
      </c>
      <c r="D17" s="36">
        <v>6</v>
      </c>
      <c r="E17" s="37"/>
      <c r="F17" s="37"/>
      <c r="G17" s="37"/>
      <c r="H17" s="37"/>
      <c r="I17" s="37"/>
      <c r="J17" s="41"/>
      <c r="K17" s="32"/>
      <c r="L17" s="32"/>
      <c r="M17" s="32"/>
      <c r="N17" s="32"/>
      <c r="O17" s="32"/>
    </row>
    <row r="18" spans="1:15" x14ac:dyDescent="0.3">
      <c r="A18" s="30"/>
      <c r="B18" s="43" t="s">
        <v>67</v>
      </c>
      <c r="C18" s="35"/>
      <c r="D18" s="36"/>
      <c r="E18" s="37"/>
      <c r="F18" s="37"/>
      <c r="G18" s="37"/>
      <c r="H18" s="37"/>
      <c r="I18" s="37"/>
      <c r="J18" s="41"/>
      <c r="K18" s="32"/>
      <c r="L18" s="32"/>
      <c r="M18" s="32"/>
      <c r="N18" s="32"/>
      <c r="O18" s="32"/>
    </row>
    <row r="19" spans="1:15" x14ac:dyDescent="0.3">
      <c r="A19" s="30">
        <v>7</v>
      </c>
      <c r="B19" s="44" t="s">
        <v>68</v>
      </c>
      <c r="C19" s="35" t="s">
        <v>69</v>
      </c>
      <c r="D19" s="36">
        <v>950.1</v>
      </c>
      <c r="E19" s="37"/>
      <c r="F19" s="37"/>
      <c r="G19" s="37"/>
      <c r="H19" s="37"/>
      <c r="I19" s="37"/>
      <c r="J19" s="41"/>
      <c r="K19" s="32"/>
      <c r="L19" s="32"/>
      <c r="M19" s="32"/>
      <c r="N19" s="32"/>
      <c r="O19" s="32"/>
    </row>
    <row r="20" spans="1:15" x14ac:dyDescent="0.3">
      <c r="A20" s="30">
        <v>8</v>
      </c>
      <c r="B20" s="45" t="s">
        <v>70</v>
      </c>
      <c r="C20" s="35" t="s">
        <v>71</v>
      </c>
      <c r="D20" s="36">
        <v>857.7</v>
      </c>
      <c r="E20" s="37"/>
      <c r="F20" s="37"/>
      <c r="G20" s="37"/>
      <c r="H20" s="37"/>
      <c r="I20" s="37"/>
      <c r="J20" s="41"/>
      <c r="K20" s="32"/>
      <c r="L20" s="32"/>
      <c r="M20" s="32"/>
      <c r="N20" s="32"/>
      <c r="O20" s="32"/>
    </row>
    <row r="21" spans="1:15" ht="32.25" customHeight="1" x14ac:dyDescent="0.3">
      <c r="A21" s="30">
        <v>9</v>
      </c>
      <c r="B21" s="45" t="s">
        <v>72</v>
      </c>
      <c r="C21" s="35" t="s">
        <v>71</v>
      </c>
      <c r="D21" s="36">
        <v>857.7</v>
      </c>
      <c r="E21" s="37"/>
      <c r="F21" s="37"/>
      <c r="G21" s="37"/>
      <c r="H21" s="37"/>
      <c r="I21" s="37"/>
      <c r="J21" s="41"/>
      <c r="K21" s="32"/>
      <c r="L21" s="32"/>
      <c r="M21" s="32"/>
      <c r="N21" s="32"/>
      <c r="O21" s="32"/>
    </row>
    <row r="22" spans="1:15" ht="33.75" customHeight="1" x14ac:dyDescent="0.3">
      <c r="A22" s="30">
        <v>10</v>
      </c>
      <c r="B22" s="45" t="s">
        <v>73</v>
      </c>
      <c r="C22" s="35" t="s">
        <v>71</v>
      </c>
      <c r="D22" s="36">
        <v>857.7</v>
      </c>
      <c r="E22" s="37"/>
      <c r="F22" s="37"/>
      <c r="G22" s="37"/>
      <c r="H22" s="37"/>
      <c r="I22" s="37"/>
      <c r="J22" s="41"/>
      <c r="K22" s="32"/>
      <c r="L22" s="32"/>
      <c r="M22" s="32"/>
      <c r="N22" s="32"/>
      <c r="O22" s="32"/>
    </row>
    <row r="23" spans="1:15" x14ac:dyDescent="0.3">
      <c r="A23" s="30">
        <v>11</v>
      </c>
      <c r="B23" s="45" t="s">
        <v>74</v>
      </c>
      <c r="C23" s="35" t="s">
        <v>64</v>
      </c>
      <c r="D23" s="36">
        <v>404.23</v>
      </c>
      <c r="E23" s="37"/>
      <c r="F23" s="37"/>
      <c r="G23" s="37"/>
      <c r="H23" s="37"/>
      <c r="I23" s="37"/>
      <c r="J23" s="41"/>
      <c r="K23" s="32"/>
      <c r="L23" s="32"/>
      <c r="M23" s="32"/>
      <c r="N23" s="32"/>
      <c r="O23" s="32"/>
    </row>
    <row r="24" spans="1:15" x14ac:dyDescent="0.3">
      <c r="A24" s="30">
        <v>12</v>
      </c>
      <c r="B24" s="45" t="s">
        <v>75</v>
      </c>
      <c r="C24" s="35" t="s">
        <v>71</v>
      </c>
      <c r="D24" s="36">
        <v>49.17</v>
      </c>
      <c r="E24" s="37"/>
      <c r="F24" s="37"/>
      <c r="G24" s="37"/>
      <c r="H24" s="37"/>
      <c r="I24" s="37"/>
      <c r="J24" s="41"/>
      <c r="K24" s="32"/>
      <c r="L24" s="32"/>
      <c r="M24" s="32"/>
      <c r="N24" s="32"/>
      <c r="O24" s="32"/>
    </row>
    <row r="25" spans="1:15" x14ac:dyDescent="0.3">
      <c r="A25" s="30">
        <v>13</v>
      </c>
      <c r="B25" s="45" t="s">
        <v>76</v>
      </c>
      <c r="C25" s="35" t="s">
        <v>77</v>
      </c>
      <c r="D25" s="36">
        <v>45</v>
      </c>
      <c r="E25" s="37"/>
      <c r="F25" s="37"/>
      <c r="G25" s="37"/>
      <c r="H25" s="37"/>
      <c r="I25" s="37"/>
      <c r="J25" s="41"/>
      <c r="K25" s="32"/>
      <c r="L25" s="32"/>
      <c r="M25" s="32"/>
      <c r="N25" s="32"/>
      <c r="O25" s="32"/>
    </row>
    <row r="26" spans="1:15" ht="33" x14ac:dyDescent="0.3">
      <c r="A26" s="30">
        <v>14</v>
      </c>
      <c r="B26" s="39" t="s">
        <v>78</v>
      </c>
      <c r="C26" s="46" t="s">
        <v>77</v>
      </c>
      <c r="D26" s="47">
        <v>48</v>
      </c>
      <c r="E26" s="48"/>
      <c r="F26" s="48"/>
      <c r="G26" s="48"/>
      <c r="H26" s="48"/>
      <c r="I26" s="48"/>
      <c r="J26" s="49"/>
      <c r="K26" s="32"/>
      <c r="L26" s="32"/>
      <c r="M26" s="32"/>
      <c r="N26" s="32"/>
      <c r="O26" s="32"/>
    </row>
    <row r="27" spans="1:15" x14ac:dyDescent="0.3">
      <c r="A27" s="30"/>
      <c r="B27" s="50" t="s">
        <v>79</v>
      </c>
      <c r="C27" s="46"/>
      <c r="D27" s="47"/>
      <c r="E27" s="48"/>
      <c r="F27" s="37"/>
      <c r="G27" s="37"/>
      <c r="H27" s="48"/>
      <c r="I27" s="48"/>
      <c r="J27" s="38"/>
      <c r="K27" s="32"/>
      <c r="L27" s="32"/>
      <c r="M27" s="32"/>
      <c r="N27" s="32"/>
      <c r="O27" s="32"/>
    </row>
    <row r="28" spans="1:15" ht="18" customHeight="1" x14ac:dyDescent="0.3">
      <c r="A28" s="30"/>
      <c r="B28" s="51" t="s">
        <v>80</v>
      </c>
      <c r="C28" s="46"/>
      <c r="D28" s="47"/>
      <c r="E28" s="48"/>
      <c r="F28" s="37"/>
      <c r="G28" s="37"/>
      <c r="H28" s="48"/>
      <c r="I28" s="48"/>
      <c r="J28" s="38"/>
      <c r="K28" s="32"/>
      <c r="L28" s="32"/>
      <c r="M28" s="32"/>
      <c r="N28" s="32"/>
      <c r="O28" s="32"/>
    </row>
    <row r="29" spans="1:15" ht="72.75" customHeight="1" x14ac:dyDescent="0.3">
      <c r="A29" s="30">
        <v>15</v>
      </c>
      <c r="B29" s="39" t="s">
        <v>81</v>
      </c>
      <c r="C29" s="46" t="s">
        <v>69</v>
      </c>
      <c r="D29" s="47">
        <v>95.3</v>
      </c>
      <c r="E29" s="48"/>
      <c r="F29" s="37"/>
      <c r="G29" s="37"/>
      <c r="H29" s="48"/>
      <c r="I29" s="48"/>
      <c r="J29" s="38"/>
      <c r="K29" s="32"/>
      <c r="L29" s="32"/>
      <c r="M29" s="32"/>
      <c r="N29" s="32"/>
      <c r="O29" s="32"/>
    </row>
    <row r="30" spans="1:15" x14ac:dyDescent="0.3">
      <c r="A30" s="30">
        <v>16</v>
      </c>
      <c r="B30" s="39" t="s">
        <v>82</v>
      </c>
      <c r="C30" s="46" t="s">
        <v>64</v>
      </c>
      <c r="D30" s="47">
        <v>45.44</v>
      </c>
      <c r="E30" s="48"/>
      <c r="F30" s="52"/>
      <c r="G30" s="37"/>
      <c r="H30" s="37"/>
      <c r="I30" s="37"/>
      <c r="J30" s="41"/>
      <c r="K30" s="31"/>
      <c r="L30" s="32"/>
      <c r="M30" s="32"/>
      <c r="N30" s="32"/>
      <c r="O30" s="32"/>
    </row>
    <row r="31" spans="1:15" x14ac:dyDescent="0.3">
      <c r="A31" s="30"/>
      <c r="B31" s="51" t="s">
        <v>83</v>
      </c>
      <c r="C31" s="46"/>
      <c r="D31" s="47"/>
      <c r="E31" s="48"/>
      <c r="F31" s="52"/>
      <c r="G31" s="37"/>
      <c r="H31" s="37"/>
      <c r="I31" s="37"/>
      <c r="J31" s="41"/>
      <c r="K31" s="31"/>
      <c r="L31" s="32"/>
      <c r="M31" s="32"/>
      <c r="N31" s="32"/>
      <c r="O31" s="32"/>
    </row>
    <row r="32" spans="1:15" ht="33" x14ac:dyDescent="0.3">
      <c r="A32" s="30">
        <v>17</v>
      </c>
      <c r="B32" s="39" t="s">
        <v>306</v>
      </c>
      <c r="C32" s="46" t="s">
        <v>71</v>
      </c>
      <c r="D32" s="47">
        <v>303.5</v>
      </c>
      <c r="E32" s="48"/>
      <c r="F32" s="52"/>
      <c r="G32" s="37"/>
      <c r="H32" s="53"/>
      <c r="I32" s="53"/>
      <c r="J32" s="41"/>
      <c r="K32" s="31"/>
      <c r="L32" s="32"/>
      <c r="M32" s="32"/>
      <c r="N32" s="32"/>
      <c r="O32" s="32"/>
    </row>
    <row r="33" spans="1:15" ht="49.5" x14ac:dyDescent="0.3">
      <c r="A33" s="30">
        <v>18</v>
      </c>
      <c r="B33" s="39" t="s">
        <v>307</v>
      </c>
      <c r="C33" s="46" t="s">
        <v>71</v>
      </c>
      <c r="D33" s="47">
        <v>122.2</v>
      </c>
      <c r="E33" s="48"/>
      <c r="F33" s="52"/>
      <c r="G33" s="37"/>
      <c r="H33" s="53"/>
      <c r="I33" s="53"/>
      <c r="J33" s="41"/>
      <c r="K33" s="31"/>
      <c r="L33" s="32"/>
      <c r="M33" s="32"/>
      <c r="N33" s="32"/>
      <c r="O33" s="32"/>
    </row>
    <row r="34" spans="1:15" ht="33" x14ac:dyDescent="0.3">
      <c r="A34" s="30">
        <v>19</v>
      </c>
      <c r="B34" s="39" t="s">
        <v>308</v>
      </c>
      <c r="C34" s="46" t="s">
        <v>71</v>
      </c>
      <c r="D34" s="47">
        <v>27.4</v>
      </c>
      <c r="E34" s="48"/>
      <c r="F34" s="52"/>
      <c r="G34" s="37"/>
      <c r="H34" s="53"/>
      <c r="I34" s="53"/>
      <c r="J34" s="41"/>
      <c r="K34" s="31"/>
      <c r="L34" s="32"/>
      <c r="M34" s="32"/>
      <c r="N34" s="32"/>
      <c r="O34" s="32"/>
    </row>
    <row r="35" spans="1:15" x14ac:dyDescent="0.3">
      <c r="A35" s="30">
        <v>20</v>
      </c>
      <c r="B35" s="39" t="s">
        <v>84</v>
      </c>
      <c r="C35" s="46" t="s">
        <v>71</v>
      </c>
      <c r="D35" s="47">
        <v>65.7</v>
      </c>
      <c r="E35" s="48"/>
      <c r="F35" s="52"/>
      <c r="G35" s="37"/>
      <c r="H35" s="37"/>
      <c r="I35" s="37"/>
      <c r="J35" s="41"/>
      <c r="K35" s="31"/>
      <c r="L35" s="32"/>
      <c r="M35" s="32"/>
      <c r="N35" s="32"/>
      <c r="O35" s="32"/>
    </row>
    <row r="36" spans="1:15" x14ac:dyDescent="0.3">
      <c r="A36" s="30">
        <v>21</v>
      </c>
      <c r="B36" s="39" t="s">
        <v>85</v>
      </c>
      <c r="C36" s="46" t="s">
        <v>71</v>
      </c>
      <c r="D36" s="47">
        <v>25.3</v>
      </c>
      <c r="E36" s="48"/>
      <c r="F36" s="52"/>
      <c r="G36" s="37"/>
      <c r="H36" s="37"/>
      <c r="I36" s="37"/>
      <c r="J36" s="41"/>
      <c r="K36" s="31"/>
      <c r="L36" s="32"/>
      <c r="M36" s="32"/>
      <c r="N36" s="32"/>
      <c r="O36" s="32"/>
    </row>
    <row r="37" spans="1:15" x14ac:dyDescent="0.3">
      <c r="A37" s="30">
        <v>22</v>
      </c>
      <c r="B37" s="39" t="s">
        <v>86</v>
      </c>
      <c r="C37" s="46" t="s">
        <v>71</v>
      </c>
      <c r="D37" s="47">
        <v>17.8</v>
      </c>
      <c r="E37" s="48"/>
      <c r="F37" s="52"/>
      <c r="G37" s="37"/>
      <c r="H37" s="53"/>
      <c r="I37" s="53"/>
      <c r="J37" s="41"/>
      <c r="K37" s="31"/>
      <c r="L37" s="32"/>
      <c r="M37" s="32"/>
      <c r="N37" s="32"/>
      <c r="O37" s="32"/>
    </row>
    <row r="38" spans="1:15" x14ac:dyDescent="0.3">
      <c r="A38" s="30">
        <v>23</v>
      </c>
      <c r="B38" s="39" t="s">
        <v>87</v>
      </c>
      <c r="C38" s="46" t="s">
        <v>71</v>
      </c>
      <c r="D38" s="47">
        <v>6.3</v>
      </c>
      <c r="E38" s="48"/>
      <c r="F38" s="52"/>
      <c r="G38" s="37"/>
      <c r="H38" s="53"/>
      <c r="I38" s="53"/>
      <c r="J38" s="41"/>
      <c r="K38" s="31"/>
      <c r="L38" s="32"/>
      <c r="M38" s="32"/>
      <c r="N38" s="32"/>
      <c r="O38" s="32"/>
    </row>
    <row r="39" spans="1:15" x14ac:dyDescent="0.3">
      <c r="A39" s="30">
        <v>24</v>
      </c>
      <c r="B39" s="39" t="s">
        <v>88</v>
      </c>
      <c r="C39" s="46" t="s">
        <v>71</v>
      </c>
      <c r="D39" s="47">
        <v>57</v>
      </c>
      <c r="E39" s="48"/>
      <c r="F39" s="52"/>
      <c r="G39" s="54"/>
      <c r="H39" s="55"/>
      <c r="I39" s="53"/>
      <c r="J39" s="41"/>
      <c r="K39" s="31"/>
      <c r="L39" s="32"/>
      <c r="M39" s="32"/>
      <c r="N39" s="32"/>
      <c r="O39" s="32"/>
    </row>
    <row r="40" spans="1:15" x14ac:dyDescent="0.3">
      <c r="A40" s="30">
        <v>25</v>
      </c>
      <c r="B40" s="56" t="s">
        <v>89</v>
      </c>
      <c r="C40" s="57" t="s">
        <v>77</v>
      </c>
      <c r="D40" s="58">
        <v>1</v>
      </c>
      <c r="E40" s="59"/>
      <c r="F40" s="60"/>
      <c r="G40" s="54"/>
      <c r="H40" s="54"/>
      <c r="I40" s="59"/>
      <c r="J40" s="38"/>
      <c r="K40" s="32"/>
      <c r="L40" s="32"/>
      <c r="M40" s="32"/>
      <c r="N40" s="32"/>
      <c r="O40" s="32"/>
    </row>
    <row r="41" spans="1:15" x14ac:dyDescent="0.3">
      <c r="A41" s="30">
        <v>26</v>
      </c>
      <c r="B41" s="39" t="s">
        <v>90</v>
      </c>
      <c r="C41" s="35" t="s">
        <v>77</v>
      </c>
      <c r="D41" s="36">
        <v>1</v>
      </c>
      <c r="E41" s="37"/>
      <c r="F41" s="37"/>
      <c r="G41" s="37"/>
      <c r="H41" s="37"/>
      <c r="I41" s="37"/>
      <c r="J41" s="41"/>
      <c r="K41" s="31"/>
      <c r="L41" s="31"/>
      <c r="M41" s="31"/>
      <c r="N41" s="31"/>
      <c r="O41" s="31"/>
    </row>
    <row r="42" spans="1:15" x14ac:dyDescent="0.3">
      <c r="A42" s="30">
        <v>27</v>
      </c>
      <c r="B42" s="39" t="s">
        <v>91</v>
      </c>
      <c r="C42" s="35" t="s">
        <v>77</v>
      </c>
      <c r="D42" s="36">
        <v>1</v>
      </c>
      <c r="E42" s="37"/>
      <c r="F42" s="37"/>
      <c r="G42" s="37"/>
      <c r="H42" s="37"/>
      <c r="I42" s="37"/>
      <c r="J42" s="41"/>
      <c r="K42" s="31"/>
      <c r="L42" s="31"/>
      <c r="M42" s="31"/>
      <c r="N42" s="31"/>
      <c r="O42" s="31"/>
    </row>
    <row r="43" spans="1:15" x14ac:dyDescent="0.3">
      <c r="A43" s="30">
        <v>28</v>
      </c>
      <c r="B43" s="39" t="s">
        <v>92</v>
      </c>
      <c r="C43" s="35" t="s">
        <v>77</v>
      </c>
      <c r="D43" s="36">
        <v>1</v>
      </c>
      <c r="E43" s="37"/>
      <c r="F43" s="37"/>
      <c r="G43" s="37"/>
      <c r="H43" s="37"/>
      <c r="I43" s="37"/>
      <c r="J43" s="41"/>
      <c r="K43" s="31"/>
      <c r="L43" s="31"/>
      <c r="M43" s="31"/>
      <c r="N43" s="31"/>
      <c r="O43" s="31"/>
    </row>
    <row r="44" spans="1:15" ht="30" customHeight="1" x14ac:dyDescent="0.3">
      <c r="A44" s="30">
        <v>29</v>
      </c>
      <c r="B44" s="39" t="s">
        <v>93</v>
      </c>
      <c r="C44" s="35" t="s">
        <v>94</v>
      </c>
      <c r="D44" s="36">
        <v>100</v>
      </c>
      <c r="E44" s="37"/>
      <c r="F44" s="37"/>
      <c r="G44" s="37"/>
      <c r="H44" s="37"/>
      <c r="I44" s="37"/>
      <c r="J44" s="41"/>
      <c r="K44" s="31"/>
      <c r="L44" s="31"/>
      <c r="M44" s="31"/>
      <c r="N44" s="31"/>
      <c r="O44" s="31"/>
    </row>
    <row r="45" spans="1:15" x14ac:dyDescent="0.3">
      <c r="A45" s="30"/>
      <c r="B45" s="51" t="s">
        <v>95</v>
      </c>
      <c r="C45" s="35"/>
      <c r="D45" s="36"/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3">
      <c r="A46" s="30">
        <v>30</v>
      </c>
      <c r="B46" s="39" t="s">
        <v>311</v>
      </c>
      <c r="C46" s="35" t="s">
        <v>71</v>
      </c>
      <c r="D46" s="36">
        <v>577.9</v>
      </c>
      <c r="E46" s="37"/>
      <c r="F46" s="37"/>
      <c r="G46" s="37"/>
      <c r="H46" s="37"/>
      <c r="I46" s="37"/>
      <c r="J46" s="41"/>
      <c r="K46" s="31"/>
      <c r="L46" s="31"/>
      <c r="M46" s="31"/>
      <c r="N46" s="31"/>
      <c r="O46" s="31"/>
    </row>
    <row r="47" spans="1:15" x14ac:dyDescent="0.3">
      <c r="A47" s="30">
        <v>31</v>
      </c>
      <c r="B47" s="39" t="s">
        <v>311</v>
      </c>
      <c r="C47" s="35" t="s">
        <v>71</v>
      </c>
      <c r="D47" s="36">
        <v>24.4</v>
      </c>
      <c r="E47" s="37"/>
      <c r="F47" s="37"/>
      <c r="G47" s="37"/>
      <c r="H47" s="37"/>
      <c r="I47" s="37"/>
      <c r="J47" s="41"/>
      <c r="K47" s="31"/>
      <c r="L47" s="31"/>
      <c r="M47" s="31"/>
      <c r="N47" s="31"/>
      <c r="O47" s="31"/>
    </row>
    <row r="48" spans="1:15" x14ac:dyDescent="0.3">
      <c r="A48" s="30">
        <v>32</v>
      </c>
      <c r="B48" s="39" t="s">
        <v>96</v>
      </c>
      <c r="C48" s="35" t="s">
        <v>71</v>
      </c>
      <c r="D48" s="36">
        <v>155.9</v>
      </c>
      <c r="E48" s="37"/>
      <c r="F48" s="37"/>
      <c r="G48" s="37"/>
      <c r="H48" s="37"/>
      <c r="I48" s="37"/>
      <c r="J48" s="41"/>
      <c r="K48" s="31"/>
      <c r="L48" s="31"/>
      <c r="M48" s="31"/>
      <c r="N48" s="31"/>
      <c r="O48" s="31"/>
    </row>
    <row r="49" spans="1:15" x14ac:dyDescent="0.3">
      <c r="A49" s="30">
        <v>33</v>
      </c>
      <c r="B49" s="39" t="s">
        <v>97</v>
      </c>
      <c r="C49" s="35" t="s">
        <v>71</v>
      </c>
      <c r="D49" s="36">
        <v>54.7</v>
      </c>
      <c r="E49" s="37"/>
      <c r="F49" s="37"/>
      <c r="G49" s="37"/>
      <c r="H49" s="37"/>
      <c r="I49" s="37"/>
      <c r="J49" s="41"/>
      <c r="K49" s="31"/>
      <c r="L49" s="31"/>
      <c r="M49" s="31"/>
      <c r="N49" s="31"/>
      <c r="O49" s="31"/>
    </row>
    <row r="50" spans="1:15" x14ac:dyDescent="0.3">
      <c r="A50" s="30"/>
      <c r="B50" s="51" t="s">
        <v>98</v>
      </c>
      <c r="C50" s="46"/>
      <c r="D50" s="36"/>
      <c r="E50" s="37"/>
      <c r="F50" s="37"/>
      <c r="G50" s="37"/>
      <c r="H50" s="37"/>
      <c r="I50" s="37"/>
      <c r="J50" s="41"/>
      <c r="K50" s="31"/>
      <c r="L50" s="31"/>
      <c r="M50" s="31"/>
      <c r="N50" s="31"/>
      <c r="O50" s="31"/>
    </row>
    <row r="51" spans="1:15" x14ac:dyDescent="0.3">
      <c r="A51" s="30">
        <v>34</v>
      </c>
      <c r="B51" s="39" t="s">
        <v>99</v>
      </c>
      <c r="C51" s="46" t="s">
        <v>77</v>
      </c>
      <c r="D51" s="36">
        <v>37</v>
      </c>
      <c r="E51" s="37"/>
      <c r="F51" s="37"/>
      <c r="G51" s="37"/>
      <c r="H51" s="37"/>
      <c r="I51" s="37"/>
      <c r="J51" s="41"/>
      <c r="K51" s="31"/>
      <c r="L51" s="31"/>
      <c r="M51" s="31"/>
      <c r="N51" s="31"/>
      <c r="O51" s="31"/>
    </row>
    <row r="52" spans="1:15" x14ac:dyDescent="0.3">
      <c r="A52" s="30">
        <v>35</v>
      </c>
      <c r="B52" s="39" t="s">
        <v>100</v>
      </c>
      <c r="C52" s="46" t="s">
        <v>77</v>
      </c>
      <c r="D52" s="36">
        <v>3</v>
      </c>
      <c r="E52" s="37"/>
      <c r="F52" s="37"/>
      <c r="G52" s="37"/>
      <c r="H52" s="37"/>
      <c r="I52" s="37"/>
      <c r="J52" s="41"/>
      <c r="K52" s="31"/>
      <c r="L52" s="31"/>
      <c r="M52" s="31"/>
      <c r="N52" s="31"/>
      <c r="O52" s="31"/>
    </row>
    <row r="53" spans="1:15" x14ac:dyDescent="0.3">
      <c r="A53" s="30">
        <v>36</v>
      </c>
      <c r="B53" s="39" t="s">
        <v>101</v>
      </c>
      <c r="C53" s="46" t="s">
        <v>77</v>
      </c>
      <c r="D53" s="47">
        <v>1</v>
      </c>
      <c r="E53" s="37"/>
      <c r="F53" s="37"/>
      <c r="G53" s="37"/>
      <c r="H53" s="37"/>
      <c r="I53" s="37"/>
      <c r="J53" s="41"/>
      <c r="K53" s="31"/>
      <c r="L53" s="31"/>
      <c r="M53" s="31"/>
      <c r="N53" s="31"/>
      <c r="O53" s="31"/>
    </row>
    <row r="54" spans="1:15" x14ac:dyDescent="0.3">
      <c r="A54" s="30">
        <v>37</v>
      </c>
      <c r="B54" s="39" t="s">
        <v>102</v>
      </c>
      <c r="C54" s="46" t="s">
        <v>77</v>
      </c>
      <c r="D54" s="47">
        <v>1</v>
      </c>
      <c r="E54" s="37"/>
      <c r="F54" s="37"/>
      <c r="G54" s="37"/>
      <c r="H54" s="37"/>
      <c r="I54" s="37"/>
      <c r="J54" s="41"/>
      <c r="K54" s="31"/>
      <c r="L54" s="31"/>
      <c r="M54" s="31"/>
      <c r="N54" s="31"/>
      <c r="O54" s="31"/>
    </row>
    <row r="55" spans="1:15" x14ac:dyDescent="0.3">
      <c r="A55" s="30">
        <v>38</v>
      </c>
      <c r="B55" s="39" t="s">
        <v>103</v>
      </c>
      <c r="C55" s="46" t="s">
        <v>77</v>
      </c>
      <c r="D55" s="47">
        <v>1</v>
      </c>
      <c r="E55" s="37"/>
      <c r="F55" s="37"/>
      <c r="G55" s="37"/>
      <c r="H55" s="37"/>
      <c r="I55" s="37"/>
      <c r="J55" s="41"/>
      <c r="K55" s="31"/>
      <c r="L55" s="31"/>
      <c r="M55" s="31"/>
      <c r="N55" s="31"/>
      <c r="O55" s="31"/>
    </row>
    <row r="56" spans="1:15" x14ac:dyDescent="0.3">
      <c r="A56" s="30">
        <v>39</v>
      </c>
      <c r="B56" s="39" t="s">
        <v>104</v>
      </c>
      <c r="C56" s="46" t="s">
        <v>77</v>
      </c>
      <c r="D56" s="47">
        <v>1</v>
      </c>
      <c r="E56" s="37"/>
      <c r="F56" s="37"/>
      <c r="G56" s="37"/>
      <c r="H56" s="37"/>
      <c r="I56" s="37"/>
      <c r="J56" s="41"/>
      <c r="K56" s="31"/>
      <c r="L56" s="31"/>
      <c r="M56" s="31"/>
      <c r="N56" s="31"/>
      <c r="O56" s="31"/>
    </row>
    <row r="57" spans="1:15" x14ac:dyDescent="0.3">
      <c r="A57" s="30"/>
      <c r="B57" s="51" t="s">
        <v>105</v>
      </c>
      <c r="C57" s="46"/>
      <c r="D57" s="47"/>
      <c r="E57" s="37"/>
      <c r="F57" s="37"/>
      <c r="G57" s="37"/>
      <c r="H57" s="37"/>
      <c r="I57" s="37"/>
      <c r="J57" s="41"/>
      <c r="K57" s="31"/>
      <c r="L57" s="31"/>
      <c r="M57" s="31"/>
      <c r="N57" s="31"/>
      <c r="O57" s="31"/>
    </row>
    <row r="58" spans="1:15" ht="33.200000000000003" customHeight="1" x14ac:dyDescent="0.3">
      <c r="A58" s="30">
        <v>40</v>
      </c>
      <c r="B58" s="62" t="s">
        <v>106</v>
      </c>
      <c r="C58" s="35" t="s">
        <v>71</v>
      </c>
      <c r="D58" s="36">
        <f>D59</f>
        <v>887.2</v>
      </c>
      <c r="E58" s="37"/>
      <c r="F58" s="37"/>
      <c r="G58" s="37"/>
      <c r="H58" s="37"/>
      <c r="I58" s="37"/>
      <c r="J58" s="41"/>
      <c r="K58" s="31"/>
      <c r="L58" s="31"/>
      <c r="M58" s="31"/>
      <c r="N58" s="31"/>
      <c r="O58" s="31"/>
    </row>
    <row r="59" spans="1:15" x14ac:dyDescent="0.3">
      <c r="A59" s="30">
        <v>41</v>
      </c>
      <c r="B59" s="63" t="s">
        <v>107</v>
      </c>
      <c r="C59" s="30" t="s">
        <v>71</v>
      </c>
      <c r="D59" s="36">
        <v>887.2</v>
      </c>
      <c r="E59" s="37"/>
      <c r="F59" s="37"/>
      <c r="G59" s="37"/>
      <c r="H59" s="37"/>
      <c r="I59" s="37"/>
      <c r="J59" s="41"/>
      <c r="K59" s="31"/>
      <c r="L59" s="31"/>
      <c r="M59" s="31"/>
      <c r="N59" s="31"/>
      <c r="O59" s="31"/>
    </row>
    <row r="60" spans="1:15" ht="27" customHeight="1" x14ac:dyDescent="0.3">
      <c r="A60" s="30">
        <v>42</v>
      </c>
      <c r="B60" s="63" t="s">
        <v>108</v>
      </c>
      <c r="C60" s="64" t="s">
        <v>71</v>
      </c>
      <c r="D60" s="36">
        <f>808.1*1.1</f>
        <v>888.91000000000008</v>
      </c>
      <c r="E60" s="37"/>
      <c r="F60" s="37"/>
      <c r="G60" s="37"/>
      <c r="H60" s="37"/>
      <c r="I60" s="37"/>
      <c r="J60" s="41"/>
      <c r="K60" s="31"/>
      <c r="L60" s="31"/>
      <c r="M60" s="31"/>
      <c r="N60" s="31"/>
      <c r="O60" s="31"/>
    </row>
    <row r="61" spans="1:15" x14ac:dyDescent="0.3">
      <c r="A61" s="30">
        <v>43</v>
      </c>
      <c r="B61" s="63" t="s">
        <v>108</v>
      </c>
      <c r="C61" s="35" t="s">
        <v>71</v>
      </c>
      <c r="D61" s="36">
        <f>79.1*1.1</f>
        <v>87.01</v>
      </c>
      <c r="E61" s="37"/>
      <c r="F61" s="37"/>
      <c r="G61" s="37"/>
      <c r="H61" s="37"/>
      <c r="I61" s="37"/>
      <c r="J61" s="41"/>
      <c r="K61" s="31"/>
      <c r="L61" s="31"/>
      <c r="M61" s="31"/>
      <c r="N61" s="31"/>
      <c r="O61" s="31"/>
    </row>
    <row r="62" spans="1:15" x14ac:dyDescent="0.3">
      <c r="A62" s="30">
        <v>44</v>
      </c>
      <c r="B62" s="63" t="s">
        <v>109</v>
      </c>
      <c r="C62" s="64" t="s">
        <v>69</v>
      </c>
      <c r="D62" s="36">
        <v>950.1</v>
      </c>
      <c r="E62" s="37"/>
      <c r="F62" s="37"/>
      <c r="G62" s="37"/>
      <c r="H62" s="37"/>
      <c r="I62" s="37"/>
      <c r="J62" s="41"/>
      <c r="K62" s="31"/>
      <c r="L62" s="31"/>
      <c r="M62" s="31"/>
      <c r="N62" s="31"/>
      <c r="O62" s="31"/>
    </row>
    <row r="63" spans="1:15" x14ac:dyDescent="0.3">
      <c r="A63" s="30"/>
      <c r="B63" s="51" t="s">
        <v>110</v>
      </c>
      <c r="C63" s="35"/>
      <c r="D63" s="36"/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3">
      <c r="A64" s="30">
        <v>45</v>
      </c>
      <c r="B64" s="39" t="s">
        <v>111</v>
      </c>
      <c r="C64" s="35" t="s">
        <v>71</v>
      </c>
      <c r="D64" s="36">
        <v>601.4</v>
      </c>
      <c r="E64" s="61"/>
      <c r="F64" s="61"/>
      <c r="G64" s="37"/>
      <c r="H64" s="37"/>
      <c r="I64" s="37"/>
      <c r="J64" s="31"/>
      <c r="K64" s="31"/>
      <c r="L64" s="31"/>
      <c r="M64" s="31"/>
      <c r="N64" s="31"/>
      <c r="O64" s="31"/>
    </row>
    <row r="65" spans="1:15" ht="33" x14ac:dyDescent="0.3">
      <c r="A65" s="30">
        <v>46</v>
      </c>
      <c r="B65" s="39" t="s">
        <v>112</v>
      </c>
      <c r="C65" s="35" t="s">
        <v>71</v>
      </c>
      <c r="D65" s="36">
        <v>830.2</v>
      </c>
      <c r="E65" s="61"/>
      <c r="F65" s="61"/>
      <c r="G65" s="37"/>
      <c r="H65" s="37"/>
      <c r="I65" s="37"/>
      <c r="J65" s="31"/>
      <c r="K65" s="31"/>
      <c r="L65" s="31"/>
      <c r="M65" s="31"/>
      <c r="N65" s="31"/>
      <c r="O65" s="31"/>
    </row>
    <row r="66" spans="1:15" ht="33" x14ac:dyDescent="0.3">
      <c r="A66" s="30">
        <v>47</v>
      </c>
      <c r="B66" s="39" t="s">
        <v>310</v>
      </c>
      <c r="C66" s="35" t="s">
        <v>71</v>
      </c>
      <c r="D66" s="30">
        <v>2033.9</v>
      </c>
      <c r="E66" s="61"/>
      <c r="F66" s="61"/>
      <c r="G66" s="61"/>
      <c r="H66" s="61"/>
      <c r="I66" s="61"/>
      <c r="J66" s="31"/>
      <c r="K66" s="31"/>
      <c r="L66" s="31"/>
      <c r="M66" s="31"/>
      <c r="N66" s="31"/>
      <c r="O66" s="31"/>
    </row>
    <row r="67" spans="1:15" x14ac:dyDescent="0.3">
      <c r="A67" s="30">
        <v>48</v>
      </c>
      <c r="B67" s="39" t="s">
        <v>309</v>
      </c>
      <c r="C67" s="35" t="s">
        <v>71</v>
      </c>
      <c r="D67" s="30">
        <f>D66*1.1</f>
        <v>2237.2900000000004</v>
      </c>
      <c r="E67" s="61"/>
      <c r="F67" s="61"/>
      <c r="G67" s="61"/>
      <c r="H67" s="61"/>
      <c r="I67" s="61"/>
      <c r="J67" s="31"/>
      <c r="K67" s="31"/>
      <c r="L67" s="31"/>
      <c r="M67" s="31"/>
      <c r="N67" s="31"/>
      <c r="O67" s="31"/>
    </row>
    <row r="68" spans="1:15" ht="33" x14ac:dyDescent="0.3">
      <c r="A68" s="30">
        <v>49</v>
      </c>
      <c r="B68" s="39" t="s">
        <v>113</v>
      </c>
      <c r="C68" s="35" t="s">
        <v>71</v>
      </c>
      <c r="D68" s="36">
        <v>540.70000000000005</v>
      </c>
      <c r="E68" s="61"/>
      <c r="F68" s="61"/>
      <c r="G68" s="61"/>
      <c r="H68" s="65"/>
      <c r="I68" s="65"/>
      <c r="J68" s="31"/>
      <c r="K68" s="31"/>
      <c r="L68" s="31"/>
      <c r="M68" s="31"/>
      <c r="N68" s="31"/>
      <c r="O68" s="31"/>
    </row>
    <row r="69" spans="1:15" x14ac:dyDescent="0.3">
      <c r="A69" s="30">
        <v>50</v>
      </c>
      <c r="B69" s="39" t="s">
        <v>114</v>
      </c>
      <c r="C69" s="35" t="s">
        <v>71</v>
      </c>
      <c r="D69" s="36">
        <f>D68*1.1</f>
        <v>594.7700000000001</v>
      </c>
      <c r="E69" s="61"/>
      <c r="F69" s="61"/>
      <c r="G69" s="61"/>
      <c r="H69" s="61"/>
      <c r="I69" s="61"/>
      <c r="J69" s="31"/>
      <c r="K69" s="31"/>
      <c r="L69" s="31"/>
      <c r="M69" s="31"/>
      <c r="N69" s="31"/>
      <c r="O69" s="31"/>
    </row>
    <row r="70" spans="1:15" x14ac:dyDescent="0.3">
      <c r="A70" s="28"/>
      <c r="B70" s="39"/>
      <c r="C70" s="35"/>
      <c r="D70" s="66"/>
      <c r="E70" s="61"/>
      <c r="F70" s="61"/>
      <c r="G70" s="61"/>
      <c r="H70" s="61"/>
      <c r="I70" s="61"/>
      <c r="J70" s="31"/>
      <c r="K70" s="31"/>
      <c r="L70" s="31"/>
      <c r="M70" s="31"/>
      <c r="N70" s="31"/>
      <c r="O70" s="31"/>
    </row>
    <row r="71" spans="1:15" ht="33" x14ac:dyDescent="0.3">
      <c r="A71" s="67"/>
      <c r="B71" s="68" t="s">
        <v>115</v>
      </c>
      <c r="C71" s="69"/>
      <c r="D71" s="67"/>
      <c r="E71" s="70"/>
      <c r="F71" s="70"/>
      <c r="G71" s="70"/>
      <c r="H71" s="70"/>
      <c r="I71" s="70"/>
      <c r="J71" s="70"/>
      <c r="K71" s="71"/>
      <c r="L71" s="71"/>
      <c r="M71" s="71"/>
      <c r="N71" s="71"/>
      <c r="O71" s="71"/>
    </row>
    <row r="72" spans="1:15" x14ac:dyDescent="0.3">
      <c r="A72" s="67"/>
      <c r="B72" s="67" t="s">
        <v>116</v>
      </c>
      <c r="C72" s="72"/>
      <c r="D72" s="67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</row>
    <row r="73" spans="1:15" x14ac:dyDescent="0.3">
      <c r="A73" s="67"/>
      <c r="B73" s="67" t="s">
        <v>117</v>
      </c>
      <c r="C73" s="72"/>
      <c r="D73" s="67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</row>
    <row r="74" spans="1:15" x14ac:dyDescent="0.3">
      <c r="A74" s="67"/>
      <c r="B74" s="67" t="s">
        <v>118</v>
      </c>
      <c r="C74" s="72"/>
      <c r="D74" s="67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</row>
    <row r="75" spans="1:15" x14ac:dyDescent="0.3">
      <c r="A75" s="73"/>
      <c r="B75" s="73" t="s">
        <v>119</v>
      </c>
      <c r="C75" s="74"/>
      <c r="D75" s="75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31527777777777799" right="0.31527777777777799" top="0.74791666666666701" bottom="0.35416666666666702" header="0.511811023622047" footer="0.511811023622047"/>
  <pageSetup paperSize="9" scale="58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O43"/>
  <sheetViews>
    <sheetView tabSelected="1" zoomScale="80" zoomScaleNormal="80" workbookViewId="0">
      <selection activeCell="C5" sqref="C5:J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9.42578125" style="15" customWidth="1"/>
    <col min="9" max="9" width="11.28515625" style="15" customWidth="1"/>
    <col min="10" max="10" width="10.14062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1.85546875" style="15" customWidth="1"/>
    <col min="15" max="15" width="14.28515625" style="15" customWidth="1"/>
    <col min="16" max="16384" width="9.140625" style="15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120</v>
      </c>
      <c r="D5" s="168"/>
      <c r="E5" s="168"/>
      <c r="F5" s="168"/>
      <c r="G5" s="168"/>
      <c r="H5" s="168"/>
      <c r="I5" s="168"/>
      <c r="J5" s="168"/>
    </row>
    <row r="6" spans="1:15" x14ac:dyDescent="0.3">
      <c r="B6" s="1"/>
      <c r="C6" s="169" t="s">
        <v>121</v>
      </c>
      <c r="D6" s="169"/>
      <c r="E6" s="169"/>
      <c r="F6" s="169"/>
      <c r="G6" s="169"/>
      <c r="H6" s="169"/>
      <c r="I6" s="169"/>
      <c r="J6" s="169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O43</f>
        <v>0</v>
      </c>
      <c r="O7" s="21" t="s">
        <v>42</v>
      </c>
    </row>
    <row r="8" spans="1:15" x14ac:dyDescent="0.3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3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3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29" t="s">
        <v>58</v>
      </c>
      <c r="C12" s="30"/>
      <c r="D12" s="28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33" x14ac:dyDescent="0.3">
      <c r="A13" s="30">
        <v>1</v>
      </c>
      <c r="B13" s="39" t="s">
        <v>63</v>
      </c>
      <c r="C13" s="35" t="s">
        <v>64</v>
      </c>
      <c r="D13" s="36">
        <v>56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x14ac:dyDescent="0.3">
      <c r="A14" s="30">
        <v>2</v>
      </c>
      <c r="B14" s="34" t="s">
        <v>122</v>
      </c>
      <c r="C14" s="35" t="s">
        <v>71</v>
      </c>
      <c r="D14" s="36">
        <v>840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">
      <c r="A15" s="30">
        <v>3</v>
      </c>
      <c r="B15" s="34" t="s">
        <v>123</v>
      </c>
      <c r="C15" s="35" t="s">
        <v>71</v>
      </c>
      <c r="D15" s="36">
        <v>840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3">
      <c r="A16" s="30"/>
      <c r="B16" s="50" t="s">
        <v>67</v>
      </c>
      <c r="C16" s="35"/>
      <c r="D16" s="36"/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">
      <c r="A17" s="30">
        <v>4</v>
      </c>
      <c r="B17" s="78" t="s">
        <v>124</v>
      </c>
      <c r="C17" s="35" t="s">
        <v>64</v>
      </c>
      <c r="D17" s="36">
        <v>4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>
        <v>5</v>
      </c>
      <c r="B18" s="39" t="s">
        <v>125</v>
      </c>
      <c r="C18" s="35" t="s">
        <v>94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">
      <c r="A19" s="30">
        <v>6</v>
      </c>
      <c r="B19" s="39" t="s">
        <v>126</v>
      </c>
      <c r="C19" s="35" t="s">
        <v>64</v>
      </c>
      <c r="D19" s="36">
        <v>18.45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">
      <c r="A20" s="30">
        <v>7</v>
      </c>
      <c r="B20" s="79" t="s">
        <v>127</v>
      </c>
      <c r="C20" s="64" t="s">
        <v>71</v>
      </c>
      <c r="D20" s="36">
        <v>8.0500000000000007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">
      <c r="A21" s="30"/>
      <c r="B21" s="50" t="s">
        <v>128</v>
      </c>
      <c r="C21" s="35"/>
      <c r="D21" s="36"/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ht="33" x14ac:dyDescent="0.3">
      <c r="A22" s="30">
        <v>8</v>
      </c>
      <c r="B22" s="39" t="s">
        <v>129</v>
      </c>
      <c r="C22" s="35" t="s">
        <v>64</v>
      </c>
      <c r="D22" s="36">
        <v>76.8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33" x14ac:dyDescent="0.3">
      <c r="A23" s="30">
        <v>9</v>
      </c>
      <c r="B23" s="39" t="s">
        <v>130</v>
      </c>
      <c r="C23" s="35" t="s">
        <v>71</v>
      </c>
      <c r="D23" s="36">
        <v>125.5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">
      <c r="A24" s="30">
        <v>10</v>
      </c>
      <c r="B24" s="39" t="s">
        <v>131</v>
      </c>
      <c r="C24" s="35" t="s">
        <v>71</v>
      </c>
      <c r="D24" s="36">
        <f>104.6*0.6</f>
        <v>62.759999999999991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">
      <c r="A25" s="30">
        <v>11</v>
      </c>
      <c r="B25" s="39" t="s">
        <v>132</v>
      </c>
      <c r="C25" s="35" t="s">
        <v>64</v>
      </c>
      <c r="D25" s="36">
        <v>76.8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">
      <c r="A26" s="30">
        <v>12</v>
      </c>
      <c r="B26" s="39" t="s">
        <v>133</v>
      </c>
      <c r="C26" s="35" t="s">
        <v>69</v>
      </c>
      <c r="D26" s="36">
        <v>106.6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">
      <c r="A27" s="30">
        <v>13</v>
      </c>
      <c r="B27" s="79" t="s">
        <v>134</v>
      </c>
      <c r="C27" s="64" t="s">
        <v>64</v>
      </c>
      <c r="D27" s="36">
        <v>4.97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">
      <c r="A28" s="30">
        <v>14</v>
      </c>
      <c r="B28" s="39" t="s">
        <v>135</v>
      </c>
      <c r="C28" s="35" t="s">
        <v>77</v>
      </c>
      <c r="D28" s="36">
        <v>2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">
      <c r="A29" s="30">
        <v>15</v>
      </c>
      <c r="B29" s="39" t="s">
        <v>136</v>
      </c>
      <c r="C29" s="35" t="s">
        <v>77</v>
      </c>
      <c r="D29" s="36">
        <v>4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">
      <c r="A30" s="30">
        <v>16</v>
      </c>
      <c r="B30" s="39" t="s">
        <v>137</v>
      </c>
      <c r="C30" s="35" t="s">
        <v>77</v>
      </c>
      <c r="D30" s="36">
        <v>4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">
      <c r="A31" s="30">
        <v>17</v>
      </c>
      <c r="B31" s="39" t="s">
        <v>138</v>
      </c>
      <c r="C31" s="35" t="s">
        <v>77</v>
      </c>
      <c r="D31" s="36">
        <v>2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">
      <c r="A32" s="30">
        <v>18</v>
      </c>
      <c r="B32" s="39" t="s">
        <v>139</v>
      </c>
      <c r="C32" s="35" t="s">
        <v>77</v>
      </c>
      <c r="D32" s="36">
        <v>2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49.5" x14ac:dyDescent="0.3">
      <c r="A33" s="30">
        <v>19</v>
      </c>
      <c r="B33" s="166" t="s">
        <v>312</v>
      </c>
      <c r="C33" s="35" t="s">
        <v>71</v>
      </c>
      <c r="D33" s="165">
        <f>379.07+D35</f>
        <v>735.87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33" x14ac:dyDescent="0.3">
      <c r="A34" s="30">
        <v>20</v>
      </c>
      <c r="B34" s="167" t="s">
        <v>140</v>
      </c>
      <c r="C34" s="35" t="s">
        <v>71</v>
      </c>
      <c r="D34" s="165" t="s">
        <v>314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3">
      <c r="A35" s="30">
        <v>21</v>
      </c>
      <c r="B35" s="166" t="s">
        <v>313</v>
      </c>
      <c r="C35" s="35" t="s">
        <v>71</v>
      </c>
      <c r="D35" s="36">
        <v>356.8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">
      <c r="A36" s="30">
        <v>22</v>
      </c>
      <c r="B36" s="39" t="s">
        <v>141</v>
      </c>
      <c r="C36" s="35" t="s">
        <v>69</v>
      </c>
      <c r="D36" s="36">
        <v>160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33" x14ac:dyDescent="0.3">
      <c r="A37" s="30">
        <v>23</v>
      </c>
      <c r="B37" s="166" t="s">
        <v>142</v>
      </c>
      <c r="C37" s="35" t="s">
        <v>69</v>
      </c>
      <c r="D37" s="165">
        <v>115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ht="33" x14ac:dyDescent="0.3">
      <c r="A38" s="30">
        <v>24</v>
      </c>
      <c r="B38" s="39" t="s">
        <v>143</v>
      </c>
      <c r="C38" s="35" t="s">
        <v>71</v>
      </c>
      <c r="D38" s="36">
        <v>473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ht="33" x14ac:dyDescent="0.3">
      <c r="A39" s="67"/>
      <c r="B39" s="68" t="s">
        <v>115</v>
      </c>
      <c r="C39" s="69"/>
      <c r="D39" s="67"/>
      <c r="E39" s="70"/>
      <c r="F39" s="70"/>
      <c r="G39" s="70"/>
      <c r="H39" s="70"/>
      <c r="I39" s="70"/>
      <c r="J39" s="70"/>
      <c r="K39" s="71"/>
      <c r="L39" s="71"/>
      <c r="M39" s="71"/>
      <c r="N39" s="71"/>
      <c r="O39" s="71"/>
    </row>
    <row r="40" spans="1:15" x14ac:dyDescent="0.3">
      <c r="A40" s="67"/>
      <c r="B40" s="67" t="s">
        <v>116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</row>
    <row r="41" spans="1:15" x14ac:dyDescent="0.3">
      <c r="A41" s="67"/>
      <c r="B41" s="67" t="s">
        <v>117</v>
      </c>
      <c r="C41" s="72"/>
      <c r="D41" s="67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</row>
    <row r="42" spans="1:15" x14ac:dyDescent="0.3">
      <c r="A42" s="67"/>
      <c r="B42" s="67" t="s">
        <v>118</v>
      </c>
      <c r="C42" s="72"/>
      <c r="D42" s="67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</row>
    <row r="43" spans="1:15" x14ac:dyDescent="0.3">
      <c r="A43" s="73"/>
      <c r="B43" s="73" t="s">
        <v>119</v>
      </c>
      <c r="C43" s="74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7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O23"/>
  <sheetViews>
    <sheetView zoomScale="80" zoomScaleNormal="80" workbookViewId="0">
      <selection activeCell="D15" sqref="D1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  <col min="16" max="16384" width="9.140625" style="15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144</v>
      </c>
      <c r="D5" s="168"/>
      <c r="E5" s="168"/>
      <c r="F5" s="168"/>
      <c r="G5" s="168"/>
      <c r="H5" s="168"/>
      <c r="I5" s="168"/>
      <c r="J5" s="168"/>
    </row>
    <row r="6" spans="1:15" x14ac:dyDescent="0.3">
      <c r="B6" s="1"/>
      <c r="C6" s="169" t="s">
        <v>145</v>
      </c>
      <c r="D6" s="169"/>
      <c r="E6" s="169"/>
      <c r="F6" s="169"/>
      <c r="G6" s="169"/>
      <c r="H6" s="169"/>
      <c r="I6" s="169"/>
      <c r="J6" s="169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O23</f>
        <v>0</v>
      </c>
      <c r="O7" s="21" t="s">
        <v>42</v>
      </c>
    </row>
    <row r="8" spans="1:15" x14ac:dyDescent="0.3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3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3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ht="33" x14ac:dyDescent="0.3">
      <c r="A13" s="30">
        <v>1</v>
      </c>
      <c r="B13" s="39" t="s">
        <v>146</v>
      </c>
      <c r="C13" s="35" t="s">
        <v>64</v>
      </c>
      <c r="D13" s="36">
        <f>20*0.7</f>
        <v>14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">
      <c r="A14" s="30">
        <v>2</v>
      </c>
      <c r="B14" s="34" t="s">
        <v>122</v>
      </c>
      <c r="C14" s="35" t="s">
        <v>71</v>
      </c>
      <c r="D14" s="36">
        <v>70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3">
      <c r="A15" s="30">
        <v>3</v>
      </c>
      <c r="B15" s="34" t="s">
        <v>147</v>
      </c>
      <c r="C15" s="35" t="s">
        <v>71</v>
      </c>
      <c r="D15" s="36">
        <v>70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ht="49.5" x14ac:dyDescent="0.3">
      <c r="A16" s="30">
        <v>4</v>
      </c>
      <c r="B16" s="39" t="s">
        <v>148</v>
      </c>
      <c r="C16" s="35" t="s">
        <v>71</v>
      </c>
      <c r="D16" s="36">
        <v>60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33" x14ac:dyDescent="0.3">
      <c r="A17" s="30">
        <v>5</v>
      </c>
      <c r="B17" s="79" t="s">
        <v>149</v>
      </c>
      <c r="C17" s="35" t="s">
        <v>71</v>
      </c>
      <c r="D17" s="36">
        <v>60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>
        <v>6</v>
      </c>
      <c r="B18" s="39" t="s">
        <v>150</v>
      </c>
      <c r="C18" s="35" t="s">
        <v>151</v>
      </c>
      <c r="D18" s="36">
        <v>1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33" x14ac:dyDescent="0.3">
      <c r="A19" s="67"/>
      <c r="B19" s="68" t="s">
        <v>115</v>
      </c>
      <c r="C19" s="69"/>
      <c r="D19" s="67"/>
      <c r="E19" s="70"/>
      <c r="F19" s="70"/>
      <c r="G19" s="70"/>
      <c r="H19" s="70"/>
      <c r="I19" s="70"/>
      <c r="J19" s="70"/>
      <c r="K19" s="71"/>
      <c r="L19" s="71"/>
      <c r="M19" s="71"/>
      <c r="N19" s="71"/>
      <c r="O19" s="81"/>
    </row>
    <row r="20" spans="1:15" x14ac:dyDescent="0.3">
      <c r="A20" s="67"/>
      <c r="B20" s="67" t="s">
        <v>116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3">
      <c r="A21" s="67"/>
      <c r="B21" s="67" t="s">
        <v>117</v>
      </c>
      <c r="C21" s="72"/>
      <c r="D21" s="67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82"/>
    </row>
    <row r="22" spans="1:15" x14ac:dyDescent="0.3">
      <c r="A22" s="67"/>
      <c r="B22" s="67" t="s">
        <v>118</v>
      </c>
      <c r="C22" s="72"/>
      <c r="D22" s="67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82"/>
    </row>
    <row r="23" spans="1:15" x14ac:dyDescent="0.3">
      <c r="A23" s="73"/>
      <c r="B23" s="73" t="s">
        <v>119</v>
      </c>
      <c r="C23" s="74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1D41A"/>
  </sheetPr>
  <dimension ref="A1:O69"/>
  <sheetViews>
    <sheetView topLeftCell="A17" zoomScale="80" zoomScaleNormal="80" workbookViewId="0">
      <selection activeCell="H25" sqref="H2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152</v>
      </c>
      <c r="D5" s="168"/>
      <c r="E5" s="168"/>
      <c r="F5" s="168"/>
      <c r="G5" s="168"/>
      <c r="H5" s="168"/>
      <c r="I5" s="168"/>
      <c r="J5" s="168"/>
    </row>
    <row r="6" spans="1:15" ht="18" x14ac:dyDescent="0.3">
      <c r="B6" s="1"/>
      <c r="C6" s="168" t="s">
        <v>153</v>
      </c>
      <c r="D6" s="168"/>
      <c r="E6" s="168"/>
      <c r="F6" s="168"/>
      <c r="G6" s="168"/>
      <c r="H6" s="168"/>
      <c r="I6" s="168"/>
      <c r="J6" s="168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O69</f>
        <v>0</v>
      </c>
      <c r="O7" s="21" t="s">
        <v>42</v>
      </c>
    </row>
    <row r="8" spans="1:15" ht="15" x14ac:dyDescent="0.25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25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25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111" t="s">
        <v>154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79" t="s">
        <v>155</v>
      </c>
      <c r="C13" s="137" t="s">
        <v>189</v>
      </c>
      <c r="D13" s="84">
        <v>240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ht="33" x14ac:dyDescent="0.25">
      <c r="A14" s="30">
        <v>2</v>
      </c>
      <c r="B14" s="79" t="s">
        <v>156</v>
      </c>
      <c r="C14" s="136" t="s">
        <v>302</v>
      </c>
      <c r="D14" s="84">
        <f>90*0.7</f>
        <v>62.999999999999993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33" x14ac:dyDescent="0.25">
      <c r="A15" s="30">
        <v>3</v>
      </c>
      <c r="B15" s="79" t="s">
        <v>157</v>
      </c>
      <c r="C15" s="136" t="s">
        <v>302</v>
      </c>
      <c r="D15" s="84">
        <f>250*0.15</f>
        <v>37.5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>
        <v>4</v>
      </c>
      <c r="B16" s="79" t="s">
        <v>158</v>
      </c>
      <c r="C16" s="84" t="s">
        <v>77</v>
      </c>
      <c r="D16" s="84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>
        <v>5</v>
      </c>
      <c r="B17" s="79" t="s">
        <v>159</v>
      </c>
      <c r="C17" s="137" t="s">
        <v>189</v>
      </c>
      <c r="D17" s="84">
        <v>23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/>
      <c r="B18" s="112" t="s">
        <v>160</v>
      </c>
      <c r="C18" s="140"/>
      <c r="D18" s="141"/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25">
      <c r="A19" s="30">
        <v>6</v>
      </c>
      <c r="B19" s="113" t="s">
        <v>161</v>
      </c>
      <c r="C19" s="137" t="s">
        <v>189</v>
      </c>
      <c r="D19" s="137">
        <v>90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25">
      <c r="A20" s="30">
        <v>7</v>
      </c>
      <c r="B20" s="113" t="s">
        <v>162</v>
      </c>
      <c r="C20" s="137" t="s">
        <v>189</v>
      </c>
      <c r="D20" s="137">
        <v>90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ht="18" x14ac:dyDescent="0.25">
      <c r="A21" s="30">
        <v>8</v>
      </c>
      <c r="B21" s="114" t="s">
        <v>163</v>
      </c>
      <c r="C21" s="136" t="s">
        <v>302</v>
      </c>
      <c r="D21" s="137">
        <f>D20*0.3</f>
        <v>27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>
        <v>9</v>
      </c>
      <c r="B22" s="113" t="s">
        <v>164</v>
      </c>
      <c r="C22" s="137" t="s">
        <v>189</v>
      </c>
      <c r="D22" s="137">
        <v>90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>
        <v>10</v>
      </c>
      <c r="B23" s="115" t="s">
        <v>165</v>
      </c>
      <c r="C23" s="137" t="s">
        <v>189</v>
      </c>
      <c r="D23" s="137">
        <v>90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18" x14ac:dyDescent="0.25">
      <c r="A24" s="30">
        <v>11</v>
      </c>
      <c r="B24" s="114" t="s">
        <v>166</v>
      </c>
      <c r="C24" s="136" t="s">
        <v>302</v>
      </c>
      <c r="D24" s="137">
        <f>D23*0.15</f>
        <v>13.5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ht="25.5" x14ac:dyDescent="0.25">
      <c r="A25" s="30">
        <v>12</v>
      </c>
      <c r="B25" s="113" t="s">
        <v>167</v>
      </c>
      <c r="C25" s="137" t="s">
        <v>189</v>
      </c>
      <c r="D25" s="137">
        <v>90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ht="18" x14ac:dyDescent="0.25">
      <c r="A26" s="30">
        <v>13</v>
      </c>
      <c r="B26" s="114" t="s">
        <v>168</v>
      </c>
      <c r="C26" s="136" t="s">
        <v>302</v>
      </c>
      <c r="D26" s="137">
        <f>D25*0.05</f>
        <v>4.5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25">
      <c r="A27" s="30">
        <v>14</v>
      </c>
      <c r="B27" s="113" t="s">
        <v>169</v>
      </c>
      <c r="C27" s="137" t="s">
        <v>189</v>
      </c>
      <c r="D27" s="137">
        <v>90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25">
      <c r="A28" s="30">
        <v>15</v>
      </c>
      <c r="B28" s="116" t="s">
        <v>170</v>
      </c>
      <c r="C28" s="142" t="s">
        <v>69</v>
      </c>
      <c r="D28" s="137">
        <v>80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25">
      <c r="A29" s="30">
        <v>16</v>
      </c>
      <c r="B29" s="114" t="s">
        <v>171</v>
      </c>
      <c r="C29" s="142" t="s">
        <v>69</v>
      </c>
      <c r="D29" s="137">
        <v>80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ht="18" x14ac:dyDescent="0.25">
      <c r="A30" s="30">
        <v>17</v>
      </c>
      <c r="B30" s="114" t="s">
        <v>172</v>
      </c>
      <c r="C30" s="136" t="s">
        <v>302</v>
      </c>
      <c r="D30" s="137">
        <f>80/16</f>
        <v>5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25">
      <c r="A31" s="30">
        <v>18</v>
      </c>
      <c r="B31" s="117" t="s">
        <v>173</v>
      </c>
      <c r="C31" s="143"/>
      <c r="D31" s="144"/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ht="25.5" x14ac:dyDescent="0.25">
      <c r="A32" s="30">
        <v>19</v>
      </c>
      <c r="B32" s="113" t="s">
        <v>174</v>
      </c>
      <c r="C32" s="137" t="s">
        <v>189</v>
      </c>
      <c r="D32" s="137">
        <v>240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ht="25.5" x14ac:dyDescent="0.25">
      <c r="A33" s="30">
        <v>20</v>
      </c>
      <c r="B33" s="113" t="s">
        <v>162</v>
      </c>
      <c r="C33" s="137" t="s">
        <v>189</v>
      </c>
      <c r="D33" s="137">
        <v>240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ht="18" x14ac:dyDescent="0.25">
      <c r="A34" s="30">
        <v>21</v>
      </c>
      <c r="B34" s="114" t="s">
        <v>175</v>
      </c>
      <c r="C34" s="136" t="s">
        <v>302</v>
      </c>
      <c r="D34" s="137">
        <f>D33*0.3</f>
        <v>72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25">
      <c r="A35" s="30">
        <v>22</v>
      </c>
      <c r="B35" s="113" t="s">
        <v>164</v>
      </c>
      <c r="C35" s="137" t="s">
        <v>189</v>
      </c>
      <c r="D35" s="137">
        <f>D32</f>
        <v>240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ht="25.5" x14ac:dyDescent="0.25">
      <c r="A36" s="30">
        <v>23</v>
      </c>
      <c r="B36" s="113" t="s">
        <v>176</v>
      </c>
      <c r="C36" s="137" t="s">
        <v>189</v>
      </c>
      <c r="D36" s="137">
        <f>D32</f>
        <v>240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18" x14ac:dyDescent="0.25">
      <c r="A37" s="30">
        <v>24</v>
      </c>
      <c r="B37" s="118" t="s">
        <v>177</v>
      </c>
      <c r="C37" s="136" t="s">
        <v>302</v>
      </c>
      <c r="D37" s="137">
        <f>D36*0.25</f>
        <v>60</v>
      </c>
      <c r="E37" s="61"/>
      <c r="F37" s="61"/>
      <c r="G37" s="61"/>
      <c r="H37" s="61"/>
      <c r="I37" s="61"/>
      <c r="J37" s="31"/>
      <c r="K37" s="31"/>
      <c r="L37" s="31"/>
      <c r="M37" s="31"/>
      <c r="N37" s="31"/>
      <c r="O37" s="31"/>
    </row>
    <row r="38" spans="1:15" x14ac:dyDescent="0.25">
      <c r="A38" s="30">
        <v>25</v>
      </c>
      <c r="B38" s="113" t="s">
        <v>178</v>
      </c>
      <c r="C38" s="137" t="s">
        <v>189</v>
      </c>
      <c r="D38" s="137">
        <f>D32</f>
        <v>240</v>
      </c>
      <c r="E38" s="61"/>
      <c r="F38" s="61"/>
      <c r="G38" s="61"/>
      <c r="H38" s="61"/>
      <c r="I38" s="61"/>
      <c r="J38" s="31"/>
      <c r="K38" s="31"/>
      <c r="L38" s="31"/>
      <c r="M38" s="31"/>
      <c r="N38" s="31"/>
      <c r="O38" s="31"/>
    </row>
    <row r="39" spans="1:15" x14ac:dyDescent="0.25">
      <c r="A39" s="30">
        <v>26</v>
      </c>
      <c r="B39" s="113" t="s">
        <v>179</v>
      </c>
      <c r="C39" s="137" t="s">
        <v>189</v>
      </c>
      <c r="D39" s="137">
        <f>D32</f>
        <v>240</v>
      </c>
      <c r="E39" s="61"/>
      <c r="F39" s="61"/>
      <c r="G39" s="61"/>
      <c r="H39" s="61"/>
      <c r="I39" s="61"/>
      <c r="J39" s="31"/>
      <c r="K39" s="31"/>
      <c r="L39" s="31"/>
      <c r="M39" s="31"/>
      <c r="N39" s="31"/>
      <c r="O39" s="31"/>
    </row>
    <row r="40" spans="1:15" x14ac:dyDescent="0.25">
      <c r="A40" s="30">
        <v>27</v>
      </c>
      <c r="B40" s="116" t="s">
        <v>180</v>
      </c>
      <c r="C40" s="142" t="s">
        <v>69</v>
      </c>
      <c r="D40" s="137">
        <v>90</v>
      </c>
      <c r="E40" s="61"/>
      <c r="F40" s="61"/>
      <c r="G40" s="61"/>
      <c r="H40" s="61"/>
      <c r="I40" s="61"/>
      <c r="J40" s="31"/>
      <c r="K40" s="31"/>
      <c r="L40" s="31"/>
      <c r="M40" s="31"/>
      <c r="N40" s="31"/>
      <c r="O40" s="31"/>
    </row>
    <row r="41" spans="1:15" x14ac:dyDescent="0.25">
      <c r="A41" s="30">
        <v>28</v>
      </c>
      <c r="B41" s="114" t="s">
        <v>181</v>
      </c>
      <c r="C41" s="142" t="s">
        <v>69</v>
      </c>
      <c r="D41" s="137">
        <v>90</v>
      </c>
      <c r="E41" s="61"/>
      <c r="F41" s="61"/>
      <c r="G41" s="61"/>
      <c r="H41" s="61"/>
      <c r="I41" s="61"/>
      <c r="J41" s="31"/>
      <c r="K41" s="31"/>
      <c r="L41" s="31"/>
      <c r="M41" s="31"/>
      <c r="N41" s="31"/>
      <c r="O41" s="31"/>
    </row>
    <row r="42" spans="1:15" ht="18" x14ac:dyDescent="0.25">
      <c r="A42" s="30">
        <v>29</v>
      </c>
      <c r="B42" s="114" t="s">
        <v>172</v>
      </c>
      <c r="C42" s="136" t="s">
        <v>302</v>
      </c>
      <c r="D42" s="137">
        <v>5</v>
      </c>
      <c r="E42" s="61"/>
      <c r="F42" s="61"/>
      <c r="G42" s="61"/>
      <c r="H42" s="61"/>
      <c r="I42" s="61"/>
      <c r="J42" s="31"/>
      <c r="K42" s="31"/>
      <c r="L42" s="31"/>
      <c r="M42" s="31"/>
      <c r="N42" s="31"/>
      <c r="O42" s="31"/>
    </row>
    <row r="43" spans="1:15" x14ac:dyDescent="0.25">
      <c r="A43" s="30">
        <v>30</v>
      </c>
      <c r="B43" s="117" t="s">
        <v>182</v>
      </c>
      <c r="C43" s="145"/>
      <c r="D43" s="144"/>
      <c r="E43" s="61"/>
      <c r="F43" s="61"/>
      <c r="G43" s="61"/>
      <c r="H43" s="61"/>
      <c r="I43" s="61"/>
      <c r="J43" s="31"/>
      <c r="K43" s="31"/>
      <c r="L43" s="31"/>
      <c r="M43" s="31"/>
      <c r="N43" s="31"/>
      <c r="O43" s="31"/>
    </row>
    <row r="44" spans="1:15" x14ac:dyDescent="0.25">
      <c r="A44" s="30">
        <v>31</v>
      </c>
      <c r="B44" s="119" t="s">
        <v>183</v>
      </c>
      <c r="C44" s="137" t="s">
        <v>189</v>
      </c>
      <c r="D44" s="146">
        <v>330</v>
      </c>
      <c r="E44" s="61"/>
      <c r="F44" s="61"/>
      <c r="G44" s="61"/>
      <c r="H44" s="61"/>
      <c r="I44" s="61"/>
      <c r="J44" s="31"/>
      <c r="K44" s="31"/>
      <c r="L44" s="31"/>
      <c r="M44" s="31"/>
      <c r="N44" s="31"/>
      <c r="O44" s="31"/>
    </row>
    <row r="45" spans="1:15" ht="18" x14ac:dyDescent="0.25">
      <c r="A45" s="30">
        <v>32</v>
      </c>
      <c r="B45" s="118" t="s">
        <v>184</v>
      </c>
      <c r="C45" s="136" t="s">
        <v>302</v>
      </c>
      <c r="D45" s="137">
        <v>49.5</v>
      </c>
      <c r="E45" s="61"/>
      <c r="F45" s="61"/>
      <c r="G45" s="61"/>
      <c r="H45" s="61"/>
      <c r="I45" s="61"/>
      <c r="J45" s="31"/>
      <c r="K45" s="31"/>
      <c r="L45" s="31"/>
      <c r="M45" s="31"/>
      <c r="N45" s="31"/>
      <c r="O45" s="31"/>
    </row>
    <row r="46" spans="1:15" x14ac:dyDescent="0.25">
      <c r="A46" s="30">
        <v>33</v>
      </c>
      <c r="B46" s="116" t="s">
        <v>185</v>
      </c>
      <c r="C46" s="137" t="s">
        <v>189</v>
      </c>
      <c r="D46" s="137">
        <v>330</v>
      </c>
      <c r="E46" s="61"/>
      <c r="F46" s="61"/>
      <c r="G46" s="61"/>
      <c r="H46" s="61"/>
      <c r="I46" s="61"/>
      <c r="J46" s="31"/>
      <c r="K46" s="31"/>
      <c r="L46" s="31"/>
      <c r="M46" s="31"/>
      <c r="N46" s="31"/>
      <c r="O46" s="31"/>
    </row>
    <row r="47" spans="1:15" x14ac:dyDescent="0.25">
      <c r="A47" s="30">
        <v>34</v>
      </c>
      <c r="B47" s="118" t="s">
        <v>186</v>
      </c>
      <c r="C47" s="136" t="s">
        <v>187</v>
      </c>
      <c r="D47" s="137">
        <v>11.785714285714301</v>
      </c>
      <c r="E47" s="61"/>
      <c r="F47" s="61"/>
      <c r="G47" s="61"/>
      <c r="H47" s="61"/>
      <c r="I47" s="61"/>
      <c r="J47" s="31"/>
      <c r="K47" s="31"/>
      <c r="L47" s="31"/>
      <c r="M47" s="31"/>
      <c r="N47" s="31"/>
      <c r="O47" s="31"/>
    </row>
    <row r="48" spans="1:15" x14ac:dyDescent="0.25">
      <c r="A48" s="30">
        <v>35</v>
      </c>
      <c r="B48" s="113" t="s">
        <v>188</v>
      </c>
      <c r="C48" s="137" t="s">
        <v>189</v>
      </c>
      <c r="D48" s="137">
        <v>127</v>
      </c>
      <c r="E48" s="61"/>
      <c r="F48" s="61"/>
      <c r="G48" s="61"/>
      <c r="H48" s="61"/>
      <c r="I48" s="61"/>
      <c r="J48" s="31"/>
      <c r="K48" s="31"/>
      <c r="L48" s="31"/>
      <c r="M48" s="31"/>
      <c r="N48" s="31"/>
      <c r="O48" s="31"/>
    </row>
    <row r="49" spans="1:15" ht="18" x14ac:dyDescent="0.25">
      <c r="A49" s="30">
        <v>36</v>
      </c>
      <c r="B49" s="118" t="s">
        <v>190</v>
      </c>
      <c r="C49" s="136" t="s">
        <v>302</v>
      </c>
      <c r="D49" s="137">
        <v>12.7</v>
      </c>
      <c r="E49" s="61"/>
      <c r="F49" s="61"/>
      <c r="G49" s="61"/>
      <c r="H49" s="61"/>
      <c r="I49" s="61"/>
      <c r="J49" s="31"/>
      <c r="K49" s="31"/>
      <c r="L49" s="31"/>
      <c r="M49" s="31"/>
      <c r="N49" s="31"/>
      <c r="O49" s="31"/>
    </row>
    <row r="50" spans="1:15" x14ac:dyDescent="0.25">
      <c r="A50" s="30">
        <v>37</v>
      </c>
      <c r="B50" s="118"/>
      <c r="C50" s="137"/>
      <c r="D50" s="137"/>
      <c r="E50" s="61"/>
      <c r="F50" s="61"/>
      <c r="G50" s="61"/>
      <c r="H50" s="61"/>
      <c r="I50" s="61"/>
      <c r="J50" s="31"/>
      <c r="K50" s="31"/>
      <c r="L50" s="31"/>
      <c r="M50" s="31"/>
      <c r="N50" s="31"/>
      <c r="O50" s="31"/>
    </row>
    <row r="51" spans="1:15" x14ac:dyDescent="0.25">
      <c r="A51" s="30">
        <v>38</v>
      </c>
      <c r="B51" s="120" t="s">
        <v>191</v>
      </c>
      <c r="C51" s="136"/>
      <c r="D51" s="137"/>
      <c r="E51" s="61"/>
      <c r="F51" s="61"/>
      <c r="G51" s="61"/>
      <c r="H51" s="61"/>
      <c r="I51" s="61"/>
      <c r="J51" s="31"/>
      <c r="K51" s="31"/>
      <c r="L51" s="31"/>
      <c r="M51" s="31"/>
      <c r="N51" s="31"/>
      <c r="O51" s="31"/>
    </row>
    <row r="52" spans="1:15" ht="25.5" x14ac:dyDescent="0.25">
      <c r="A52" s="30">
        <v>39</v>
      </c>
      <c r="B52" s="113" t="s">
        <v>192</v>
      </c>
      <c r="C52" s="136" t="s">
        <v>151</v>
      </c>
      <c r="D52" s="137">
        <v>1</v>
      </c>
      <c r="E52" s="61"/>
      <c r="F52" s="61"/>
      <c r="G52" s="61"/>
      <c r="H52" s="61"/>
      <c r="I52" s="61"/>
      <c r="J52" s="31"/>
      <c r="K52" s="31"/>
      <c r="L52" s="31"/>
      <c r="M52" s="31"/>
      <c r="N52" s="31"/>
      <c r="O52" s="31"/>
    </row>
    <row r="53" spans="1:15" ht="25.5" x14ac:dyDescent="0.25">
      <c r="A53" s="30">
        <v>40</v>
      </c>
      <c r="B53" s="118" t="s">
        <v>193</v>
      </c>
      <c r="C53" s="136" t="s">
        <v>151</v>
      </c>
      <c r="D53" s="137">
        <v>1</v>
      </c>
      <c r="E53" s="61"/>
      <c r="F53" s="61"/>
      <c r="G53" s="61"/>
      <c r="H53" s="61"/>
      <c r="I53" s="61"/>
      <c r="J53" s="31"/>
      <c r="K53" s="31"/>
      <c r="L53" s="31"/>
      <c r="M53" s="31"/>
      <c r="N53" s="31"/>
      <c r="O53" s="31"/>
    </row>
    <row r="54" spans="1:15" x14ac:dyDescent="0.25">
      <c r="A54" s="30">
        <v>41</v>
      </c>
      <c r="B54" s="113" t="s">
        <v>194</v>
      </c>
      <c r="C54" s="136" t="s">
        <v>77</v>
      </c>
      <c r="D54" s="137">
        <v>4</v>
      </c>
      <c r="E54" s="61"/>
      <c r="F54" s="61"/>
      <c r="G54" s="61"/>
      <c r="H54" s="61"/>
      <c r="I54" s="61"/>
      <c r="J54" s="31"/>
      <c r="K54" s="31"/>
      <c r="L54" s="31"/>
      <c r="M54" s="31"/>
      <c r="N54" s="31"/>
      <c r="O54" s="31"/>
    </row>
    <row r="55" spans="1:15" x14ac:dyDescent="0.25">
      <c r="A55" s="30">
        <v>42</v>
      </c>
      <c r="B55" s="118" t="s">
        <v>195</v>
      </c>
      <c r="C55" s="136" t="s">
        <v>77</v>
      </c>
      <c r="D55" s="137">
        <v>4</v>
      </c>
      <c r="E55" s="61"/>
      <c r="F55" s="61"/>
      <c r="G55" s="61"/>
      <c r="H55" s="61"/>
      <c r="I55" s="61"/>
      <c r="J55" s="31"/>
      <c r="K55" s="31"/>
      <c r="L55" s="31"/>
      <c r="M55" s="31"/>
      <c r="N55" s="31"/>
      <c r="O55" s="31"/>
    </row>
    <row r="56" spans="1:15" x14ac:dyDescent="0.25">
      <c r="A56" s="30">
        <v>43</v>
      </c>
      <c r="B56" s="113" t="s">
        <v>196</v>
      </c>
      <c r="C56" s="136" t="s">
        <v>151</v>
      </c>
      <c r="D56" s="137">
        <v>1</v>
      </c>
      <c r="E56" s="61"/>
      <c r="F56" s="61"/>
      <c r="G56" s="61"/>
      <c r="H56" s="61"/>
      <c r="I56" s="61"/>
      <c r="J56" s="31"/>
      <c r="K56" s="31"/>
      <c r="L56" s="31"/>
      <c r="M56" s="31"/>
      <c r="N56" s="31"/>
      <c r="O56" s="31"/>
    </row>
    <row r="57" spans="1:15" x14ac:dyDescent="0.25">
      <c r="A57" s="30">
        <v>44</v>
      </c>
      <c r="B57" s="113" t="s">
        <v>197</v>
      </c>
      <c r="C57" s="136" t="s">
        <v>77</v>
      </c>
      <c r="D57" s="137">
        <v>57</v>
      </c>
      <c r="E57" s="61"/>
      <c r="F57" s="61"/>
      <c r="G57" s="61"/>
      <c r="H57" s="61"/>
      <c r="I57" s="61"/>
      <c r="J57" s="31"/>
      <c r="K57" s="31"/>
      <c r="L57" s="31"/>
      <c r="M57" s="31"/>
      <c r="N57" s="31"/>
      <c r="O57" s="31"/>
    </row>
    <row r="58" spans="1:15" ht="25.5" x14ac:dyDescent="0.25">
      <c r="A58" s="30">
        <v>45</v>
      </c>
      <c r="B58" s="118" t="s">
        <v>198</v>
      </c>
      <c r="C58" s="136" t="s">
        <v>69</v>
      </c>
      <c r="D58" s="137">
        <v>35</v>
      </c>
      <c r="E58" s="61"/>
      <c r="F58" s="61"/>
      <c r="G58" s="61"/>
      <c r="H58" s="61"/>
      <c r="I58" s="61"/>
      <c r="J58" s="31"/>
      <c r="K58" s="31"/>
      <c r="L58" s="31"/>
      <c r="M58" s="31"/>
      <c r="N58" s="31"/>
      <c r="O58" s="31"/>
    </row>
    <row r="59" spans="1:15" ht="51" x14ac:dyDescent="0.25">
      <c r="A59" s="30">
        <v>46</v>
      </c>
      <c r="B59" s="113" t="s">
        <v>199</v>
      </c>
      <c r="C59" s="136" t="s">
        <v>77</v>
      </c>
      <c r="D59" s="137">
        <v>2</v>
      </c>
      <c r="E59" s="61"/>
      <c r="F59" s="61"/>
      <c r="G59" s="61"/>
      <c r="H59" s="61"/>
      <c r="I59" s="61"/>
      <c r="J59" s="31"/>
      <c r="K59" s="31"/>
      <c r="L59" s="31"/>
      <c r="M59" s="31"/>
      <c r="N59" s="31"/>
      <c r="O59" s="31"/>
    </row>
    <row r="60" spans="1:15" ht="70.5" customHeight="1" x14ac:dyDescent="0.25">
      <c r="A60" s="30">
        <v>47</v>
      </c>
      <c r="B60" s="113" t="s">
        <v>200</v>
      </c>
      <c r="C60" s="136" t="s">
        <v>77</v>
      </c>
      <c r="D60" s="137">
        <v>2</v>
      </c>
      <c r="E60" s="61"/>
      <c r="F60" s="61"/>
      <c r="G60" s="61"/>
      <c r="H60" s="61"/>
      <c r="I60" s="61"/>
      <c r="J60" s="31"/>
      <c r="K60" s="31"/>
      <c r="L60" s="31"/>
      <c r="M60" s="31"/>
      <c r="N60" s="31"/>
      <c r="O60" s="31"/>
    </row>
    <row r="61" spans="1:15" x14ac:dyDescent="0.25">
      <c r="A61" s="30">
        <v>48</v>
      </c>
      <c r="B61" s="120" t="s">
        <v>201</v>
      </c>
      <c r="C61" s="136"/>
      <c r="D61" s="137"/>
      <c r="E61" s="61"/>
      <c r="F61" s="61"/>
      <c r="G61" s="61"/>
      <c r="H61" s="61"/>
      <c r="I61" s="61"/>
      <c r="J61" s="31"/>
      <c r="K61" s="31"/>
      <c r="L61" s="31"/>
      <c r="M61" s="31"/>
      <c r="N61" s="31"/>
      <c r="O61" s="31"/>
    </row>
    <row r="62" spans="1:15" x14ac:dyDescent="0.25">
      <c r="A62" s="30">
        <v>49</v>
      </c>
      <c r="B62" s="113" t="s">
        <v>202</v>
      </c>
      <c r="C62" s="136" t="s">
        <v>151</v>
      </c>
      <c r="D62" s="137">
        <v>1</v>
      </c>
      <c r="E62" s="61"/>
      <c r="F62" s="61"/>
      <c r="G62" s="61"/>
      <c r="H62" s="61"/>
      <c r="I62" s="61"/>
      <c r="J62" s="31"/>
      <c r="K62" s="31"/>
      <c r="L62" s="31"/>
      <c r="M62" s="31"/>
      <c r="N62" s="31"/>
      <c r="O62" s="31"/>
    </row>
    <row r="63" spans="1:15" x14ac:dyDescent="0.25">
      <c r="A63" s="30">
        <v>50</v>
      </c>
      <c r="B63" s="113" t="s">
        <v>203</v>
      </c>
      <c r="C63" s="147" t="s">
        <v>77</v>
      </c>
      <c r="D63" s="137">
        <v>5</v>
      </c>
      <c r="E63" s="61"/>
      <c r="F63" s="61"/>
      <c r="G63" s="61"/>
      <c r="H63" s="61"/>
      <c r="I63" s="61"/>
      <c r="J63" s="31"/>
      <c r="K63" s="31"/>
      <c r="L63" s="31"/>
      <c r="M63" s="31"/>
      <c r="N63" s="31"/>
      <c r="O63" s="31"/>
    </row>
    <row r="64" spans="1:15" x14ac:dyDescent="0.25">
      <c r="A64" s="30">
        <v>51</v>
      </c>
      <c r="B64" s="113" t="s">
        <v>204</v>
      </c>
      <c r="C64" s="136" t="s">
        <v>151</v>
      </c>
      <c r="D64" s="137">
        <v>1</v>
      </c>
      <c r="E64" s="61"/>
      <c r="F64" s="61"/>
      <c r="G64" s="61"/>
      <c r="H64" s="61"/>
      <c r="I64" s="61"/>
      <c r="J64" s="31"/>
      <c r="K64" s="31"/>
      <c r="L64" s="31"/>
      <c r="M64" s="31"/>
      <c r="N64" s="31"/>
      <c r="O64" s="31"/>
    </row>
    <row r="65" spans="1:15" ht="33" x14ac:dyDescent="0.25">
      <c r="A65" s="67"/>
      <c r="B65" s="68" t="s">
        <v>115</v>
      </c>
      <c r="C65" s="69"/>
      <c r="D65" s="67"/>
      <c r="E65" s="70"/>
      <c r="F65" s="70"/>
      <c r="G65" s="70"/>
      <c r="H65" s="70"/>
      <c r="I65" s="70"/>
      <c r="J65" s="70"/>
      <c r="K65" s="71"/>
      <c r="L65" s="71"/>
      <c r="M65" s="71"/>
      <c r="N65" s="71"/>
      <c r="O65" s="81"/>
    </row>
    <row r="66" spans="1:15" x14ac:dyDescent="0.25">
      <c r="A66" s="67"/>
      <c r="B66" s="67" t="s">
        <v>116</v>
      </c>
      <c r="C66" s="72"/>
      <c r="D66" s="67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82"/>
    </row>
    <row r="67" spans="1:15" x14ac:dyDescent="0.25">
      <c r="A67" s="67"/>
      <c r="B67" s="67" t="s">
        <v>117</v>
      </c>
      <c r="C67" s="72"/>
      <c r="D67" s="67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82"/>
    </row>
    <row r="68" spans="1:15" x14ac:dyDescent="0.25">
      <c r="A68" s="67"/>
      <c r="B68" s="67" t="s">
        <v>118</v>
      </c>
      <c r="C68" s="72"/>
      <c r="D68" s="67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82"/>
    </row>
    <row r="69" spans="1:15" x14ac:dyDescent="0.25">
      <c r="A69" s="73"/>
      <c r="B69" s="73" t="s">
        <v>119</v>
      </c>
      <c r="C69" s="74"/>
      <c r="D69" s="75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1D41A"/>
  </sheetPr>
  <dimension ref="A1:O32"/>
  <sheetViews>
    <sheetView zoomScale="80" zoomScaleNormal="80" workbookViewId="0">
      <selection activeCell="G30" sqref="G30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7.140625" style="7" customWidth="1"/>
    <col min="4" max="4" width="9.710937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205</v>
      </c>
      <c r="D5" s="168"/>
      <c r="E5" s="168"/>
      <c r="F5" s="168"/>
      <c r="G5" s="168"/>
      <c r="H5" s="168"/>
      <c r="I5" s="168"/>
      <c r="J5" s="168"/>
    </row>
    <row r="6" spans="1:15" ht="36.75" customHeight="1" x14ac:dyDescent="0.3">
      <c r="B6" s="1"/>
      <c r="C6" s="188" t="s">
        <v>17</v>
      </c>
      <c r="D6" s="188"/>
      <c r="E6" s="188"/>
      <c r="F6" s="188"/>
      <c r="G6" s="188"/>
      <c r="H6" s="188"/>
      <c r="I6" s="188"/>
      <c r="J6" s="188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O32</f>
        <v>0</v>
      </c>
      <c r="O7" s="21" t="s">
        <v>42</v>
      </c>
    </row>
    <row r="8" spans="1:15" ht="15" x14ac:dyDescent="0.25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25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25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115" t="s">
        <v>206</v>
      </c>
      <c r="C13" s="136" t="s">
        <v>151</v>
      </c>
      <c r="D13" s="137">
        <v>1</v>
      </c>
      <c r="E13" s="61"/>
      <c r="F13" s="61"/>
      <c r="G13" s="61"/>
      <c r="H13" s="61"/>
      <c r="I13" s="61"/>
      <c r="J13" s="31"/>
      <c r="K13" s="31"/>
      <c r="L13" s="31"/>
      <c r="M13" s="31"/>
      <c r="N13" s="31"/>
      <c r="O13" s="31"/>
    </row>
    <row r="14" spans="1:15" ht="25.5" x14ac:dyDescent="0.25">
      <c r="A14" s="30">
        <v>2</v>
      </c>
      <c r="B14" s="115" t="s">
        <v>207</v>
      </c>
      <c r="C14" s="136" t="s">
        <v>151</v>
      </c>
      <c r="D14" s="137">
        <v>1</v>
      </c>
      <c r="E14" s="61"/>
      <c r="F14" s="61"/>
      <c r="G14" s="61"/>
      <c r="H14" s="61"/>
      <c r="I14" s="61"/>
      <c r="J14" s="31"/>
      <c r="K14" s="31"/>
      <c r="L14" s="31"/>
      <c r="M14" s="31"/>
      <c r="N14" s="31"/>
      <c r="O14" s="31"/>
    </row>
    <row r="15" spans="1:15" x14ac:dyDescent="0.25">
      <c r="A15" s="30">
        <v>3</v>
      </c>
      <c r="B15" s="115" t="s">
        <v>208</v>
      </c>
      <c r="C15" s="136" t="s">
        <v>151</v>
      </c>
      <c r="D15" s="138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ht="25.5" x14ac:dyDescent="0.25">
      <c r="A16" s="30">
        <v>4</v>
      </c>
      <c r="B16" s="115" t="s">
        <v>209</v>
      </c>
      <c r="C16" s="138" t="s">
        <v>69</v>
      </c>
      <c r="D16" s="137">
        <f>1600</f>
        <v>1600</v>
      </c>
      <c r="E16" s="61"/>
      <c r="F16" s="61"/>
      <c r="G16" s="61"/>
      <c r="H16" s="80"/>
      <c r="I16" s="80"/>
      <c r="J16" s="31"/>
      <c r="K16" s="31"/>
      <c r="L16" s="31"/>
      <c r="M16" s="31"/>
      <c r="N16" s="31"/>
      <c r="O16" s="31"/>
    </row>
    <row r="17" spans="1:15" ht="25.5" x14ac:dyDescent="0.25">
      <c r="A17" s="30">
        <v>5</v>
      </c>
      <c r="B17" s="115" t="s">
        <v>210</v>
      </c>
      <c r="C17" s="138" t="s">
        <v>69</v>
      </c>
      <c r="D17" s="137">
        <v>80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>
        <v>6</v>
      </c>
      <c r="B18" s="121" t="s">
        <v>211</v>
      </c>
      <c r="C18" s="138" t="s">
        <v>212</v>
      </c>
      <c r="D18" s="137">
        <v>9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ht="25.5" x14ac:dyDescent="0.25">
      <c r="A19" s="30">
        <v>7</v>
      </c>
      <c r="B19" s="115" t="s">
        <v>213</v>
      </c>
      <c r="C19" s="138" t="s">
        <v>69</v>
      </c>
      <c r="D19" s="137">
        <v>1000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ht="25.5" x14ac:dyDescent="0.25">
      <c r="A20" s="30">
        <v>8</v>
      </c>
      <c r="B20" s="122" t="s">
        <v>214</v>
      </c>
      <c r="C20" s="136" t="s">
        <v>151</v>
      </c>
      <c r="D20" s="137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25">
      <c r="A21" s="30">
        <v>9</v>
      </c>
      <c r="B21" s="123" t="s">
        <v>215</v>
      </c>
      <c r="C21" s="139" t="s">
        <v>212</v>
      </c>
      <c r="D21" s="137">
        <f>50*3</f>
        <v>150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>
        <v>10</v>
      </c>
      <c r="B22" s="123" t="s">
        <v>216</v>
      </c>
      <c r="C22" s="139" t="s">
        <v>212</v>
      </c>
      <c r="D22" s="137">
        <f>7*2</f>
        <v>14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>
        <v>11</v>
      </c>
      <c r="B23" s="122" t="s">
        <v>217</v>
      </c>
      <c r="C23" s="139" t="s">
        <v>212</v>
      </c>
      <c r="D23" s="137">
        <v>4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25.5" x14ac:dyDescent="0.25">
      <c r="A24" s="30">
        <v>12</v>
      </c>
      <c r="B24" s="122" t="s">
        <v>218</v>
      </c>
      <c r="C24" s="139" t="s">
        <v>212</v>
      </c>
      <c r="D24" s="137">
        <f>57*3</f>
        <v>171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25">
      <c r="A25" s="30">
        <v>13</v>
      </c>
      <c r="B25" s="122" t="s">
        <v>219</v>
      </c>
      <c r="C25" s="136" t="s">
        <v>151</v>
      </c>
      <c r="D25" s="137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25">
      <c r="A26" s="30">
        <v>14</v>
      </c>
      <c r="B26" s="122" t="s">
        <v>220</v>
      </c>
      <c r="C26" s="139" t="s">
        <v>212</v>
      </c>
      <c r="D26" s="137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25">
      <c r="A27" s="30">
        <v>15</v>
      </c>
      <c r="B27" s="122" t="s">
        <v>221</v>
      </c>
      <c r="C27" s="136" t="s">
        <v>151</v>
      </c>
      <c r="D27" s="137">
        <v>1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ht="33" x14ac:dyDescent="0.25">
      <c r="A28" s="67"/>
      <c r="B28" s="68" t="s">
        <v>115</v>
      </c>
      <c r="C28" s="69"/>
      <c r="D28" s="67"/>
      <c r="E28" s="70"/>
      <c r="F28" s="70"/>
      <c r="G28" s="70"/>
      <c r="H28" s="70"/>
      <c r="I28" s="70"/>
      <c r="J28" s="70"/>
      <c r="K28" s="71"/>
      <c r="L28" s="71"/>
      <c r="M28" s="71"/>
      <c r="N28" s="71"/>
      <c r="O28" s="81"/>
    </row>
    <row r="29" spans="1:15" x14ac:dyDescent="0.25">
      <c r="A29" s="67"/>
      <c r="B29" s="67" t="s">
        <v>116</v>
      </c>
      <c r="C29" s="72"/>
      <c r="D29" s="67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82"/>
    </row>
    <row r="30" spans="1:15" x14ac:dyDescent="0.25">
      <c r="A30" s="67"/>
      <c r="B30" s="67" t="s">
        <v>117</v>
      </c>
      <c r="C30" s="72"/>
      <c r="D30" s="67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82"/>
    </row>
    <row r="31" spans="1:15" x14ac:dyDescent="0.25">
      <c r="A31" s="67"/>
      <c r="B31" s="67" t="s">
        <v>118</v>
      </c>
      <c r="C31" s="72"/>
      <c r="D31" s="67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82"/>
    </row>
    <row r="32" spans="1:15" x14ac:dyDescent="0.25">
      <c r="A32" s="73"/>
      <c r="B32" s="73" t="s">
        <v>119</v>
      </c>
      <c r="C32" s="74"/>
      <c r="D32" s="75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81D41A"/>
  </sheetPr>
  <dimension ref="A1:O21"/>
  <sheetViews>
    <sheetView zoomScale="80" zoomScaleNormal="80" workbookViewId="0">
      <selection activeCell="H33" sqref="H33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7.1406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222</v>
      </c>
      <c r="D5" s="168"/>
      <c r="E5" s="168"/>
      <c r="F5" s="168"/>
      <c r="G5" s="168"/>
      <c r="H5" s="168"/>
      <c r="I5" s="168"/>
      <c r="J5" s="168"/>
    </row>
    <row r="6" spans="1:15" ht="18" x14ac:dyDescent="0.3">
      <c r="B6" s="1"/>
      <c r="C6" s="168" t="s">
        <v>19</v>
      </c>
      <c r="D6" s="168"/>
      <c r="E6" s="168"/>
      <c r="F6" s="168"/>
      <c r="G6" s="168"/>
      <c r="H6" s="168"/>
      <c r="I6" s="168"/>
      <c r="J6" s="168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O21</f>
        <v>0</v>
      </c>
      <c r="O7" s="21" t="s">
        <v>42</v>
      </c>
    </row>
    <row r="8" spans="1:15" ht="15" x14ac:dyDescent="0.25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25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25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25">
      <c r="A13" s="30">
        <v>1</v>
      </c>
      <c r="B13" s="124" t="s">
        <v>206</v>
      </c>
      <c r="C13" s="136" t="s">
        <v>151</v>
      </c>
      <c r="D13" s="36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25">
      <c r="A14" s="30">
        <v>2</v>
      </c>
      <c r="B14" s="39" t="s">
        <v>223</v>
      </c>
      <c r="C14" s="136" t="s">
        <v>151</v>
      </c>
      <c r="D14" s="36">
        <v>1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x14ac:dyDescent="0.25">
      <c r="A15" s="30">
        <v>3</v>
      </c>
      <c r="B15" s="39" t="s">
        <v>224</v>
      </c>
      <c r="C15" s="136" t="s">
        <v>151</v>
      </c>
      <c r="D15" s="36">
        <v>1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>
        <v>4</v>
      </c>
      <c r="B16" s="39" t="s">
        <v>225</v>
      </c>
      <c r="C16" s="136" t="s">
        <v>151</v>
      </c>
      <c r="D16" s="36">
        <v>1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ht="33" x14ac:dyDescent="0.25">
      <c r="A17" s="67"/>
      <c r="B17" s="68" t="s">
        <v>115</v>
      </c>
      <c r="C17" s="69"/>
      <c r="D17" s="67"/>
      <c r="E17" s="70"/>
      <c r="F17" s="70"/>
      <c r="G17" s="70"/>
      <c r="H17" s="70"/>
      <c r="I17" s="70"/>
      <c r="J17" s="70"/>
      <c r="K17" s="71"/>
      <c r="L17" s="71"/>
      <c r="M17" s="71"/>
      <c r="N17" s="71"/>
      <c r="O17" s="81"/>
    </row>
    <row r="18" spans="1:15" x14ac:dyDescent="0.25">
      <c r="A18" s="67"/>
      <c r="B18" s="67" t="s">
        <v>116</v>
      </c>
      <c r="C18" s="72"/>
      <c r="D18" s="67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82"/>
    </row>
    <row r="19" spans="1:15" x14ac:dyDescent="0.25">
      <c r="A19" s="67"/>
      <c r="B19" s="67" t="s">
        <v>117</v>
      </c>
      <c r="C19" s="72"/>
      <c r="D19" s="67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82"/>
    </row>
    <row r="20" spans="1:15" x14ac:dyDescent="0.25">
      <c r="A20" s="67"/>
      <c r="B20" s="67" t="s">
        <v>118</v>
      </c>
      <c r="C20" s="72"/>
      <c r="D20" s="67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82"/>
    </row>
    <row r="21" spans="1:15" x14ac:dyDescent="0.25">
      <c r="A21" s="73"/>
      <c r="B21" s="73" t="s">
        <v>119</v>
      </c>
      <c r="C21" s="74"/>
      <c r="D21" s="75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O41"/>
  <sheetViews>
    <sheetView topLeftCell="A6" zoomScale="80" zoomScaleNormal="80" workbookViewId="0">
      <selection activeCell="I35" sqref="I35"/>
    </sheetView>
  </sheetViews>
  <sheetFormatPr defaultColWidth="9.140625" defaultRowHeight="16.5" x14ac:dyDescent="0.3"/>
  <cols>
    <col min="1" max="1" width="4.42578125" style="15" customWidth="1"/>
    <col min="2" max="2" width="46.140625" style="15" customWidth="1"/>
    <col min="3" max="3" width="6.4257812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  <col min="16" max="16384" width="9.140625" style="15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226</v>
      </c>
      <c r="D5" s="168"/>
      <c r="E5" s="168"/>
      <c r="F5" s="168"/>
      <c r="G5" s="168"/>
      <c r="H5" s="168"/>
      <c r="I5" s="168"/>
      <c r="J5" s="168"/>
    </row>
    <row r="6" spans="1:15" x14ac:dyDescent="0.3">
      <c r="B6" s="1"/>
      <c r="C6" s="169" t="s">
        <v>227</v>
      </c>
      <c r="D6" s="169"/>
      <c r="E6" s="169"/>
      <c r="F6" s="169"/>
      <c r="G6" s="169"/>
      <c r="H6" s="169"/>
      <c r="I6" s="169"/>
      <c r="J6" s="169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O41</f>
        <v>0</v>
      </c>
      <c r="O7" s="21" t="s">
        <v>42</v>
      </c>
    </row>
    <row r="8" spans="1:15" x14ac:dyDescent="0.3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3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3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x14ac:dyDescent="0.3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3">
      <c r="A12" s="28"/>
      <c r="B12" s="50" t="s">
        <v>128</v>
      </c>
      <c r="C12" s="35"/>
      <c r="D12" s="66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x14ac:dyDescent="0.3">
      <c r="A13" s="30" t="s">
        <v>8</v>
      </c>
      <c r="B13" s="125" t="s">
        <v>228</v>
      </c>
      <c r="C13" s="138" t="s">
        <v>229</v>
      </c>
      <c r="D13" s="148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3">
      <c r="A14" s="30" t="s">
        <v>10</v>
      </c>
      <c r="B14" s="126" t="s">
        <v>230</v>
      </c>
      <c r="C14" s="138" t="s">
        <v>229</v>
      </c>
      <c r="D14" s="149">
        <v>2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7.75" customHeight="1" x14ac:dyDescent="0.3">
      <c r="A15" s="30" t="s">
        <v>12</v>
      </c>
      <c r="B15" s="126" t="s">
        <v>231</v>
      </c>
      <c r="C15" s="138" t="s">
        <v>229</v>
      </c>
      <c r="D15" s="149">
        <v>1</v>
      </c>
      <c r="E15" s="61"/>
      <c r="F15" s="61"/>
      <c r="G15" s="61"/>
      <c r="H15" s="80"/>
      <c r="I15" s="80"/>
      <c r="J15" s="31"/>
      <c r="K15" s="31"/>
      <c r="L15" s="31"/>
      <c r="M15" s="31"/>
      <c r="N15" s="31"/>
      <c r="O15" s="31"/>
    </row>
    <row r="16" spans="1:15" x14ac:dyDescent="0.3">
      <c r="A16" s="30" t="s">
        <v>14</v>
      </c>
      <c r="B16" s="127" t="s">
        <v>232</v>
      </c>
      <c r="C16" s="138" t="s">
        <v>229</v>
      </c>
      <c r="D16" s="149">
        <v>62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3">
      <c r="A17" s="30" t="s">
        <v>16</v>
      </c>
      <c r="B17" s="126" t="s">
        <v>233</v>
      </c>
      <c r="C17" s="138" t="s">
        <v>229</v>
      </c>
      <c r="D17" s="149">
        <v>6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3">
      <c r="A18" s="30" t="s">
        <v>18</v>
      </c>
      <c r="B18" s="126" t="s">
        <v>234</v>
      </c>
      <c r="C18" s="138" t="s">
        <v>229</v>
      </c>
      <c r="D18" s="149">
        <v>6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3">
      <c r="A19" s="30" t="s">
        <v>20</v>
      </c>
      <c r="B19" s="127" t="s">
        <v>235</v>
      </c>
      <c r="C19" s="138" t="s">
        <v>229</v>
      </c>
      <c r="D19" s="149">
        <v>4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3">
      <c r="A20" s="30" t="s">
        <v>22</v>
      </c>
      <c r="B20" s="91" t="s">
        <v>236</v>
      </c>
      <c r="C20" s="138" t="s">
        <v>229</v>
      </c>
      <c r="D20" s="150">
        <v>72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3">
      <c r="A21" s="30" t="s">
        <v>24</v>
      </c>
      <c r="B21" s="128" t="s">
        <v>237</v>
      </c>
      <c r="C21" s="138" t="s">
        <v>229</v>
      </c>
      <c r="D21" s="150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3">
      <c r="A22" s="30" t="s">
        <v>26</v>
      </c>
      <c r="B22" s="129" t="s">
        <v>238</v>
      </c>
      <c r="C22" s="138" t="s">
        <v>229</v>
      </c>
      <c r="D22" s="150">
        <v>1</v>
      </c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ht="25.5" x14ac:dyDescent="0.3">
      <c r="A23" s="30" t="s">
        <v>239</v>
      </c>
      <c r="B23" s="99" t="s">
        <v>240</v>
      </c>
      <c r="C23" s="138" t="s">
        <v>229</v>
      </c>
      <c r="D23" s="150">
        <v>16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x14ac:dyDescent="0.3">
      <c r="A24" s="30" t="s">
        <v>241</v>
      </c>
      <c r="B24" s="127" t="s">
        <v>242</v>
      </c>
      <c r="C24" s="138" t="s">
        <v>229</v>
      </c>
      <c r="D24" s="150">
        <v>13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x14ac:dyDescent="0.3">
      <c r="A25" s="30" t="s">
        <v>243</v>
      </c>
      <c r="B25" s="127" t="s">
        <v>244</v>
      </c>
      <c r="C25" s="138" t="s">
        <v>229</v>
      </c>
      <c r="D25" s="150">
        <v>1</v>
      </c>
      <c r="E25" s="61"/>
      <c r="F25" s="61"/>
      <c r="G25" s="61"/>
      <c r="H25" s="61"/>
      <c r="I25" s="61"/>
      <c r="J25" s="31"/>
      <c r="K25" s="31"/>
      <c r="L25" s="31"/>
      <c r="M25" s="31"/>
      <c r="N25" s="31"/>
      <c r="O25" s="31"/>
    </row>
    <row r="26" spans="1:15" x14ac:dyDescent="0.3">
      <c r="A26" s="30" t="s">
        <v>245</v>
      </c>
      <c r="B26" s="127" t="s">
        <v>246</v>
      </c>
      <c r="C26" s="138" t="s">
        <v>229</v>
      </c>
      <c r="D26" s="150">
        <v>10</v>
      </c>
      <c r="E26" s="61"/>
      <c r="F26" s="61"/>
      <c r="G26" s="61"/>
      <c r="H26" s="61"/>
      <c r="I26" s="61"/>
      <c r="J26" s="31"/>
      <c r="K26" s="31"/>
      <c r="L26" s="31"/>
      <c r="M26" s="31"/>
      <c r="N26" s="31"/>
      <c r="O26" s="31"/>
    </row>
    <row r="27" spans="1:15" x14ac:dyDescent="0.3">
      <c r="A27" s="30" t="s">
        <v>247</v>
      </c>
      <c r="B27" s="127" t="s">
        <v>248</v>
      </c>
      <c r="C27" s="138" t="s">
        <v>229</v>
      </c>
      <c r="D27" s="150">
        <v>10</v>
      </c>
      <c r="E27" s="61"/>
      <c r="F27" s="61"/>
      <c r="G27" s="61"/>
      <c r="H27" s="61"/>
      <c r="I27" s="61"/>
      <c r="J27" s="31"/>
      <c r="K27" s="31"/>
      <c r="L27" s="31"/>
      <c r="M27" s="31"/>
      <c r="N27" s="31"/>
      <c r="O27" s="31"/>
    </row>
    <row r="28" spans="1:15" x14ac:dyDescent="0.3">
      <c r="A28" s="30" t="s">
        <v>249</v>
      </c>
      <c r="B28" s="127" t="s">
        <v>250</v>
      </c>
      <c r="C28" s="138" t="s">
        <v>251</v>
      </c>
      <c r="D28" s="150">
        <v>1100</v>
      </c>
      <c r="E28" s="61"/>
      <c r="F28" s="61"/>
      <c r="G28" s="61"/>
      <c r="H28" s="61"/>
      <c r="I28" s="61"/>
      <c r="J28" s="31"/>
      <c r="K28" s="31"/>
      <c r="L28" s="31"/>
      <c r="M28" s="31"/>
      <c r="N28" s="31"/>
      <c r="O28" s="31"/>
    </row>
    <row r="29" spans="1:15" x14ac:dyDescent="0.3">
      <c r="A29" s="30" t="s">
        <v>252</v>
      </c>
      <c r="B29" s="130" t="s">
        <v>253</v>
      </c>
      <c r="C29" s="138" t="s">
        <v>251</v>
      </c>
      <c r="D29" s="150">
        <v>30</v>
      </c>
      <c r="E29" s="61"/>
      <c r="F29" s="61"/>
      <c r="G29" s="61"/>
      <c r="H29" s="61"/>
      <c r="I29" s="61"/>
      <c r="J29" s="31"/>
      <c r="K29" s="31"/>
      <c r="L29" s="31"/>
      <c r="M29" s="31"/>
      <c r="N29" s="31"/>
      <c r="O29" s="31"/>
    </row>
    <row r="30" spans="1:15" x14ac:dyDescent="0.3">
      <c r="A30" s="30" t="s">
        <v>254</v>
      </c>
      <c r="B30" s="127" t="s">
        <v>255</v>
      </c>
      <c r="C30" s="138" t="s">
        <v>251</v>
      </c>
      <c r="D30" s="150">
        <v>10</v>
      </c>
      <c r="E30" s="61"/>
      <c r="F30" s="61"/>
      <c r="G30" s="61"/>
      <c r="H30" s="61"/>
      <c r="I30" s="61"/>
      <c r="J30" s="31"/>
      <c r="K30" s="31"/>
      <c r="L30" s="31"/>
      <c r="M30" s="31"/>
      <c r="N30" s="31"/>
      <c r="O30" s="31"/>
    </row>
    <row r="31" spans="1:15" x14ac:dyDescent="0.3">
      <c r="A31" s="30" t="s">
        <v>256</v>
      </c>
      <c r="B31" s="127" t="s">
        <v>257</v>
      </c>
      <c r="C31" s="138" t="s">
        <v>251</v>
      </c>
      <c r="D31" s="150">
        <v>40</v>
      </c>
      <c r="E31" s="61"/>
      <c r="F31" s="61"/>
      <c r="G31" s="61"/>
      <c r="H31" s="61"/>
      <c r="I31" s="61"/>
      <c r="J31" s="31"/>
      <c r="K31" s="31"/>
      <c r="L31" s="31"/>
      <c r="M31" s="31"/>
      <c r="N31" s="31"/>
      <c r="O31" s="31"/>
    </row>
    <row r="32" spans="1:15" x14ac:dyDescent="0.3">
      <c r="A32" s="30" t="s">
        <v>258</v>
      </c>
      <c r="B32" s="127" t="s">
        <v>259</v>
      </c>
      <c r="C32" s="138" t="s">
        <v>251</v>
      </c>
      <c r="D32" s="150">
        <v>35</v>
      </c>
      <c r="E32" s="61"/>
      <c r="F32" s="61"/>
      <c r="G32" s="61"/>
      <c r="H32" s="61"/>
      <c r="I32" s="61"/>
      <c r="J32" s="31"/>
      <c r="K32" s="31"/>
      <c r="L32" s="31"/>
      <c r="M32" s="31"/>
      <c r="N32" s="31"/>
      <c r="O32" s="31"/>
    </row>
    <row r="33" spans="1:15" x14ac:dyDescent="0.3">
      <c r="A33" s="30" t="s">
        <v>260</v>
      </c>
      <c r="B33" s="127" t="s">
        <v>261</v>
      </c>
      <c r="C33" s="136" t="s">
        <v>151</v>
      </c>
      <c r="D33" s="150">
        <v>20</v>
      </c>
      <c r="E33" s="61"/>
      <c r="F33" s="61"/>
      <c r="G33" s="61"/>
      <c r="H33" s="61"/>
      <c r="I33" s="61"/>
      <c r="J33" s="31"/>
      <c r="K33" s="31"/>
      <c r="L33" s="31"/>
      <c r="M33" s="31"/>
      <c r="N33" s="31"/>
      <c r="O33" s="31"/>
    </row>
    <row r="34" spans="1:15" x14ac:dyDescent="0.3">
      <c r="A34" s="30" t="s">
        <v>262</v>
      </c>
      <c r="B34" s="127" t="s">
        <v>263</v>
      </c>
      <c r="C34" s="136" t="s">
        <v>151</v>
      </c>
      <c r="D34" s="150">
        <v>1</v>
      </c>
      <c r="E34" s="61"/>
      <c r="F34" s="61"/>
      <c r="G34" s="61"/>
      <c r="H34" s="61"/>
      <c r="I34" s="61"/>
      <c r="J34" s="31"/>
      <c r="K34" s="31"/>
      <c r="L34" s="31"/>
      <c r="M34" s="31"/>
      <c r="N34" s="31"/>
      <c r="O34" s="31"/>
    </row>
    <row r="35" spans="1:15" x14ac:dyDescent="0.3">
      <c r="A35" s="30" t="s">
        <v>264</v>
      </c>
      <c r="B35" s="127" t="s">
        <v>265</v>
      </c>
      <c r="C35" s="138" t="s">
        <v>77</v>
      </c>
      <c r="D35" s="150">
        <v>10</v>
      </c>
      <c r="E35" s="61"/>
      <c r="F35" s="61"/>
      <c r="G35" s="61"/>
      <c r="H35" s="61"/>
      <c r="I35" s="61"/>
      <c r="J35" s="31"/>
      <c r="K35" s="31"/>
      <c r="L35" s="31"/>
      <c r="M35" s="31"/>
      <c r="N35" s="31"/>
      <c r="O35" s="31"/>
    </row>
    <row r="36" spans="1:15" x14ac:dyDescent="0.3">
      <c r="A36" s="30" t="s">
        <v>266</v>
      </c>
      <c r="B36" s="127" t="s">
        <v>267</v>
      </c>
      <c r="C36" s="138" t="s">
        <v>94</v>
      </c>
      <c r="D36" s="150">
        <v>4</v>
      </c>
      <c r="E36" s="61"/>
      <c r="F36" s="61"/>
      <c r="G36" s="61"/>
      <c r="H36" s="61"/>
      <c r="I36" s="61"/>
      <c r="J36" s="31"/>
      <c r="K36" s="31"/>
      <c r="L36" s="31"/>
      <c r="M36" s="31"/>
      <c r="N36" s="31"/>
      <c r="O36" s="31"/>
    </row>
    <row r="37" spans="1:15" ht="37.35" customHeight="1" x14ac:dyDescent="0.3">
      <c r="A37" s="67"/>
      <c r="B37" s="68" t="s">
        <v>115</v>
      </c>
      <c r="C37" s="69"/>
      <c r="D37" s="67"/>
      <c r="E37" s="70"/>
      <c r="F37" s="70"/>
      <c r="G37" s="70"/>
      <c r="H37" s="70"/>
      <c r="I37" s="70"/>
      <c r="J37" s="70"/>
      <c r="K37" s="71"/>
      <c r="L37" s="71"/>
      <c r="M37" s="71"/>
      <c r="N37" s="71"/>
      <c r="O37" s="81"/>
    </row>
    <row r="38" spans="1:15" x14ac:dyDescent="0.3">
      <c r="A38" s="67"/>
      <c r="B38" s="67" t="s">
        <v>116</v>
      </c>
      <c r="C38" s="72"/>
      <c r="D38" s="67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82"/>
    </row>
    <row r="39" spans="1:15" x14ac:dyDescent="0.3">
      <c r="A39" s="67"/>
      <c r="B39" s="67" t="s">
        <v>117</v>
      </c>
      <c r="C39" s="72"/>
      <c r="D39" s="67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82"/>
    </row>
    <row r="40" spans="1:15" x14ac:dyDescent="0.3">
      <c r="A40" s="67"/>
      <c r="B40" s="67" t="s">
        <v>118</v>
      </c>
      <c r="C40" s="72"/>
      <c r="D40" s="67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82"/>
    </row>
    <row r="41" spans="1:15" x14ac:dyDescent="0.3">
      <c r="A41" s="73"/>
      <c r="B41" s="73" t="s">
        <v>119</v>
      </c>
      <c r="C41" s="74"/>
      <c r="D41" s="75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81D41A"/>
  </sheetPr>
  <dimension ref="A1:O29"/>
  <sheetViews>
    <sheetView topLeftCell="A13" zoomScale="80" zoomScaleNormal="80" workbookViewId="0">
      <selection activeCell="H39" sqref="H39"/>
    </sheetView>
  </sheetViews>
  <sheetFormatPr defaultColWidth="9.140625" defaultRowHeight="16.5" x14ac:dyDescent="0.3"/>
  <cols>
    <col min="1" max="1" width="4.42578125" style="15" customWidth="1"/>
    <col min="2" max="2" width="51.140625" style="15" customWidth="1"/>
    <col min="3" max="3" width="7.7109375" style="7" customWidth="1"/>
    <col min="4" max="4" width="7.42578125" style="7" customWidth="1"/>
    <col min="5" max="5" width="8.42578125" style="15" customWidth="1"/>
    <col min="6" max="6" width="8.28515625" style="15" customWidth="1"/>
    <col min="7" max="7" width="9.7109375" style="15" customWidth="1"/>
    <col min="8" max="8" width="10.28515625" style="15" customWidth="1"/>
    <col min="9" max="9" width="11.28515625" style="15" customWidth="1"/>
    <col min="10" max="10" width="11.7109375" style="15" customWidth="1"/>
    <col min="11" max="11" width="10.7109375" style="15" customWidth="1"/>
    <col min="12" max="12" width="11.7109375" style="15" customWidth="1"/>
    <col min="13" max="13" width="11.5703125" style="15" customWidth="1"/>
    <col min="14" max="14" width="10.5703125" style="15" customWidth="1"/>
    <col min="15" max="15" width="12.7109375" style="15" customWidth="1"/>
  </cols>
  <sheetData>
    <row r="1" spans="1:15" x14ac:dyDescent="0.3">
      <c r="A1" s="177" t="s">
        <v>38</v>
      </c>
      <c r="B1" s="177"/>
      <c r="C1" s="177"/>
      <c r="D1" s="177"/>
      <c r="E1" s="177"/>
      <c r="F1" s="177"/>
      <c r="G1" s="177"/>
      <c r="H1" s="177"/>
    </row>
    <row r="2" spans="1:15" x14ac:dyDescent="0.3">
      <c r="A2" s="178" t="s">
        <v>0</v>
      </c>
      <c r="B2" s="178"/>
      <c r="C2" s="178"/>
      <c r="D2" s="178"/>
      <c r="E2" s="16"/>
      <c r="H2" s="6"/>
    </row>
    <row r="3" spans="1:15" x14ac:dyDescent="0.3">
      <c r="A3" s="179" t="s">
        <v>1</v>
      </c>
      <c r="B3" s="179"/>
      <c r="D3" s="3"/>
      <c r="E3" s="16"/>
      <c r="H3" s="6"/>
    </row>
    <row r="4" spans="1:15" x14ac:dyDescent="0.3">
      <c r="A4" s="180" t="s">
        <v>2</v>
      </c>
      <c r="B4" s="180"/>
      <c r="D4" s="3"/>
      <c r="E4" s="16"/>
      <c r="H4" s="6"/>
      <c r="M4" s="181"/>
      <c r="N4" s="181"/>
      <c r="O4" s="181"/>
    </row>
    <row r="5" spans="1:15" ht="18" x14ac:dyDescent="0.3">
      <c r="C5" s="168" t="s">
        <v>268</v>
      </c>
      <c r="D5" s="168"/>
      <c r="E5" s="168"/>
      <c r="F5" s="168"/>
      <c r="G5" s="168"/>
      <c r="H5" s="168"/>
      <c r="I5" s="168"/>
      <c r="J5" s="168"/>
    </row>
    <row r="6" spans="1:15" ht="18" x14ac:dyDescent="0.3">
      <c r="B6" s="1"/>
      <c r="C6" s="168" t="s">
        <v>23</v>
      </c>
      <c r="D6" s="168"/>
      <c r="E6" s="168"/>
      <c r="F6" s="168"/>
      <c r="G6" s="168"/>
      <c r="H6" s="168"/>
      <c r="I6" s="168"/>
      <c r="J6" s="168"/>
      <c r="K6" s="1"/>
      <c r="L6" s="1"/>
      <c r="M6" s="1"/>
      <c r="N6" s="1"/>
      <c r="O6" s="1"/>
    </row>
    <row r="7" spans="1:15" x14ac:dyDescent="0.3">
      <c r="C7" s="1"/>
      <c r="D7" s="1"/>
      <c r="E7" s="1"/>
      <c r="F7" s="17"/>
      <c r="G7" s="6"/>
      <c r="H7" s="6"/>
      <c r="I7" s="6"/>
      <c r="J7" s="6"/>
      <c r="K7" s="1"/>
      <c r="L7" s="18"/>
      <c r="M7" s="19" t="s">
        <v>41</v>
      </c>
      <c r="N7" s="20">
        <f>O29</f>
        <v>0</v>
      </c>
      <c r="O7" s="21" t="s">
        <v>42</v>
      </c>
    </row>
    <row r="8" spans="1:15" ht="15" x14ac:dyDescent="0.25">
      <c r="A8" s="170" t="s">
        <v>43</v>
      </c>
      <c r="B8" s="170"/>
      <c r="C8" s="16"/>
      <c r="D8" s="16"/>
      <c r="E8" s="22"/>
      <c r="F8" s="22"/>
      <c r="G8" s="23"/>
      <c r="H8" s="23"/>
      <c r="I8" s="23"/>
      <c r="J8" s="24"/>
      <c r="K8" s="24"/>
      <c r="L8" s="171" t="s">
        <v>44</v>
      </c>
      <c r="M8" s="171"/>
      <c r="N8" s="171"/>
      <c r="O8" s="171"/>
    </row>
    <row r="9" spans="1:15" ht="12.75" customHeight="1" x14ac:dyDescent="0.25">
      <c r="A9" s="172" t="s">
        <v>45</v>
      </c>
      <c r="B9" s="173" t="s">
        <v>5</v>
      </c>
      <c r="C9" s="174" t="s">
        <v>46</v>
      </c>
      <c r="D9" s="174" t="s">
        <v>47</v>
      </c>
      <c r="E9" s="175" t="s">
        <v>48</v>
      </c>
      <c r="F9" s="175"/>
      <c r="G9" s="175"/>
      <c r="H9" s="175"/>
      <c r="I9" s="175"/>
      <c r="J9" s="175"/>
      <c r="K9" s="176" t="s">
        <v>49</v>
      </c>
      <c r="L9" s="176"/>
      <c r="M9" s="176"/>
      <c r="N9" s="176"/>
      <c r="O9" s="176"/>
    </row>
    <row r="10" spans="1:15" ht="54" x14ac:dyDescent="0.25">
      <c r="A10" s="172"/>
      <c r="B10" s="173"/>
      <c r="C10" s="174"/>
      <c r="D10" s="174"/>
      <c r="E10" s="25" t="s">
        <v>50</v>
      </c>
      <c r="F10" s="25" t="s">
        <v>51</v>
      </c>
      <c r="G10" s="25" t="s">
        <v>52</v>
      </c>
      <c r="H10" s="25" t="s">
        <v>53</v>
      </c>
      <c r="I10" s="25" t="s">
        <v>54</v>
      </c>
      <c r="J10" s="25" t="s">
        <v>55</v>
      </c>
      <c r="K10" s="25" t="s">
        <v>56</v>
      </c>
      <c r="L10" s="25" t="s">
        <v>52</v>
      </c>
      <c r="M10" s="25" t="s">
        <v>53</v>
      </c>
      <c r="N10" s="25" t="s">
        <v>54</v>
      </c>
      <c r="O10" s="26" t="s">
        <v>57</v>
      </c>
    </row>
    <row r="11" spans="1:15" ht="15" x14ac:dyDescent="0.25">
      <c r="A11" s="27">
        <v>1</v>
      </c>
      <c r="B11" s="27">
        <v>2</v>
      </c>
      <c r="C11" s="27">
        <v>3</v>
      </c>
      <c r="D11" s="27">
        <v>4</v>
      </c>
      <c r="E11" s="27">
        <v>5</v>
      </c>
      <c r="F11" s="27">
        <v>6</v>
      </c>
      <c r="G11" s="27">
        <v>7</v>
      </c>
      <c r="H11" s="27">
        <v>8</v>
      </c>
      <c r="I11" s="27">
        <v>9</v>
      </c>
      <c r="J11" s="27">
        <v>10</v>
      </c>
      <c r="K11" s="27">
        <v>11</v>
      </c>
      <c r="L11" s="27">
        <v>12</v>
      </c>
      <c r="M11" s="27">
        <v>13</v>
      </c>
      <c r="N11" s="27">
        <v>14</v>
      </c>
      <c r="O11" s="27">
        <v>15</v>
      </c>
    </row>
    <row r="12" spans="1:15" x14ac:dyDescent="0.25">
      <c r="A12" s="28"/>
      <c r="B12" s="85" t="s">
        <v>269</v>
      </c>
      <c r="C12" s="131"/>
      <c r="D12" s="132"/>
      <c r="E12" s="61"/>
      <c r="F12" s="61"/>
      <c r="G12" s="61"/>
      <c r="H12" s="61"/>
      <c r="I12" s="61"/>
      <c r="J12" s="31"/>
      <c r="K12" s="31"/>
      <c r="L12" s="31"/>
      <c r="M12" s="31"/>
      <c r="N12" s="31"/>
      <c r="O12" s="31"/>
    </row>
    <row r="13" spans="1:15" ht="33" x14ac:dyDescent="0.25">
      <c r="A13" s="30" t="s">
        <v>8</v>
      </c>
      <c r="B13" s="39" t="s">
        <v>270</v>
      </c>
      <c r="C13" s="133" t="s">
        <v>271</v>
      </c>
      <c r="D13" s="133">
        <v>1</v>
      </c>
      <c r="E13" s="61"/>
      <c r="F13" s="61"/>
      <c r="G13" s="61"/>
      <c r="H13" s="80"/>
      <c r="I13" s="80"/>
      <c r="J13" s="31"/>
      <c r="K13" s="31"/>
      <c r="L13" s="31"/>
      <c r="M13" s="31"/>
      <c r="N13" s="31"/>
      <c r="O13" s="31"/>
    </row>
    <row r="14" spans="1:15" x14ac:dyDescent="0.25">
      <c r="A14" s="30" t="s">
        <v>10</v>
      </c>
      <c r="B14" s="39" t="s">
        <v>272</v>
      </c>
      <c r="C14" s="133" t="s">
        <v>271</v>
      </c>
      <c r="D14" s="133">
        <v>4</v>
      </c>
      <c r="E14" s="61"/>
      <c r="F14" s="61"/>
      <c r="G14" s="61"/>
      <c r="H14" s="80"/>
      <c r="I14" s="80"/>
      <c r="J14" s="31"/>
      <c r="K14" s="31"/>
      <c r="L14" s="31"/>
      <c r="M14" s="31"/>
      <c r="N14" s="31"/>
      <c r="O14" s="31"/>
    </row>
    <row r="15" spans="1:15" ht="21.75" customHeight="1" x14ac:dyDescent="0.25">
      <c r="A15" s="30" t="s">
        <v>12</v>
      </c>
      <c r="B15" s="39" t="s">
        <v>273</v>
      </c>
      <c r="C15" s="133" t="s">
        <v>271</v>
      </c>
      <c r="D15" s="133">
        <v>4</v>
      </c>
      <c r="E15" s="61"/>
      <c r="F15" s="61"/>
      <c r="G15" s="61"/>
      <c r="H15" s="61"/>
      <c r="I15" s="61"/>
      <c r="J15" s="31"/>
      <c r="K15" s="31"/>
      <c r="L15" s="31"/>
      <c r="M15" s="31"/>
      <c r="N15" s="31"/>
      <c r="O15" s="31"/>
    </row>
    <row r="16" spans="1:15" x14ac:dyDescent="0.25">
      <c r="A16" s="30" t="s">
        <v>14</v>
      </c>
      <c r="B16" s="39" t="s">
        <v>274</v>
      </c>
      <c r="C16" s="133" t="s">
        <v>271</v>
      </c>
      <c r="D16" s="133">
        <v>4</v>
      </c>
      <c r="E16" s="61"/>
      <c r="F16" s="61"/>
      <c r="G16" s="61"/>
      <c r="H16" s="61"/>
      <c r="I16" s="61"/>
      <c r="J16" s="31"/>
      <c r="K16" s="31"/>
      <c r="L16" s="31"/>
      <c r="M16" s="31"/>
      <c r="N16" s="31"/>
      <c r="O16" s="31"/>
    </row>
    <row r="17" spans="1:15" x14ac:dyDescent="0.25">
      <c r="A17" s="30" t="s">
        <v>16</v>
      </c>
      <c r="B17" s="39" t="s">
        <v>275</v>
      </c>
      <c r="C17" s="133" t="s">
        <v>271</v>
      </c>
      <c r="D17" s="133">
        <v>8</v>
      </c>
      <c r="E17" s="61"/>
      <c r="F17" s="61"/>
      <c r="G17" s="61"/>
      <c r="H17" s="61"/>
      <c r="I17" s="61"/>
      <c r="J17" s="31"/>
      <c r="K17" s="31"/>
      <c r="L17" s="31"/>
      <c r="M17" s="31"/>
      <c r="N17" s="31"/>
      <c r="O17" s="31"/>
    </row>
    <row r="18" spans="1:15" x14ac:dyDescent="0.25">
      <c r="A18" s="30" t="s">
        <v>18</v>
      </c>
      <c r="B18" s="39" t="s">
        <v>276</v>
      </c>
      <c r="C18" s="133" t="s">
        <v>277</v>
      </c>
      <c r="D18" s="133">
        <v>180</v>
      </c>
      <c r="E18" s="61"/>
      <c r="F18" s="61"/>
      <c r="G18" s="61"/>
      <c r="H18" s="61"/>
      <c r="I18" s="61"/>
      <c r="J18" s="31"/>
      <c r="K18" s="31"/>
      <c r="L18" s="31"/>
      <c r="M18" s="31"/>
      <c r="N18" s="31"/>
      <c r="O18" s="31"/>
    </row>
    <row r="19" spans="1:15" x14ac:dyDescent="0.25">
      <c r="A19" s="30" t="s">
        <v>20</v>
      </c>
      <c r="B19" s="39" t="s">
        <v>278</v>
      </c>
      <c r="C19" s="133" t="s">
        <v>277</v>
      </c>
      <c r="D19" s="134">
        <v>30</v>
      </c>
      <c r="E19" s="61"/>
      <c r="F19" s="61"/>
      <c r="G19" s="61"/>
      <c r="H19" s="61"/>
      <c r="I19" s="61"/>
      <c r="J19" s="31"/>
      <c r="K19" s="31"/>
      <c r="L19" s="31"/>
      <c r="M19" s="31"/>
      <c r="N19" s="31"/>
      <c r="O19" s="31"/>
    </row>
    <row r="20" spans="1:15" x14ac:dyDescent="0.25">
      <c r="A20" s="30" t="s">
        <v>22</v>
      </c>
      <c r="B20" s="39" t="s">
        <v>279</v>
      </c>
      <c r="C20" s="133" t="s">
        <v>280</v>
      </c>
      <c r="D20" s="135">
        <v>1</v>
      </c>
      <c r="E20" s="61"/>
      <c r="F20" s="61"/>
      <c r="G20" s="61"/>
      <c r="H20" s="61"/>
      <c r="I20" s="61"/>
      <c r="J20" s="31"/>
      <c r="K20" s="31"/>
      <c r="L20" s="31"/>
      <c r="M20" s="31"/>
      <c r="N20" s="31"/>
      <c r="O20" s="31"/>
    </row>
    <row r="21" spans="1:15" x14ac:dyDescent="0.25">
      <c r="A21" s="30" t="s">
        <v>24</v>
      </c>
      <c r="B21" s="39" t="s">
        <v>281</v>
      </c>
      <c r="C21" s="133" t="s">
        <v>280</v>
      </c>
      <c r="D21" s="135">
        <v>1</v>
      </c>
      <c r="E21" s="61"/>
      <c r="F21" s="61"/>
      <c r="G21" s="61"/>
      <c r="H21" s="61"/>
      <c r="I21" s="61"/>
      <c r="J21" s="31"/>
      <c r="K21" s="31"/>
      <c r="L21" s="31"/>
      <c r="M21" s="31"/>
      <c r="N21" s="31"/>
      <c r="O21" s="31"/>
    </row>
    <row r="22" spans="1:15" x14ac:dyDescent="0.25">
      <c r="A22" s="30"/>
      <c r="B22" s="85" t="s">
        <v>282</v>
      </c>
      <c r="C22" s="86"/>
      <c r="D22" s="87"/>
      <c r="E22" s="61"/>
      <c r="F22" s="61"/>
      <c r="G22" s="61"/>
      <c r="H22" s="61"/>
      <c r="I22" s="61"/>
      <c r="J22" s="31"/>
      <c r="K22" s="31"/>
      <c r="L22" s="31"/>
      <c r="M22" s="31"/>
      <c r="N22" s="31"/>
      <c r="O22" s="31"/>
    </row>
    <row r="23" spans="1:15" x14ac:dyDescent="0.25">
      <c r="A23" s="30" t="s">
        <v>26</v>
      </c>
      <c r="B23" s="39" t="s">
        <v>206</v>
      </c>
      <c r="C23" s="136" t="s">
        <v>151</v>
      </c>
      <c r="D23" s="137">
        <v>1</v>
      </c>
      <c r="E23" s="61"/>
      <c r="F23" s="61"/>
      <c r="G23" s="61"/>
      <c r="H23" s="61"/>
      <c r="I23" s="61"/>
      <c r="J23" s="31"/>
      <c r="K23" s="31"/>
      <c r="L23" s="31"/>
      <c r="M23" s="31"/>
      <c r="N23" s="31"/>
      <c r="O23" s="31"/>
    </row>
    <row r="24" spans="1:15" ht="33" x14ac:dyDescent="0.25">
      <c r="A24" s="30" t="s">
        <v>239</v>
      </c>
      <c r="B24" s="39" t="s">
        <v>283</v>
      </c>
      <c r="C24" s="136" t="s">
        <v>151</v>
      </c>
      <c r="D24" s="137">
        <v>1</v>
      </c>
      <c r="E24" s="61"/>
      <c r="F24" s="61"/>
      <c r="G24" s="61"/>
      <c r="H24" s="61"/>
      <c r="I24" s="61"/>
      <c r="J24" s="31"/>
      <c r="K24" s="31"/>
      <c r="L24" s="31"/>
      <c r="M24" s="31"/>
      <c r="N24" s="31"/>
      <c r="O24" s="31"/>
    </row>
    <row r="25" spans="1:15" ht="33" x14ac:dyDescent="0.25">
      <c r="A25" s="67"/>
      <c r="B25" s="68" t="s">
        <v>115</v>
      </c>
      <c r="C25" s="69"/>
      <c r="D25" s="67"/>
      <c r="E25" s="70"/>
      <c r="F25" s="70"/>
      <c r="G25" s="70"/>
      <c r="H25" s="70"/>
      <c r="I25" s="70"/>
      <c r="J25" s="70"/>
      <c r="K25" s="71"/>
      <c r="L25" s="71"/>
      <c r="M25" s="71"/>
      <c r="N25" s="71"/>
      <c r="O25" s="81"/>
    </row>
    <row r="26" spans="1:15" x14ac:dyDescent="0.25">
      <c r="A26" s="67"/>
      <c r="B26" s="67" t="s">
        <v>116</v>
      </c>
      <c r="C26" s="72"/>
      <c r="D26" s="67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82"/>
    </row>
    <row r="27" spans="1:15" x14ac:dyDescent="0.25">
      <c r="A27" s="67"/>
      <c r="B27" s="67" t="s">
        <v>117</v>
      </c>
      <c r="C27" s="72"/>
      <c r="D27" s="67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82"/>
    </row>
    <row r="28" spans="1:15" x14ac:dyDescent="0.25">
      <c r="A28" s="67"/>
      <c r="B28" s="67" t="s">
        <v>118</v>
      </c>
      <c r="C28" s="72"/>
      <c r="D28" s="67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82"/>
    </row>
    <row r="29" spans="1:15" x14ac:dyDescent="0.25">
      <c r="A29" s="73"/>
      <c r="B29" s="73" t="s">
        <v>119</v>
      </c>
      <c r="C29" s="74"/>
      <c r="D29" s="75"/>
      <c r="E29" s="76"/>
      <c r="F29" s="76"/>
      <c r="G29" s="76"/>
      <c r="H29" s="76"/>
      <c r="I29" s="76"/>
      <c r="J29" s="76"/>
      <c r="K29" s="76"/>
      <c r="L29" s="76"/>
      <c r="M29" s="76"/>
      <c r="N29" s="76"/>
      <c r="O29" s="83"/>
    </row>
  </sheetData>
  <mergeCells count="15">
    <mergeCell ref="A1:H1"/>
    <mergeCell ref="A2:D2"/>
    <mergeCell ref="A3:B3"/>
    <mergeCell ref="A4:B4"/>
    <mergeCell ref="M4:O4"/>
    <mergeCell ref="C5:J5"/>
    <mergeCell ref="C6:J6"/>
    <mergeCell ref="A8:B8"/>
    <mergeCell ref="L8:O8"/>
    <mergeCell ref="A9:A10"/>
    <mergeCell ref="B9:B10"/>
    <mergeCell ref="C9:C10"/>
    <mergeCell ref="D9:D10"/>
    <mergeCell ref="E9:J9"/>
    <mergeCell ref="K9:O9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41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Kopā</vt:lpstr>
      <vt:lpstr>01_Iekšdarbi</vt:lpstr>
      <vt:lpstr>02_Fasāde</vt:lpstr>
      <vt:lpstr>03_Lifts</vt:lpstr>
      <vt:lpstr>04_Teritorija</vt:lpstr>
      <vt:lpstr>05_EL</vt:lpstr>
      <vt:lpstr>06_ELT</vt:lpstr>
      <vt:lpstr>07_UATS</vt:lpstr>
      <vt:lpstr>08_ESS_PK</vt:lpstr>
      <vt:lpstr>09_ESS_VN</vt:lpstr>
      <vt:lpstr>10_AVK_UK</vt:lpstr>
      <vt:lpstr>Kopā!Print_Area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Edgars Akmens</dc:creator>
  <dc:description/>
  <cp:lastModifiedBy>Ronalds Plorins</cp:lastModifiedBy>
  <cp:revision>11</cp:revision>
  <dcterms:created xsi:type="dcterms:W3CDTF">2006-09-16T00:00:00Z</dcterms:created>
  <dcterms:modified xsi:type="dcterms:W3CDTF">2026-02-11T13:48:42Z</dcterms:modified>
  <dc:language>lv-LV</dc:language>
</cp:coreProperties>
</file>