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
    </mc:Choice>
  </mc:AlternateContent>
  <xr:revisionPtr revIDLastSave="0" documentId="8_{7A007A77-A50E-479A-AB0E-233B7102AB2B}" xr6:coauthVersionLast="47" xr6:coauthVersionMax="47" xr10:uidLastSave="{00000000-0000-0000-0000-000000000000}"/>
  <bookViews>
    <workbookView xWindow="-98" yWindow="-98" windowWidth="19396" windowHeight="11475" tabRatio="500" activeTab="1" xr2:uid="{00000000-000D-0000-FFFF-FFFF00000000}"/>
  </bookViews>
  <sheets>
    <sheet name="Kopā" sheetId="1" r:id="rId1"/>
    <sheet name="01_Iekšdarbi" sheetId="2" r:id="rId2"/>
    <sheet name="02_Fasāde" sheetId="3" r:id="rId3"/>
    <sheet name="03_Lifts" sheetId="4" r:id="rId4"/>
    <sheet name="04_Teritorija" sheetId="5" r:id="rId5"/>
    <sheet name="05_EL" sheetId="6" r:id="rId6"/>
    <sheet name="06_ELT" sheetId="7" r:id="rId7"/>
    <sheet name="07_UATS" sheetId="8" r:id="rId8"/>
    <sheet name="08_ESS_PK" sheetId="9" r:id="rId9"/>
    <sheet name="09_ESS_VN" sheetId="10" r:id="rId10"/>
    <sheet name="10_AVK_UK" sheetId="11" r:id="rId11"/>
  </sheets>
  <definedNames>
    <definedName name="_xlnm.Print_Area" localSheetId="0">Kopā!$A$1:$C$33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 i="11" l="1"/>
  <c r="N7" i="10"/>
  <c r="N7" i="9"/>
  <c r="N7" i="8"/>
  <c r="N7" i="7"/>
  <c r="N7" i="6"/>
  <c r="D26" i="5"/>
  <c r="D24" i="5"/>
  <c r="D21" i="5"/>
  <c r="D15" i="5"/>
  <c r="D14" i="5"/>
  <c r="N7" i="5"/>
  <c r="D13" i="4"/>
  <c r="N7" i="4"/>
  <c r="D23" i="3"/>
  <c r="D18" i="3"/>
  <c r="N7" i="3"/>
  <c r="D75" i="2"/>
  <c r="D73" i="2"/>
  <c r="D71" i="2"/>
  <c r="D70" i="2"/>
  <c r="D67" i="2"/>
  <c r="D66" i="2"/>
  <c r="D64" i="2"/>
  <c r="Q45" i="2"/>
  <c r="A14" i="2"/>
  <c r="N7" i="2"/>
</calcChain>
</file>

<file path=xl/sharedStrings.xml><?xml version="1.0" encoding="utf-8"?>
<sst xmlns="http://schemas.openxmlformats.org/spreadsheetml/2006/main" count="801" uniqueCount="312">
  <si>
    <t>Objekta nosaukums: Ēkas “Arodi”, Talsu raj.,  pārbūve</t>
  </si>
  <si>
    <t>Objekta adrese: “Arodi”, Talsu raj.</t>
  </si>
  <si>
    <t xml:space="preserve">Pasūtītājs: </t>
  </si>
  <si>
    <t xml:space="preserve">Būvuzņēmējs: </t>
  </si>
  <si>
    <t>Koptāme</t>
  </si>
  <si>
    <t>Nr.p.k.</t>
  </si>
  <si>
    <t>Darba nosaukums</t>
  </si>
  <si>
    <t>Izmaksas EUR bez PVN 21%</t>
  </si>
  <si>
    <t>Celtniecības darbi</t>
  </si>
  <si>
    <t>1.</t>
  </si>
  <si>
    <t>Telpu pārbūve (Tāme Nr.1)</t>
  </si>
  <si>
    <t>2.</t>
  </si>
  <si>
    <t>Fasādes atjaunošana (Tāme Nr.2)</t>
  </si>
  <si>
    <t>3.</t>
  </si>
  <si>
    <t>Lifta izbūves darbi (Tāme Nr.3)</t>
  </si>
  <si>
    <t>4.</t>
  </si>
  <si>
    <t>Teritorijas labiekārtošana (Tāme Nr.4.)</t>
  </si>
  <si>
    <t>5.</t>
  </si>
  <si>
    <t>EL tīkli (Elektroapgāde un apgaismojums t.sk. fasādes apgaismojums 10 prožektori pa perimetru (Tāme Nr.5.)</t>
  </si>
  <si>
    <t>6.</t>
  </si>
  <si>
    <t>ELT tīkli (Zibens aizsardzība un zemējums. Tāme Nr.6.)</t>
  </si>
  <si>
    <t>7.</t>
  </si>
  <si>
    <t>UATS   (Ugunsgrēka atklāšanas un trauksmes signalizācijas sistēma. Tāme Nr.7.)</t>
  </si>
  <si>
    <t>8.</t>
  </si>
  <si>
    <t>ESS PK piekļuves kontrole 8 vietas abām pusēm. (Tāme Nr.8.)</t>
  </si>
  <si>
    <t>9.</t>
  </si>
  <si>
    <t>ESS VN video novērošana, 10 kameras pa perimetru. (Tāme Nr.9.)</t>
  </si>
  <si>
    <t>10.</t>
  </si>
  <si>
    <t>Apkure, ventilācija, dzesēšana, ūdensvads un kanalizācija iekšējie un ārējie tīkli. (Tāme Nr.10.)</t>
  </si>
  <si>
    <t>Projektēšana un autoruzraudzība</t>
  </si>
  <si>
    <t>AR, BK,GP, UPP projektēšanas darbi</t>
  </si>
  <si>
    <t>EL, ELT, ESS projektēšanas darbi</t>
  </si>
  <si>
    <t xml:space="preserve">3. </t>
  </si>
  <si>
    <t>AVK, UK, UKT projektēšanas darbi</t>
  </si>
  <si>
    <t xml:space="preserve">4. </t>
  </si>
  <si>
    <t>Autoruzraudzības pakalpojumi</t>
  </si>
  <si>
    <t>Kopā:</t>
  </si>
  <si>
    <t>PVN 21%:</t>
  </si>
  <si>
    <t>Kopā ar PVN:</t>
  </si>
  <si>
    <t>Lokālā tāme Nr.1</t>
  </si>
  <si>
    <t>Iekšdarbi</t>
  </si>
  <si>
    <t>Tāmes izmaksas:</t>
  </si>
  <si>
    <t>euro</t>
  </si>
  <si>
    <t>Tāme sastādīta 2026. gada cenās</t>
  </si>
  <si>
    <t xml:space="preserve">Tāme sastādīta 2026.g. </t>
  </si>
  <si>
    <t>Nr.  p.k.</t>
  </si>
  <si>
    <t>Mērv.</t>
  </si>
  <si>
    <t>Daudz.</t>
  </si>
  <si>
    <t>Vienības izmaksas</t>
  </si>
  <si>
    <t>Kopā uz visu apjomu</t>
  </si>
  <si>
    <t>Laika norma (c/h)</t>
  </si>
  <si>
    <t>Darba samaksas likme (euro/h)</t>
  </si>
  <si>
    <t>Darba alga (euro)</t>
  </si>
  <si>
    <t>Materiāli    (euro)</t>
  </si>
  <si>
    <t>Mehā-nismi    (euro)</t>
  </si>
  <si>
    <t>Kopā (euro)</t>
  </si>
  <si>
    <t>Darbietil-pība       (c/h)</t>
  </si>
  <si>
    <t>Summa (euro)</t>
  </si>
  <si>
    <t>Būvlaukums</t>
  </si>
  <si>
    <t>Būvtāfeles izgatavošana, uzstādīšana</t>
  </si>
  <si>
    <t>kompl</t>
  </si>
  <si>
    <t>Ugunsdzēsības līdzekļu stenda un pirmās palīdzības aptieciņas ierīkošana</t>
  </si>
  <si>
    <t>Darba drošības un pirmās palīdzības zīmju uzstādīšana</t>
  </si>
  <si>
    <t>Būvgružu iznešana, iekraušana konteineros un utilizācija</t>
  </si>
  <si>
    <t>m3</t>
  </si>
  <si>
    <t>Biotualetes uzstādīšana, īre</t>
  </si>
  <si>
    <t>mēn.</t>
  </si>
  <si>
    <t>Demontāžas darbi</t>
  </si>
  <si>
    <t>Pārseguma / jumta pārseguma daļas demontāža</t>
  </si>
  <si>
    <t>m2</t>
  </si>
  <si>
    <t>Grīdas segumu demontāža  (t.sk.pagarabs), t.sk. Grīdlīstu demontāža</t>
  </si>
  <si>
    <t>Izlīdzinošās kārtas zem linoleja un paklājflīzēm demontāža</t>
  </si>
  <si>
    <t>Piekārto griestu plātņu un konstrukciju demontāža, griestu attīrīšana</t>
  </si>
  <si>
    <t>Starpsienu demontāža (t.sk. Ar Inženiertīklu instalāciju)</t>
  </si>
  <si>
    <t>Podu / izlietņu (t.sk. dušas, vannas) demontāža (t.sk. Pagraba)</t>
  </si>
  <si>
    <t>gab</t>
  </si>
  <si>
    <t>Durvju demontāža</t>
  </si>
  <si>
    <t>Radiatoru, apkures cauruļu un citu inženiertīklu instalāciju demontāža</t>
  </si>
  <si>
    <t>Telpu remonts</t>
  </si>
  <si>
    <t>Pārsedžu (23 gab.) izbūve nesošajās ķīeģeļu sienās</t>
  </si>
  <si>
    <t>Pagaidu pārseguma balstu montāža pārsedžu izbūves vietās,   U profila augstumam atbilstošas rievas izkalšana sienā, ar sietu apvilktu U profilu montāža gropēs, aizdare arcementa javu, savilkšana ar bultskrūvēm.</t>
  </si>
  <si>
    <t>gb</t>
  </si>
  <si>
    <t>Ailas izkalšana ķieģeļu sienā</t>
  </si>
  <si>
    <t>Starpsienas</t>
  </si>
  <si>
    <t xml:space="preserve">Starpsiena S-2D;  Karkass 100mm, isower KL37, Amortaziācijas lenta; Karkass 50mm, isower KL 2x Knauf GREEN GKBI no vienas puses un 2x Knauf BLUE GKFI no vienas puses </t>
  </si>
  <si>
    <t xml:space="preserve">S-3; Šahtsiena </t>
  </si>
  <si>
    <t>S-4; ar papildus skaņas izolāciju</t>
  </si>
  <si>
    <t>S-5.1; papildus skaņas izolācija esošām sienām</t>
  </si>
  <si>
    <t>S-5.2; ar papildus skaņas absorbējošiem paneļiem</t>
  </si>
  <si>
    <t>S-6.1 – aizdarāmas ailas</t>
  </si>
  <si>
    <t>S-6.2 – aizdarāmas ailas</t>
  </si>
  <si>
    <t>HPL starspienas tualetēs un dušās</t>
  </si>
  <si>
    <t>Sienu aizsargi   2.06 m. 150mm x10 mm, granīta tekstūras</t>
  </si>
  <si>
    <t>gab.</t>
  </si>
  <si>
    <t>Griesti</t>
  </si>
  <si>
    <t>Armstrong piekārtie griesti</t>
  </si>
  <si>
    <t>Armstrong piekārtie griesti (mitrās telpās)</t>
  </si>
  <si>
    <t>Durvis</t>
  </si>
  <si>
    <t>D1  1000x2100 AL</t>
  </si>
  <si>
    <t>D2  1500x2150 AL</t>
  </si>
  <si>
    <t xml:space="preserve">D3  1000x2100 </t>
  </si>
  <si>
    <t>D4  1000x2100</t>
  </si>
  <si>
    <t>D5  1700x2150</t>
  </si>
  <si>
    <t xml:space="preserve">D6  9500x2100 </t>
  </si>
  <si>
    <t>D7.1 5860x2600 – sabīdāmā sistēma</t>
  </si>
  <si>
    <t>D7.2 5860x2600 – sabīdāmā sistēma</t>
  </si>
  <si>
    <t>Grīdas</t>
  </si>
  <si>
    <t>Grīdas  pamatnes sagatavošana - gruntēšana, špaktelēšana  un slīpēšana</t>
  </si>
  <si>
    <t>Linoleja ieklāšana</t>
  </si>
  <si>
    <t>Linolejs  FORBO Marmoleum</t>
  </si>
  <si>
    <t>Grīdlīstu (PVC) montāža</t>
  </si>
  <si>
    <t>m</t>
  </si>
  <si>
    <t>Sienu un griestu apdare</t>
  </si>
  <si>
    <t>Riģipša griestu špahtelēšana un krāsošana</t>
  </si>
  <si>
    <t>Esošo sienu un izbūvēto riģipša sienu špahtelēšana un krāsošana</t>
  </si>
  <si>
    <t>Esošo sienu un izbūvēto riģipša sienu apdare ar vinila loksnēm</t>
  </si>
  <si>
    <t>Sienu PVH segums</t>
  </si>
  <si>
    <t>Esošo kāpņu remonts (laids 8 pakāpieni)</t>
  </si>
  <si>
    <t>Esošo margu demontāža. Margu konstrukcija no metāla, koka lenteris. Stiprinātas kāpņu laida brīvajā malā.</t>
  </si>
  <si>
    <t>t.m.</t>
  </si>
  <si>
    <t>Jaunas metāla margas. Margu augstums 1100 mm, margu vertikālo dalījumu maksimālais attālums 120 mm. Stiprināmas kāpņu laida brīvajā malā. Margu lenteris aprīkots ar taktilu apzīmējumu katra laida pirmajā un pēdējā pakāpiena posmā.</t>
  </si>
  <si>
    <t xml:space="preserve">Tiešas izmaksas kopā, t.sk. darba devēja sociālais nodoklis: </t>
  </si>
  <si>
    <t>Virsizdevumi  %:</t>
  </si>
  <si>
    <t>t.sk. darba aizsardzība %</t>
  </si>
  <si>
    <t>Peļņa  %:</t>
  </si>
  <si>
    <t>Kopā bez PVN:</t>
  </si>
  <si>
    <t>Lokālā tāme Nr.2</t>
  </si>
  <si>
    <t>Fasāde</t>
  </si>
  <si>
    <t>Sastatņu transports, montāža, demontāža, aizsargsiets</t>
  </si>
  <si>
    <t>Sastatņu īre 5 mēn.</t>
  </si>
  <si>
    <t>Betona lieveņu demontāža</t>
  </si>
  <si>
    <t>Logu un durvju demontāža</t>
  </si>
  <si>
    <t>Esošo metāla evakuāciju demontāža</t>
  </si>
  <si>
    <t>Būvdarbi</t>
  </si>
  <si>
    <t>Grunts izstrāde gar pamatiem pamatu siltināšanai, grunts aizvešana</t>
  </si>
  <si>
    <t>Cokola mazgāšana, labošana., hidroizolācija, siltināšana ar putu polistirolu 100 mm, armēšana (PS-1)</t>
  </si>
  <si>
    <t>Cokola nosegšana ar skārdu</t>
  </si>
  <si>
    <t>Cokola aizbēršana ar pievestu smilti, grunts blietēšana</t>
  </si>
  <si>
    <t>Bruģa apmales izbūve ap ēku</t>
  </si>
  <si>
    <t>Logu L-1.1/ L-1.2 montāža (1800x1500)</t>
  </si>
  <si>
    <t>Logu L-2.1/ L-2.2 montāža  (1800x1500)</t>
  </si>
  <si>
    <t>Logu L-3 montāža   (1000x1500)</t>
  </si>
  <si>
    <t>Logu L-4.1 /L-4.2 montāža   (900x900)</t>
  </si>
  <si>
    <t>Logu L-5 montāža   (1500x900)</t>
  </si>
  <si>
    <t>Logu L-6.1/ L-6.2 montāža   (1800x900)</t>
  </si>
  <si>
    <t xml:space="preserve">Durvju AD-1 (1900x2150)  montāža </t>
  </si>
  <si>
    <t>Durvju  AD-2 (1000x2100) montāža</t>
  </si>
  <si>
    <t>Durvju  AD-3 (1550x2200) montāža</t>
  </si>
  <si>
    <t>Fasādes siltināšana (AS-1,AS-2, AS-3 ar ParocLinio 100 mm, armēšana, dekoratīvā apmetuma uzklāšana, gruntēšana un krāsošana</t>
  </si>
  <si>
    <t xml:space="preserve">Fasādes gruntēšana un apmešana ar dekoratīvo gatavu tonētu silikona apmetumu </t>
  </si>
  <si>
    <t>Esošās fasādes labošana, izbirušo ķieģeļu aizpildīšana, caurumu aizdare, citi labošanas darbi</t>
  </si>
  <si>
    <t>Lietus ūdens tekņu un noteku nomaiņa</t>
  </si>
  <si>
    <t>Logu palodžu izgatavošana un nomaiņa fasādēs</t>
  </si>
  <si>
    <t>Jumta remonts - bojātā jumta seguma remonts, t.sk. ruberoida virskārta, skārda iesegumi</t>
  </si>
  <si>
    <t>Metāla ārējās kāpnes - 3,5 m augstums. Karsti cinkotu tipveida pakāpienu laidi - 2 (9 pakāpieni, 9 pakāpieni), karsti cinkotu režģu kāpņu laukumi - 2 (1 pieslēgums ēkas stāva augst.). Pakāpienu priekšējā daļā ir iestrādāta pretslīdēšanas perforēta sloksne, kas nodrošina funkcionālu ekspluatāciju arī slidenos apstākļos.</t>
  </si>
  <si>
    <t>Metāla margas kāpnēm, margu augstums 1100mm. Margu vertikālo dalījumu maksimālais attālums 120 mm</t>
  </si>
  <si>
    <t>Metāla ārējās kāpnes - 4,9 m augstums.  Karsti cinkotu tipveida pakāpienu laidi - 3 (11 pakāpieni, 7 pakāpieni, 7 pakāpieni), karsti cinkotu režģu kāpņu laukumi - 3 (2 pieslēgumi ēkas stāva augst.). Pakāpienu priekšējā daļā ir iestrādāta pretslīdēšanas perforēta sloksne, kas nodrošina funkcionālu ekspluatāciju arī slidenos apstākļos</t>
  </si>
  <si>
    <t>Lokālā tāme Nr.3</t>
  </si>
  <si>
    <t>Lifts</t>
  </si>
  <si>
    <t>Būvbedres rakšana, pamatnes sagatavošana, pamata un lifta šahtas sienu betonēšana</t>
  </si>
  <si>
    <t>Sastatņu īre 1 mēn.</t>
  </si>
  <si>
    <t>Esošo pārseguma / jumta nostiprināšana</t>
  </si>
  <si>
    <t>kmpl</t>
  </si>
  <si>
    <t>Šahtas sienu un jumta siltināšana ar akmens vati 150 mm, armēšana, dekoratīvā apmetuma uzklāšana, gruntēšana un krāsošana</t>
  </si>
  <si>
    <t xml:space="preserve">Šahtas sienu gruntēšana un apmešana ar dekoratīvo gatavu tonētu silikona apmetumu </t>
  </si>
  <si>
    <t>Pārseguma G-3 izbūve</t>
  </si>
  <si>
    <t>Jumta J-2 izbūve</t>
  </si>
  <si>
    <t>Lifta piegāde un montāža, nodošana</t>
  </si>
  <si>
    <t>kompl.</t>
  </si>
  <si>
    <t>Margas lifta priekštelpai pusstāvā. Metāla margas, margu augstums 1100 mm, margu vertikālo dalījumu maksimālais attālums 120 mm</t>
  </si>
  <si>
    <t>Lokālā tāme Nr.4</t>
  </si>
  <si>
    <t xml:space="preserve">Teritorijas labiekārtošana </t>
  </si>
  <si>
    <t>Teritorijas sagatavošana</t>
  </si>
  <si>
    <t>Esošā asfaltbetona seguma demontāža un izvešana</t>
  </si>
  <si>
    <t>Esošo grunts virsējās kārtas noņemšana 0,7m zem laukumiem un celiņiem</t>
  </si>
  <si>
    <t>Esošo segumu  un grunts virsējās kārtas noņemšana 0,15m zem zālājiem ar izvešanu</t>
  </si>
  <si>
    <t xml:space="preserve">Esošo iekārtu demontāža un aizvešana </t>
  </si>
  <si>
    <t>Lieveņu demontāža</t>
  </si>
  <si>
    <t>Bruģakmens seguma gājēju celiņi</t>
  </si>
  <si>
    <t>Laukuma vertikālais planējums pēc projektējamām atzīmēm un blīvēšana</t>
  </si>
  <si>
    <t>Skalotas smilts kārtas izveide 300mm ar virsmas nivelēšanu un blietēšanu</t>
  </si>
  <si>
    <t>Skalota smilts b=30mm, k=1.25</t>
  </si>
  <si>
    <r>
      <rPr>
        <sz val="10"/>
        <rFont val="Arial"/>
        <family val="2"/>
        <charset val="1"/>
      </rPr>
      <t>m</t>
    </r>
    <r>
      <rPr>
        <vertAlign val="superscript"/>
        <sz val="10"/>
        <rFont val="Times New Roman"/>
        <family val="1"/>
        <charset val="1"/>
      </rPr>
      <t>3</t>
    </r>
  </si>
  <si>
    <t xml:space="preserve">Ieklāt Ģeotekstilu TS 20  </t>
  </si>
  <si>
    <t>Šķembu  pamatnes izbūve</t>
  </si>
  <si>
    <t>Dolomīta šķembas,frakc 5-40 b=150mm, k=1.25</t>
  </si>
  <si>
    <t>Šķembu  kārtas izveide 50mm ar virsmas nivelēšanu un blietēšanu</t>
  </si>
  <si>
    <t>Dolomīta sīkšķembas , frakc 2-8 b=50mm, k=1.25</t>
  </si>
  <si>
    <t>Pelēka betona bruģa  b=60mm ieklāšana</t>
  </si>
  <si>
    <t>Ietves apmales uzstādīšana</t>
  </si>
  <si>
    <t>apmale (1000x200x70)</t>
  </si>
  <si>
    <t>betons</t>
  </si>
  <si>
    <t>Apzaļumošana</t>
  </si>
  <si>
    <t>Melnzemes slāņa iestrāde b=15cm</t>
  </si>
  <si>
    <t>Melnzeme</t>
  </si>
  <si>
    <t>Zālāja sēšana</t>
  </si>
  <si>
    <t>Zālāja sēkla ( 35gr/m2)</t>
  </si>
  <si>
    <t>kg</t>
  </si>
  <si>
    <t>Stiprinātais zāliens ar zāliena režģi</t>
  </si>
  <si>
    <t>m²</t>
  </si>
  <si>
    <t>Zāliena atjaunošana; auglīga augsne h=0.10m</t>
  </si>
  <si>
    <t>Dažādi darbi</t>
  </si>
  <si>
    <t>Apstādījumu izveidošana</t>
  </si>
  <si>
    <t>Labiekārtojuma elementi (atkritumu urnas, soliņi, u.c.)</t>
  </si>
  <si>
    <t>Lokālā tāme Nr.5</t>
  </si>
  <si>
    <t>Objekta apsekošana un darba apjoma precizēšana</t>
  </si>
  <si>
    <t>Esošo iekšējo tīklu atslēgšana, Esošo EL.tīklu, lampu, sadaļņu, u.c. El. instalācijas demontāža</t>
  </si>
  <si>
    <t>Būvgružu izvešana 15m3 konteineros</t>
  </si>
  <si>
    <t>kont</t>
  </si>
  <si>
    <t>Spēka tīkli (5x4mm2 NYM, 5x5mm2 NYM, 3x2.5mm2 NYM, u.c. precizējami proj.) un to montāža</t>
  </si>
  <si>
    <t>Ugunsnoturīgi kabeļi (3x1.5/1.5mm2 NHXCH FE180/E60, u.c. precizējami proj.) un to montāža</t>
  </si>
  <si>
    <t>Avārijas gaismekļi</t>
  </si>
  <si>
    <t>Apgaismojuma tīkli (kabļi ar vara dzīslām 3x1.5mm2 NYM,4x1.5mm2 NYM, u.c. precizējami proj.) un to montāža</t>
  </si>
  <si>
    <t>Kabeļu nesošās sistēmas (gorfrētas caurules, kabeļu kanāli, montāžas izstrādājumi, kabeļu trepes ar stiprinājumiem, u.c.)</t>
  </si>
  <si>
    <t>LED gaismekļi, tips precizējams projektā (skaits orientējošs), IP44</t>
  </si>
  <si>
    <t>LED gaismekļi, tips precizējams projektā (skaits orientējošs), IP65</t>
  </si>
  <si>
    <t>Vadības skapji un slēdži (precizējams proj.izstrādē)</t>
  </si>
  <si>
    <t>Kontaktligzdas (precizējams proj.izstrādē, t.sk. IP20, IP44, vai kontaligzdu bloki)</t>
  </si>
  <si>
    <t>Spēka sadlne IP44, precizējams proj.izstrādē</t>
  </si>
  <si>
    <t>Fasādes apgaismojums, prožektora tipa gaismekļi</t>
  </si>
  <si>
    <t>Pārējie montāžas izstrādājumi (skrūves, dībeļi, u.c.)</t>
  </si>
  <si>
    <t>Lokālā tāme Nr.6</t>
  </si>
  <si>
    <t>Zibensaizsardzības sistēmas izveide</t>
  </si>
  <si>
    <t>Pārējie montāžas izstrādājumi</t>
  </si>
  <si>
    <t>Zemējuma mērījumi</t>
  </si>
  <si>
    <t>obj.</t>
  </si>
  <si>
    <t>Lokālā tāme Nr.7</t>
  </si>
  <si>
    <t>Ugunsdrošības sistēma</t>
  </si>
  <si>
    <t>Adrešu ugunsdzēsības panelis iRIS4 (1-4)L-S</t>
  </si>
  <si>
    <t>gb.</t>
  </si>
  <si>
    <t>Cilpas plate</t>
  </si>
  <si>
    <t xml:space="preserve">Metāliskā kārbā ar barošanas bloku priekš akumulātoriem 2 x 12Vdc 18Ah </t>
  </si>
  <si>
    <t>Dūmu detektors S130</t>
  </si>
  <si>
    <t>Dūmu detektors S130 (Rezerve)</t>
  </si>
  <si>
    <t>Dūmu detektors S130IS</t>
  </si>
  <si>
    <t>Siltuma detektors T110</t>
  </si>
  <si>
    <t>Detektora baze B124</t>
  </si>
  <si>
    <t>Modulis MOUT240</t>
  </si>
  <si>
    <t>Modulis MIO22</t>
  </si>
  <si>
    <t>11.</t>
  </si>
  <si>
    <t xml:space="preserve">Adrešu sienas ugunsgrēka sirēna uz bāzi ar izolatoru (cilpas barošana) </t>
  </si>
  <si>
    <t>12.</t>
  </si>
  <si>
    <t>Led indikators</t>
  </si>
  <si>
    <t>13.</t>
  </si>
  <si>
    <t>Āra sirēna</t>
  </si>
  <si>
    <t>14.</t>
  </si>
  <si>
    <t>Pogas MCP150</t>
  </si>
  <si>
    <t>15.</t>
  </si>
  <si>
    <t>Pogas aizsargstikls</t>
  </si>
  <si>
    <t>16.</t>
  </si>
  <si>
    <t>Kabelis E30 1x2x1+0.8</t>
  </si>
  <si>
    <t>m.</t>
  </si>
  <si>
    <t>17.</t>
  </si>
  <si>
    <t>Kabelis E30 3*2.5</t>
  </si>
  <si>
    <t>18.</t>
  </si>
  <si>
    <t>PVC gofrēta caurule d32, melna ārpustelpas</t>
  </si>
  <si>
    <t>19.</t>
  </si>
  <si>
    <t>Gofrēta caurule LSZH d=25mm</t>
  </si>
  <si>
    <t>20.</t>
  </si>
  <si>
    <t>Gofrēta caurule d=16mm</t>
  </si>
  <si>
    <t>21.</t>
  </si>
  <si>
    <t>Ugunsdrošie stiprīnajumi ar skrūvem(100 gab.)</t>
  </si>
  <si>
    <t>22.</t>
  </si>
  <si>
    <t>Izpilddokumentācija</t>
  </si>
  <si>
    <t>23.</t>
  </si>
  <si>
    <t>Ugunsizturīgu aizblīvējumu merķēšanas etiketes</t>
  </si>
  <si>
    <t>24.</t>
  </si>
  <si>
    <t>Hilti ugunsdrošas putas</t>
  </si>
  <si>
    <t>Lokālā tāme Nr.8</t>
  </si>
  <si>
    <t>Invalīdu WC izsaukuma sistēma</t>
  </si>
  <si>
    <t>Izsaukuma sistēma centrālais panelis, 10 zonas, ar PSU 800Series</t>
  </si>
  <si>
    <t xml:space="preserve">gab. </t>
  </si>
  <si>
    <t>Izsaukuma nomešanas poga 800Series</t>
  </si>
  <si>
    <t>Izsaukuma striķis no griestiem 2 pozīcijas IP21 800Series</t>
  </si>
  <si>
    <t>Trauksmes gaismas/skaņas indikators 800Series</t>
  </si>
  <si>
    <t>NCP-9 virsapmetuma montāžas kārba</t>
  </si>
  <si>
    <t>Signalizācijas kabelis 4x0.22mm². LSZH</t>
  </si>
  <si>
    <t xml:space="preserve">m. </t>
  </si>
  <si>
    <t>Barošanas kabelis 3x1,5</t>
  </si>
  <si>
    <t xml:space="preserve">Montāžas palīgmateriāli </t>
  </si>
  <si>
    <t xml:space="preserve">kompl. </t>
  </si>
  <si>
    <t xml:space="preserve">Vadu savilcēja stiprinājums </t>
  </si>
  <si>
    <t>Piekļuves kontrole - ESS- PK</t>
  </si>
  <si>
    <t>Piekļuves kontroles sistēmas izveide (visām ārdurvīm un kāpņu telpu durvīm – 8 vietas, abām pusēm)</t>
  </si>
  <si>
    <t>Lokālā tāme Nr.9</t>
  </si>
  <si>
    <t>Apsardzes signalizācija - ESS- AS</t>
  </si>
  <si>
    <t>Esošo iekšējo tīklu atslēgšana, Esošo tīklu, sadaļņu, u.c. instalācijas demontāža</t>
  </si>
  <si>
    <t>Apsardzes sistēmas izveide</t>
  </si>
  <si>
    <t>Video novērošana - ESS- VN</t>
  </si>
  <si>
    <t>Videonovērošanas sistēmas izveide (10 kameras pa perimetru)</t>
  </si>
  <si>
    <t>Lokālā tāme Nr.10</t>
  </si>
  <si>
    <t>AVK, UK, UKT</t>
  </si>
  <si>
    <t>Centralizētas ventilācijas sistēma ar siltuma atguves funkciju un aptuveni 6200 m3/h gaisa pieplūde/nosūce. Iekārtas pieisilde un piedzesēšana ar gaiss-gaiss tipa siltumsūkni.</t>
  </si>
  <si>
    <t>Lokālas nosūces sistēmas no tehniskām telpām</t>
  </si>
  <si>
    <t>Apkures sistēmas iekšējo tīklu pārbūves izmaksas</t>
  </si>
  <si>
    <t>SM mezgla pārbūve</t>
  </si>
  <si>
    <t>Dzesēšanas sistēma ar aptuveni 25 iekšējiem blokiem un aptuveno jaudu 60 kW</t>
  </si>
  <si>
    <t>Iekšējie UK tīkli</t>
  </si>
  <si>
    <t>Ārējo kanalizācijas tīklu, aku pārbūve gar ēkas fasādi, tai skaitā seguma demontāža, tā atjaunošana</t>
  </si>
  <si>
    <t>Lietus ūdens tīklu izbūve</t>
  </si>
  <si>
    <t>AVK tīklu demontāža</t>
  </si>
  <si>
    <t>UK tīklu demontāža</t>
  </si>
  <si>
    <t xml:space="preserve">Esošo sienu un izbūvēto riģipša sienu apdare ar bambusa šķiedras panelis ar carbona pārklājumu </t>
  </si>
  <si>
    <t xml:space="preserve">Bambusa šķiedras panelis ar carbona pārklājumu </t>
  </si>
  <si>
    <t>Riģipša piekārtie griesti  (GKFI)</t>
  </si>
  <si>
    <t>Starpsiena S-2B;  Karkass 100mm, akmens vate PAROC Ultra, Amortaziācijas lenta; Karkass 50mm, isower KL 2x Knauf BLUE GKFI no vienas puses un 2x Knauf BLUE GKBI no otras puses</t>
  </si>
  <si>
    <t>Starpsiena S-2C;  Karkass 100mm, akmens vate PAROC Ultra, Amortaziācijas lenta; Karkass 50mm, isower KL 2x Knauf GREEN GKBI no abām pusēm</t>
  </si>
  <si>
    <t>Starpsiena S-2A;  Karkass 100mm, akmens vate PAROC Ultra, Amortaziācijas lenta; Karkass 50mm, isower KL 2x Knauf BLUE GKFI no abām pusēm</t>
  </si>
  <si>
    <t>Starpsiena S-1D; Karkass 100mm, akmens vate PAROC Ultra, isower KL, 2x Knauf GREEN GKBI no abām pusēm</t>
  </si>
  <si>
    <t>Starpsiena S-1C; Karkass 100mm,akmens vate PAROC Ultra, 2x Knauf BLUE GKBI no abām pusēm</t>
  </si>
  <si>
    <t>Starpsiena S-1B; Karkass 100mm, akmens vate PAROC Ultra, 2x Knauf BLUE GKFI no vienas puses un 2x Knauf BLUE GKBI no otras puses</t>
  </si>
  <si>
    <t>Starpsiena S-1A; Karkass 100mm, akmens vate PAROC Ultra, 2x Knauf BLUE GKFI no abām pusēm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</si>
</sst>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_-* #,##0.00\ _€_-;\-* #,##0.00\ _€_-;_-* \-??\ _€_-;_-@_-"/>
    <numFmt numFmtId="166" formatCode="\ * #,##0.00\ ;\-* #,##0.00\ ;\ * \-??\ "/>
  </numFmts>
  <fonts count="34" x14ac:knownFonts="1">
    <font>
      <sz val="11"/>
      <color theme="1"/>
      <name val="Calibri"/>
      <family val="2"/>
      <charset val="186"/>
    </font>
    <font>
      <sz val="10"/>
      <color theme="1"/>
      <name val="Arial"/>
      <family val="2"/>
      <charset val="186"/>
    </font>
    <font>
      <sz val="11"/>
      <color rgb="FF000000"/>
      <name val="Calibri"/>
      <family val="2"/>
      <charset val="186"/>
    </font>
    <font>
      <sz val="10"/>
      <name val="Arial"/>
      <family val="2"/>
      <charset val="204"/>
    </font>
    <font>
      <sz val="10"/>
      <color theme="1"/>
      <name val="Arial"/>
      <charset val="186"/>
    </font>
    <font>
      <sz val="10"/>
      <color theme="1"/>
      <name val="Times New Roman"/>
      <family val="1"/>
      <charset val="186"/>
    </font>
    <font>
      <sz val="11"/>
      <color theme="1"/>
      <name val="Arial Narrow"/>
      <family val="2"/>
      <charset val="186"/>
    </font>
    <font>
      <b/>
      <sz val="12"/>
      <color theme="1"/>
      <name val="Arial Narrow"/>
      <family val="2"/>
      <charset val="186"/>
    </font>
    <font>
      <b/>
      <sz val="11"/>
      <color theme="1"/>
      <name val="Arial Narrow"/>
      <family val="2"/>
      <charset val="186"/>
    </font>
    <font>
      <b/>
      <sz val="10"/>
      <color theme="1"/>
      <name val="Aptos Narrow"/>
      <family val="2"/>
      <charset val="186"/>
    </font>
    <font>
      <sz val="10"/>
      <color theme="1"/>
      <name val="Aptos Narrow"/>
      <family val="2"/>
      <charset val="186"/>
    </font>
    <font>
      <b/>
      <i/>
      <sz val="10"/>
      <color theme="1"/>
      <name val="Aptos Narrow"/>
      <family val="2"/>
      <charset val="186"/>
    </font>
    <font>
      <b/>
      <sz val="10"/>
      <color theme="1"/>
      <name val="Aptos Narrow"/>
      <charset val="186"/>
    </font>
    <font>
      <sz val="10"/>
      <color theme="1"/>
      <name val="Aptos Narrow"/>
      <charset val="186"/>
    </font>
    <font>
      <b/>
      <sz val="10"/>
      <color theme="1"/>
      <name val="Arial Narrow"/>
      <family val="2"/>
      <charset val="186"/>
    </font>
    <font>
      <b/>
      <sz val="14"/>
      <color theme="1"/>
      <name val="Arial Narrow"/>
      <family val="2"/>
      <charset val="186"/>
    </font>
    <font>
      <sz val="12"/>
      <color theme="1"/>
      <name val="Arial Narrow"/>
      <family val="2"/>
      <charset val="186"/>
    </font>
    <font>
      <sz val="10"/>
      <color theme="1"/>
      <name val="Arial Narrow"/>
      <family val="2"/>
      <charset val="186"/>
    </font>
    <font>
      <b/>
      <sz val="9"/>
      <color theme="1"/>
      <name val="Arial Narrow"/>
      <family val="2"/>
      <charset val="186"/>
    </font>
    <font>
      <sz val="9"/>
      <color theme="1"/>
      <name val="Arial Narrow"/>
      <family val="2"/>
      <charset val="186"/>
    </font>
    <font>
      <b/>
      <u/>
      <sz val="11"/>
      <color theme="1"/>
      <name val="Arial Narrow"/>
      <family val="2"/>
      <charset val="186"/>
    </font>
    <font>
      <b/>
      <i/>
      <sz val="11"/>
      <color theme="1"/>
      <name val="Arial Narrow"/>
      <family val="2"/>
      <charset val="186"/>
    </font>
    <font>
      <i/>
      <sz val="11"/>
      <color theme="1"/>
      <name val="Arial Narrow"/>
      <family val="2"/>
      <charset val="186"/>
    </font>
    <font>
      <b/>
      <u/>
      <sz val="10"/>
      <color theme="1"/>
      <name val="Arial"/>
      <family val="2"/>
      <charset val="1"/>
    </font>
    <font>
      <b/>
      <u/>
      <sz val="10"/>
      <name val="Arial"/>
      <family val="2"/>
      <charset val="1"/>
    </font>
    <font>
      <b/>
      <sz val="10"/>
      <name val="Arial"/>
      <family val="2"/>
      <charset val="1"/>
    </font>
    <font>
      <sz val="10"/>
      <name val="Arial Narrow"/>
      <family val="2"/>
      <charset val="1"/>
    </font>
    <font>
      <sz val="10"/>
      <name val="Arial"/>
      <family val="2"/>
      <charset val="1"/>
    </font>
    <font>
      <vertAlign val="superscript"/>
      <sz val="10"/>
      <name val="Times New Roman"/>
      <family val="1"/>
      <charset val="1"/>
    </font>
    <font>
      <sz val="11"/>
      <color theme="1"/>
      <name val="Arial Narrow"/>
      <family val="2"/>
      <charset val="1"/>
    </font>
    <font>
      <sz val="10"/>
      <color theme="1"/>
      <name val="Arial Narrow"/>
      <family val="2"/>
      <charset val="1"/>
    </font>
    <font>
      <sz val="10"/>
      <name val="Times New Roman"/>
      <family val="1"/>
      <charset val="204"/>
    </font>
    <font>
      <sz val="11"/>
      <name val="Arial Narrow"/>
      <family val="2"/>
      <charset val="1"/>
    </font>
    <font>
      <sz val="11"/>
      <color theme="1"/>
      <name val="Calibri"/>
      <family val="2"/>
      <charset val="186"/>
    </font>
  </fonts>
  <fills count="4">
    <fill>
      <patternFill patternType="none"/>
    </fill>
    <fill>
      <patternFill patternType="gray125"/>
    </fill>
    <fill>
      <patternFill patternType="solid">
        <fgColor rgb="FFFFFFFF"/>
        <bgColor rgb="FFF2F2F2"/>
      </patternFill>
    </fill>
    <fill>
      <patternFill patternType="solid">
        <fgColor theme="0" tint="-4.9989318521683403E-2"/>
        <bgColor rgb="FFFFFFFF"/>
      </patternFill>
    </fill>
  </fills>
  <borders count="2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s>
  <cellStyleXfs count="12">
    <xf numFmtId="0" fontId="0" fillId="0" borderId="0"/>
    <xf numFmtId="164" fontId="33" fillId="0" borderId="0" applyBorder="0" applyProtection="0"/>
    <xf numFmtId="0" fontId="1" fillId="0" borderId="0"/>
    <xf numFmtId="0" fontId="1" fillId="0" borderId="0"/>
    <xf numFmtId="0" fontId="1" fillId="0" borderId="0"/>
    <xf numFmtId="0" fontId="1" fillId="0" borderId="0"/>
    <xf numFmtId="0" fontId="33" fillId="0" borderId="0"/>
    <xf numFmtId="0" fontId="33" fillId="0" borderId="0"/>
    <xf numFmtId="0" fontId="1" fillId="0" borderId="0"/>
    <xf numFmtId="0" fontId="2" fillId="0" borderId="0"/>
    <xf numFmtId="0" fontId="4" fillId="0" borderId="0"/>
    <xf numFmtId="0" fontId="1" fillId="0" borderId="0"/>
  </cellStyleXfs>
  <cellXfs count="194">
    <xf numFmtId="0" fontId="0" fillId="0" borderId="0" xfId="0"/>
    <xf numFmtId="0" fontId="18" fillId="0" borderId="1" xfId="0" applyFont="1" applyBorder="1" applyAlignment="1">
      <alignment horizontal="center" vertical="center" wrapText="1"/>
    </xf>
    <xf numFmtId="49" fontId="17" fillId="0" borderId="0" xfId="0" applyNumberFormat="1" applyFont="1" applyAlignment="1">
      <alignment horizontal="center"/>
    </xf>
    <xf numFmtId="49" fontId="17" fillId="0" borderId="0" xfId="0" applyNumberFormat="1" applyFont="1" applyAlignment="1">
      <alignment horizontal="left" vertical="center"/>
    </xf>
    <xf numFmtId="0" fontId="7" fillId="0" borderId="0" xfId="0" applyFont="1" applyAlignment="1">
      <alignment horizontal="center" vertical="center"/>
    </xf>
    <xf numFmtId="164" fontId="15" fillId="0" borderId="0" xfId="1" applyFont="1" applyBorder="1" applyAlignment="1" applyProtection="1">
      <alignment horizontal="center" vertical="center"/>
    </xf>
    <xf numFmtId="0" fontId="6" fillId="0" borderId="0" xfId="0" applyFont="1" applyAlignment="1">
      <alignment horizontal="center"/>
    </xf>
    <xf numFmtId="2" fontId="9" fillId="3" borderId="3" xfId="6" applyNumberFormat="1" applyFont="1" applyFill="1" applyBorder="1" applyAlignment="1">
      <alignment horizontal="center" vertical="center" wrapText="1"/>
    </xf>
    <xf numFmtId="0" fontId="9" fillId="3" borderId="2" xfId="6" applyFont="1" applyFill="1" applyBorder="1" applyAlignment="1">
      <alignment horizontal="center" vertical="center" wrapText="1"/>
    </xf>
    <xf numFmtId="0" fontId="9" fillId="3" borderId="1" xfId="6" applyFont="1" applyFill="1" applyBorder="1" applyAlignment="1">
      <alignment horizontal="center" vertical="center" wrapText="1"/>
    </xf>
    <xf numFmtId="0" fontId="8" fillId="2" borderId="0" xfId="0" applyFont="1" applyFill="1" applyAlignment="1">
      <alignment horizontal="center"/>
    </xf>
    <xf numFmtId="0" fontId="6" fillId="2" borderId="0" xfId="0" applyFont="1" applyFill="1" applyAlignment="1">
      <alignment horizontal="left"/>
    </xf>
    <xf numFmtId="49" fontId="6" fillId="2" borderId="0" xfId="0" applyNumberFormat="1" applyFont="1" applyFill="1" applyAlignment="1">
      <alignment horizontal="left" vertical="top"/>
    </xf>
    <xf numFmtId="0" fontId="6" fillId="0" borderId="0" xfId="0" applyFont="1" applyAlignment="1">
      <alignment horizontal="left"/>
    </xf>
    <xf numFmtId="0" fontId="6" fillId="0" borderId="0" xfId="0" applyFont="1" applyAlignment="1">
      <alignment horizontal="left" vertical="center"/>
    </xf>
    <xf numFmtId="0" fontId="5" fillId="0" borderId="0" xfId="6" applyFont="1"/>
    <xf numFmtId="2" fontId="5" fillId="0" borderId="0" xfId="6" applyNumberFormat="1" applyFont="1"/>
    <xf numFmtId="0" fontId="6" fillId="0" borderId="0" xfId="0" applyFont="1" applyAlignment="1">
      <alignment horizontal="left"/>
    </xf>
    <xf numFmtId="164" fontId="7" fillId="0" borderId="0" xfId="1" applyFont="1" applyBorder="1" applyAlignment="1" applyProtection="1">
      <alignment horizontal="center" vertical="center"/>
    </xf>
    <xf numFmtId="0" fontId="6" fillId="0" borderId="0" xfId="0" applyFont="1" applyAlignment="1">
      <alignment horizontal="center" vertical="center"/>
    </xf>
    <xf numFmtId="0" fontId="6" fillId="2" borderId="0" xfId="0" applyFont="1" applyFill="1" applyAlignment="1">
      <alignment horizontal="left"/>
    </xf>
    <xf numFmtId="0" fontId="9" fillId="3" borderId="4" xfId="6" applyFont="1" applyFill="1" applyBorder="1" applyAlignment="1">
      <alignment horizontal="center" vertical="center"/>
    </xf>
    <xf numFmtId="0" fontId="9" fillId="3" borderId="5" xfId="6" applyFont="1" applyFill="1" applyBorder="1" applyAlignment="1">
      <alignment horizontal="center" vertical="center"/>
    </xf>
    <xf numFmtId="2" fontId="9" fillId="3" borderId="6" xfId="6" applyNumberFormat="1" applyFont="1" applyFill="1" applyBorder="1" applyAlignment="1">
      <alignment horizontal="center" vertical="center"/>
    </xf>
    <xf numFmtId="0" fontId="10" fillId="3" borderId="7" xfId="6" applyFont="1" applyFill="1" applyBorder="1" applyAlignment="1">
      <alignment horizontal="center" vertical="center"/>
    </xf>
    <xf numFmtId="0" fontId="11" fillId="3" borderId="7" xfId="6" applyFont="1" applyFill="1" applyBorder="1" applyAlignment="1">
      <alignment horizontal="center" vertical="center" wrapText="1"/>
    </xf>
    <xf numFmtId="2" fontId="10" fillId="3" borderId="7" xfId="6" applyNumberFormat="1" applyFont="1" applyFill="1" applyBorder="1" applyAlignment="1">
      <alignment horizontal="center" vertical="center"/>
    </xf>
    <xf numFmtId="0" fontId="10" fillId="3" borderId="7" xfId="6" applyFont="1" applyFill="1" applyBorder="1" applyAlignment="1">
      <alignment horizontal="center" vertical="center" wrapText="1"/>
    </xf>
    <xf numFmtId="0" fontId="10" fillId="3" borderId="7" xfId="6" applyFont="1" applyFill="1" applyBorder="1" applyAlignment="1">
      <alignment horizontal="left" vertical="center" wrapText="1"/>
    </xf>
    <xf numFmtId="4" fontId="10" fillId="3" borderId="7" xfId="6" applyNumberFormat="1" applyFont="1" applyFill="1" applyBorder="1" applyAlignment="1">
      <alignment horizontal="center" vertical="center"/>
    </xf>
    <xf numFmtId="0" fontId="10" fillId="3" borderId="8" xfId="6" applyFont="1" applyFill="1" applyBorder="1" applyAlignment="1">
      <alignment horizontal="center" vertical="center" wrapText="1"/>
    </xf>
    <xf numFmtId="0" fontId="10" fillId="3" borderId="8" xfId="6" applyFont="1" applyFill="1" applyBorder="1" applyAlignment="1">
      <alignment horizontal="left" vertical="center" wrapText="1"/>
    </xf>
    <xf numFmtId="4" fontId="10" fillId="3" borderId="8" xfId="6" applyNumberFormat="1" applyFont="1" applyFill="1" applyBorder="1" applyAlignment="1">
      <alignment horizontal="center" vertical="center"/>
    </xf>
    <xf numFmtId="0" fontId="11" fillId="3" borderId="1" xfId="6" applyFont="1" applyFill="1" applyBorder="1" applyAlignment="1">
      <alignment horizontal="center" vertical="center"/>
    </xf>
    <xf numFmtId="0" fontId="12" fillId="3" borderId="2" xfId="6" applyFont="1" applyFill="1" applyBorder="1" applyAlignment="1">
      <alignment horizontal="right" vertical="center" wrapText="1"/>
    </xf>
    <xf numFmtId="4" fontId="11" fillId="3" borderId="3" xfId="6" applyNumberFormat="1" applyFont="1" applyFill="1" applyBorder="1" applyAlignment="1">
      <alignment horizontal="center" vertical="center"/>
    </xf>
    <xf numFmtId="0" fontId="13" fillId="3" borderId="9" xfId="6" applyFont="1" applyFill="1" applyBorder="1" applyAlignment="1">
      <alignment horizontal="right" vertical="center" wrapText="1"/>
    </xf>
    <xf numFmtId="0" fontId="12" fillId="3" borderId="9" xfId="6" applyFont="1" applyFill="1" applyBorder="1" applyAlignment="1">
      <alignment horizontal="right" vertical="center" wrapText="1"/>
    </xf>
    <xf numFmtId="0" fontId="6" fillId="0" borderId="0" xfId="0" applyFont="1"/>
    <xf numFmtId="49" fontId="14" fillId="0" borderId="0" xfId="0" applyNumberFormat="1" applyFont="1" applyAlignment="1">
      <alignment horizontal="center" vertical="center"/>
    </xf>
    <xf numFmtId="0" fontId="7" fillId="0" borderId="0" xfId="0" applyFont="1" applyAlignment="1">
      <alignment horizontal="center" vertical="center"/>
    </xf>
    <xf numFmtId="164" fontId="14" fillId="0" borderId="0" xfId="1" applyFont="1" applyBorder="1" applyAlignment="1" applyProtection="1">
      <alignment horizontal="center" vertical="center"/>
    </xf>
    <xf numFmtId="49" fontId="16" fillId="0" borderId="0" xfId="0" applyNumberFormat="1" applyFont="1" applyAlignment="1">
      <alignment vertical="center"/>
    </xf>
    <xf numFmtId="49" fontId="17" fillId="0" borderId="0" xfId="0" applyNumberFormat="1" applyFont="1" applyAlignment="1">
      <alignment horizontal="right"/>
    </xf>
    <xf numFmtId="2" fontId="17" fillId="0" borderId="0" xfId="0" applyNumberFormat="1" applyFont="1" applyAlignment="1">
      <alignment horizontal="center" vertical="center"/>
    </xf>
    <xf numFmtId="2" fontId="17" fillId="0" borderId="0" xfId="0" applyNumberFormat="1" applyFont="1" applyAlignment="1">
      <alignment vertical="center"/>
    </xf>
    <xf numFmtId="49" fontId="14" fillId="0" borderId="0" xfId="0" applyNumberFormat="1" applyFont="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9" fillId="2" borderId="5" xfId="0" applyFont="1" applyFill="1" applyBorder="1" applyAlignment="1">
      <alignment horizontal="center" vertical="center"/>
    </xf>
    <xf numFmtId="0" fontId="6" fillId="2" borderId="7" xfId="0" applyFont="1" applyFill="1" applyBorder="1" applyAlignment="1">
      <alignment vertical="center"/>
    </xf>
    <xf numFmtId="0" fontId="8"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165" fontId="6" fillId="2" borderId="7" xfId="0" applyNumberFormat="1" applyFont="1" applyFill="1" applyBorder="1" applyAlignment="1">
      <alignment vertical="center"/>
    </xf>
    <xf numFmtId="165" fontId="6" fillId="2" borderId="8" xfId="0" applyNumberFormat="1" applyFont="1" applyFill="1" applyBorder="1" applyAlignment="1">
      <alignment vertical="center"/>
    </xf>
    <xf numFmtId="0" fontId="6" fillId="2" borderId="14" xfId="0" applyFont="1" applyFill="1" applyBorder="1" applyAlignment="1">
      <alignment horizontal="center" vertical="center"/>
    </xf>
    <xf numFmtId="49" fontId="6" fillId="2" borderId="7" xfId="0" applyNumberFormat="1" applyFont="1" applyFill="1" applyBorder="1" applyAlignment="1">
      <alignment vertical="center"/>
    </xf>
    <xf numFmtId="49" fontId="6" fillId="2" borderId="7"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66" fontId="6" fillId="2" borderId="7" xfId="0" applyNumberFormat="1" applyFont="1" applyFill="1" applyBorder="1" applyAlignment="1">
      <alignment horizontal="right" vertical="center"/>
    </xf>
    <xf numFmtId="165" fontId="6" fillId="2" borderId="8" xfId="0" applyNumberFormat="1" applyFont="1" applyFill="1" applyBorder="1" applyAlignment="1">
      <alignment horizontal="right" vertical="center"/>
    </xf>
    <xf numFmtId="49" fontId="6" fillId="2" borderId="7" xfId="0" applyNumberFormat="1" applyFont="1" applyFill="1" applyBorder="1" applyAlignment="1">
      <alignment vertical="center" wrapText="1"/>
    </xf>
    <xf numFmtId="49" fontId="6" fillId="2" borderId="15" xfId="0" applyNumberFormat="1" applyFont="1" applyFill="1" applyBorder="1" applyAlignment="1">
      <alignment vertical="center" wrapText="1"/>
    </xf>
    <xf numFmtId="165" fontId="6" fillId="2" borderId="7" xfId="0" applyNumberFormat="1" applyFont="1" applyFill="1" applyBorder="1" applyAlignment="1">
      <alignment horizontal="right" vertical="center"/>
    </xf>
    <xf numFmtId="49" fontId="6" fillId="2" borderId="15" xfId="0" applyNumberFormat="1" applyFont="1" applyFill="1" applyBorder="1" applyAlignment="1">
      <alignment vertical="center"/>
    </xf>
    <xf numFmtId="49" fontId="8" fillId="2" borderId="16" xfId="0" applyNumberFormat="1" applyFont="1" applyFill="1" applyBorder="1" applyAlignment="1">
      <alignment horizontal="center" vertical="center" wrapText="1"/>
    </xf>
    <xf numFmtId="49" fontId="6" fillId="2" borderId="16" xfId="0" applyNumberFormat="1" applyFont="1" applyFill="1" applyBorder="1" applyAlignment="1">
      <alignment horizontal="left" vertical="center" wrapText="1"/>
    </xf>
    <xf numFmtId="49" fontId="6" fillId="2" borderId="16" xfId="0" applyNumberFormat="1" applyFont="1" applyFill="1" applyBorder="1" applyAlignment="1">
      <alignment vertical="center" wrapText="1"/>
    </xf>
    <xf numFmtId="49" fontId="6" fillId="2" borderId="14" xfId="0" applyNumberFormat="1" applyFont="1" applyFill="1" applyBorder="1" applyAlignment="1">
      <alignment horizontal="center" vertical="center"/>
    </xf>
    <xf numFmtId="2" fontId="6" fillId="2" borderId="14" xfId="0" applyNumberFormat="1" applyFont="1" applyFill="1" applyBorder="1" applyAlignment="1">
      <alignment horizontal="center" vertical="center"/>
    </xf>
    <xf numFmtId="166" fontId="6" fillId="2" borderId="14" xfId="0" applyNumberFormat="1" applyFont="1" applyFill="1" applyBorder="1" applyAlignment="1">
      <alignment horizontal="right" vertical="center"/>
    </xf>
    <xf numFmtId="165" fontId="6" fillId="2" borderId="5" xfId="0" applyNumberFormat="1" applyFont="1" applyFill="1" applyBorder="1" applyAlignment="1">
      <alignment horizontal="right" vertical="center"/>
    </xf>
    <xf numFmtId="49" fontId="8" fillId="2" borderId="7" xfId="0" applyNumberFormat="1" applyFont="1" applyFill="1" applyBorder="1" applyAlignment="1">
      <alignment horizontal="center" vertical="center" wrapText="1"/>
    </xf>
    <xf numFmtId="49" fontId="20" fillId="2" borderId="7" xfId="0" applyNumberFormat="1" applyFont="1" applyFill="1" applyBorder="1" applyAlignment="1">
      <alignment vertical="center" wrapText="1"/>
    </xf>
    <xf numFmtId="166" fontId="6" fillId="2" borderId="16" xfId="0" applyNumberFormat="1" applyFont="1" applyFill="1" applyBorder="1" applyAlignment="1">
      <alignment horizontal="right" vertical="center"/>
    </xf>
    <xf numFmtId="4" fontId="6" fillId="2" borderId="7" xfId="1" applyNumberFormat="1" applyFont="1" applyFill="1" applyBorder="1" applyAlignment="1" applyProtection="1">
      <alignment horizontal="right" vertical="center"/>
    </xf>
    <xf numFmtId="166" fontId="6" fillId="2" borderId="8" xfId="0" applyNumberFormat="1" applyFont="1" applyFill="1" applyBorder="1" applyAlignment="1">
      <alignment horizontal="right" vertical="center"/>
    </xf>
    <xf numFmtId="4" fontId="6" fillId="2" borderId="8" xfId="1" applyNumberFormat="1" applyFont="1" applyFill="1" applyBorder="1" applyAlignment="1" applyProtection="1">
      <alignment horizontal="right" vertical="center"/>
    </xf>
    <xf numFmtId="166" fontId="6" fillId="2" borderId="5" xfId="0" applyNumberFormat="1" applyFont="1" applyFill="1" applyBorder="1" applyAlignment="1">
      <alignment horizontal="right" vertical="center"/>
    </xf>
    <xf numFmtId="166" fontId="6" fillId="2" borderId="15" xfId="0" applyNumberFormat="1" applyFont="1" applyFill="1" applyBorder="1" applyAlignment="1">
      <alignment horizontal="right" vertical="center"/>
    </xf>
    <xf numFmtId="166" fontId="6" fillId="2" borderId="7" xfId="0" applyNumberFormat="1" applyFont="1" applyFill="1" applyBorder="1" applyAlignment="1">
      <alignment vertical="center"/>
    </xf>
    <xf numFmtId="0" fontId="6" fillId="0" borderId="7" xfId="0" applyFont="1" applyBorder="1" applyAlignment="1">
      <alignment vertical="center" wrapText="1"/>
    </xf>
    <xf numFmtId="0" fontId="6" fillId="2" borderId="7" xfId="0" applyFont="1" applyFill="1" applyBorder="1" applyAlignment="1">
      <alignment horizontal="left" vertical="center" wrapText="1"/>
    </xf>
    <xf numFmtId="0" fontId="17" fillId="2" borderId="7" xfId="0" applyFont="1" applyFill="1" applyBorder="1" applyAlignment="1">
      <alignment horizontal="center" vertical="center"/>
    </xf>
    <xf numFmtId="166" fontId="6" fillId="0" borderId="7" xfId="0" applyNumberFormat="1" applyFont="1" applyBorder="1" applyAlignment="1">
      <alignment horizontal="right" vertical="center"/>
    </xf>
    <xf numFmtId="165" fontId="6" fillId="2" borderId="7" xfId="0" applyNumberFormat="1" applyFont="1" applyFill="1" applyBorder="1" applyAlignment="1">
      <alignment horizontal="center" vertical="center"/>
    </xf>
    <xf numFmtId="0" fontId="6" fillId="0" borderId="7" xfId="0" applyFont="1" applyBorder="1" applyAlignment="1">
      <alignment vertical="center"/>
    </xf>
    <xf numFmtId="4" fontId="8" fillId="0" borderId="7" xfId="0" applyNumberFormat="1" applyFont="1" applyBorder="1" applyAlignment="1">
      <alignment vertical="center" wrapText="1"/>
    </xf>
    <xf numFmtId="0" fontId="6" fillId="0" borderId="7" xfId="0" applyFont="1" applyBorder="1" applyAlignment="1">
      <alignment horizontal="center" vertical="center"/>
    </xf>
    <xf numFmtId="165" fontId="6" fillId="0" borderId="7" xfId="0" applyNumberFormat="1" applyFont="1" applyBorder="1" applyAlignment="1">
      <alignment vertical="center"/>
    </xf>
    <xf numFmtId="165" fontId="8" fillId="0" borderId="7" xfId="0" applyNumberFormat="1" applyFont="1" applyBorder="1" applyAlignment="1">
      <alignment vertical="center"/>
    </xf>
    <xf numFmtId="4" fontId="6" fillId="0" borderId="7" xfId="0" applyNumberFormat="1" applyFont="1" applyBorder="1" applyAlignment="1">
      <alignment horizontal="center" vertical="center"/>
    </xf>
    <xf numFmtId="0" fontId="21" fillId="0" borderId="12" xfId="0" applyFont="1" applyBorder="1" applyAlignment="1">
      <alignment vertical="center"/>
    </xf>
    <xf numFmtId="4" fontId="21" fillId="0" borderId="12" xfId="0" applyNumberFormat="1" applyFont="1" applyBorder="1" applyAlignment="1">
      <alignment horizontal="center" vertical="center"/>
    </xf>
    <xf numFmtId="0" fontId="22" fillId="0" borderId="12" xfId="0" applyFont="1" applyBorder="1" applyAlignment="1">
      <alignment vertical="center"/>
    </xf>
    <xf numFmtId="165" fontId="22" fillId="0" borderId="12" xfId="0" applyNumberFormat="1" applyFont="1" applyBorder="1" applyAlignment="1">
      <alignment vertical="center"/>
    </xf>
    <xf numFmtId="165" fontId="21" fillId="0" borderId="12" xfId="0" applyNumberFormat="1" applyFont="1" applyBorder="1" applyAlignment="1">
      <alignment vertical="center"/>
    </xf>
    <xf numFmtId="49" fontId="6" fillId="2" borderId="7" xfId="0" applyNumberFormat="1" applyFont="1" applyFill="1" applyBorder="1" applyAlignment="1">
      <alignment horizontal="left" vertical="center" wrapText="1"/>
    </xf>
    <xf numFmtId="0" fontId="6" fillId="2" borderId="7" xfId="0" applyFont="1" applyFill="1" applyBorder="1" applyAlignment="1">
      <alignment vertical="center" wrapText="1"/>
    </xf>
    <xf numFmtId="2" fontId="6" fillId="2" borderId="7" xfId="0" applyNumberFormat="1" applyFont="1" applyFill="1" applyBorder="1" applyAlignment="1">
      <alignment vertical="center"/>
    </xf>
    <xf numFmtId="164" fontId="6" fillId="2" borderId="7" xfId="1" applyFont="1" applyFill="1" applyBorder="1" applyAlignment="1" applyProtection="1">
      <alignment horizontal="center" vertical="center"/>
    </xf>
    <xf numFmtId="165" fontId="8" fillId="0" borderId="7"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21" fillId="0" borderId="12" xfId="0" applyNumberFormat="1" applyFont="1" applyBorder="1" applyAlignment="1">
      <alignment horizontal="center" vertical="center"/>
    </xf>
    <xf numFmtId="49" fontId="23"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2" fontId="24" fillId="0" borderId="17" xfId="0" applyNumberFormat="1" applyFont="1" applyBorder="1" applyAlignment="1">
      <alignment horizontal="center" vertical="center" wrapText="1"/>
    </xf>
    <xf numFmtId="2" fontId="25" fillId="0" borderId="17" xfId="0" applyNumberFormat="1" applyFont="1" applyBorder="1" applyAlignment="1">
      <alignment horizontal="center" vertical="center"/>
    </xf>
    <xf numFmtId="4" fontId="25" fillId="0" borderId="17" xfId="0" applyNumberFormat="1" applyFont="1" applyBorder="1" applyAlignment="1">
      <alignment horizontal="center" vertical="center"/>
    </xf>
    <xf numFmtId="2" fontId="26" fillId="0" borderId="17" xfId="0" applyNumberFormat="1" applyFont="1" applyBorder="1" applyAlignment="1">
      <alignment horizontal="left" vertical="center" wrapText="1"/>
    </xf>
    <xf numFmtId="2" fontId="26" fillId="0" borderId="17" xfId="0" applyNumberFormat="1" applyFont="1" applyBorder="1" applyAlignment="1">
      <alignment horizontal="center" vertical="center"/>
    </xf>
    <xf numFmtId="4" fontId="26" fillId="0" borderId="17" xfId="0" applyNumberFormat="1" applyFont="1" applyBorder="1" applyAlignment="1">
      <alignment horizontal="center" vertical="center"/>
    </xf>
    <xf numFmtId="0" fontId="26" fillId="0" borderId="17" xfId="0" applyFont="1" applyBorder="1" applyAlignment="1">
      <alignment horizontal="right" vertical="center" wrapText="1"/>
    </xf>
    <xf numFmtId="2" fontId="27" fillId="0" borderId="17" xfId="0" applyNumberFormat="1" applyFont="1" applyBorder="1" applyAlignment="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center" vertical="center"/>
    </xf>
    <xf numFmtId="166" fontId="29" fillId="2" borderId="7" xfId="0" applyNumberFormat="1" applyFont="1" applyFill="1" applyBorder="1" applyAlignment="1">
      <alignment vertical="center"/>
    </xf>
    <xf numFmtId="2" fontId="26" fillId="0" borderId="17" xfId="0" applyNumberFormat="1" applyFont="1" applyBorder="1" applyAlignment="1">
      <alignment horizontal="right" vertical="center" wrapText="1"/>
    </xf>
    <xf numFmtId="2" fontId="27" fillId="0" borderId="17" xfId="0" applyNumberFormat="1" applyFont="1" applyBorder="1" applyAlignment="1">
      <alignment horizontal="right" vertical="center"/>
    </xf>
    <xf numFmtId="4" fontId="27" fillId="0" borderId="17" xfId="0" applyNumberFormat="1" applyFont="1" applyBorder="1" applyAlignment="1">
      <alignment horizontal="center" vertical="center"/>
    </xf>
    <xf numFmtId="2" fontId="25" fillId="0" borderId="17" xfId="0" applyNumberFormat="1" applyFont="1" applyBorder="1" applyAlignment="1">
      <alignment horizontal="center" vertical="center" wrapText="1"/>
    </xf>
    <xf numFmtId="2" fontId="26" fillId="0" borderId="17" xfId="0" applyNumberFormat="1" applyFont="1" applyBorder="1" applyAlignment="1">
      <alignment horizontal="center" vertical="center" wrapText="1"/>
    </xf>
    <xf numFmtId="0" fontId="26" fillId="0" borderId="7" xfId="0" applyFont="1" applyBorder="1" applyAlignment="1">
      <alignment horizontal="left" vertical="center" wrapText="1"/>
    </xf>
    <xf numFmtId="49" fontId="30" fillId="2" borderId="7" xfId="0" applyNumberFormat="1" applyFont="1" applyFill="1" applyBorder="1" applyAlignment="1">
      <alignment horizontal="center" vertical="center"/>
    </xf>
    <xf numFmtId="4" fontId="26" fillId="0" borderId="7" xfId="0" applyNumberFormat="1" applyFont="1" applyBorder="1" applyAlignment="1">
      <alignment horizontal="center" vertical="center"/>
    </xf>
    <xf numFmtId="0" fontId="26" fillId="0" borderId="7" xfId="0" applyFont="1" applyBorder="1" applyAlignment="1">
      <alignment horizontal="center" vertical="center" wrapText="1"/>
    </xf>
    <xf numFmtId="49" fontId="26" fillId="0" borderId="7" xfId="0" applyNumberFormat="1" applyFont="1" applyBorder="1" applyAlignment="1">
      <alignment horizontal="left" vertical="center" wrapText="1"/>
    </xf>
    <xf numFmtId="4" fontId="26" fillId="0" borderId="7" xfId="0" applyNumberFormat="1" applyFont="1" applyBorder="1" applyAlignment="1">
      <alignment horizontal="left" vertical="center" wrapText="1"/>
    </xf>
    <xf numFmtId="4" fontId="26" fillId="0" borderId="7" xfId="0" applyNumberFormat="1" applyFont="1" applyBorder="1" applyAlignment="1">
      <alignment horizontal="center" vertical="center" wrapText="1"/>
    </xf>
    <xf numFmtId="4" fontId="30" fillId="0" borderId="7" xfId="0" applyNumberFormat="1" applyFont="1" applyBorder="1" applyAlignment="1">
      <alignment horizontal="left" vertical="center" wrapText="1"/>
    </xf>
    <xf numFmtId="49" fontId="1" fillId="2" borderId="7" xfId="0" applyNumberFormat="1" applyFont="1" applyFill="1" applyBorder="1" applyAlignment="1">
      <alignment vertical="center" wrapText="1"/>
    </xf>
    <xf numFmtId="0" fontId="5" fillId="0" borderId="14" xfId="2" applyFont="1" applyBorder="1" applyAlignment="1">
      <alignment horizontal="left" vertical="center" wrapText="1"/>
    </xf>
    <xf numFmtId="0" fontId="31" fillId="0" borderId="7" xfId="0" applyFont="1" applyBorder="1" applyAlignment="1">
      <alignment horizontal="center" vertical="center" wrapText="1"/>
    </xf>
    <xf numFmtId="3" fontId="31" fillId="0" borderId="14" xfId="2" applyNumberFormat="1" applyFont="1" applyBorder="1" applyAlignment="1">
      <alignment horizontal="center" vertical="center"/>
    </xf>
    <xf numFmtId="0" fontId="5" fillId="0" borderId="7" xfId="2" applyFont="1" applyBorder="1" applyAlignment="1">
      <alignment horizontal="left" vertical="center" wrapText="1"/>
    </xf>
    <xf numFmtId="3" fontId="31" fillId="0" borderId="7" xfId="2" applyNumberFormat="1" applyFont="1" applyBorder="1" applyAlignment="1">
      <alignment horizontal="center" vertical="center"/>
    </xf>
    <xf numFmtId="0" fontId="5" fillId="0" borderId="7" xfId="0" applyFont="1" applyBorder="1" applyAlignment="1">
      <alignment horizontal="left"/>
    </xf>
    <xf numFmtId="0" fontId="5" fillId="0" borderId="0" xfId="0" applyFont="1" applyAlignment="1">
      <alignment horizontal="left"/>
    </xf>
    <xf numFmtId="3" fontId="31" fillId="0" borderId="7" xfId="0" applyNumberFormat="1" applyFont="1" applyBorder="1" applyAlignment="1">
      <alignment horizontal="center" vertical="center"/>
    </xf>
    <xf numFmtId="0" fontId="5" fillId="0" borderId="8" xfId="0" applyFont="1" applyBorder="1" applyAlignment="1">
      <alignment horizontal="left" vertical="center" wrapText="1"/>
    </xf>
    <xf numFmtId="0" fontId="5" fillId="0" borderId="8" xfId="0" applyFont="1" applyBorder="1" applyAlignment="1">
      <alignment horizontal="left"/>
    </xf>
    <xf numFmtId="0" fontId="5" fillId="0" borderId="7" xfId="0" applyFont="1" applyBorder="1" applyAlignment="1">
      <alignment horizontal="left" vertical="center" wrapText="1"/>
    </xf>
    <xf numFmtId="0" fontId="5" fillId="0" borderId="7" xfId="0" applyFont="1" applyBorder="1" applyAlignment="1">
      <alignment horizontal="left" wrapText="1"/>
    </xf>
    <xf numFmtId="0" fontId="25" fillId="0" borderId="16" xfId="9" applyFont="1" applyBorder="1" applyAlignment="1">
      <alignment horizontal="center" vertical="center"/>
    </xf>
    <xf numFmtId="0" fontId="27" fillId="0" borderId="18" xfId="9" applyFont="1" applyBorder="1" applyAlignment="1">
      <alignment horizontal="left" vertical="center"/>
    </xf>
    <xf numFmtId="0" fontId="27" fillId="0" borderId="18" xfId="9" applyFont="1" applyBorder="1" applyAlignment="1">
      <alignment horizontal="center" vertical="center"/>
    </xf>
    <xf numFmtId="49" fontId="29" fillId="2" borderId="7" xfId="0" applyNumberFormat="1" applyFont="1" applyFill="1" applyBorder="1" applyAlignment="1">
      <alignment vertical="center" wrapText="1"/>
    </xf>
    <xf numFmtId="0" fontId="32" fillId="0" borderId="7" xfId="0" applyFont="1" applyBorder="1" applyAlignment="1">
      <alignment horizontal="center" vertical="center" wrapText="1"/>
    </xf>
    <xf numFmtId="1" fontId="32" fillId="0" borderId="7" xfId="0" applyNumberFormat="1" applyFont="1" applyBorder="1" applyAlignment="1">
      <alignment horizontal="center" vertical="center"/>
    </xf>
    <xf numFmtId="49" fontId="29" fillId="2" borderId="7" xfId="0" applyNumberFormat="1" applyFont="1" applyFill="1" applyBorder="1" applyAlignment="1">
      <alignment horizontal="center" vertical="center"/>
    </xf>
    <xf numFmtId="2" fontId="29" fillId="2" borderId="7" xfId="0" applyNumberFormat="1" applyFont="1" applyFill="1" applyBorder="1" applyAlignment="1">
      <alignment horizontal="center" vertical="center"/>
    </xf>
    <xf numFmtId="0" fontId="17" fillId="0" borderId="0" xfId="0" applyFont="1"/>
    <xf numFmtId="1" fontId="17" fillId="0" borderId="0" xfId="0" applyNumberFormat="1" applyFont="1"/>
    <xf numFmtId="49" fontId="17" fillId="2" borderId="0" xfId="0" applyNumberFormat="1" applyFont="1" applyFill="1" applyAlignment="1">
      <alignment horizontal="left" vertical="top"/>
    </xf>
    <xf numFmtId="0" fontId="17" fillId="0" borderId="0" xfId="0" applyFont="1" applyAlignment="1">
      <alignment horizontal="center" vertical="center"/>
    </xf>
    <xf numFmtId="0" fontId="17" fillId="0" borderId="0" xfId="0" applyFont="1" applyAlignment="1">
      <alignment horizontal="left"/>
    </xf>
    <xf numFmtId="0" fontId="17" fillId="0" borderId="19" xfId="0" applyFont="1" applyBorder="1" applyAlignment="1">
      <alignmen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1" fontId="17" fillId="0" borderId="14" xfId="0" applyNumberFormat="1" applyFont="1" applyBorder="1" applyAlignment="1">
      <alignment horizontal="left" vertical="center"/>
    </xf>
    <xf numFmtId="0" fontId="17" fillId="0" borderId="5" xfId="0" applyFont="1" applyBorder="1" applyAlignment="1">
      <alignment horizontal="center" vertical="center"/>
    </xf>
    <xf numFmtId="0" fontId="17" fillId="0" borderId="20" xfId="0" applyFont="1" applyBorder="1" applyAlignment="1">
      <alignment vertical="center"/>
    </xf>
    <xf numFmtId="0" fontId="17" fillId="0" borderId="7" xfId="0" applyFont="1" applyBorder="1" applyAlignment="1">
      <alignment horizontal="left" vertical="center" wrapText="1"/>
    </xf>
    <xf numFmtId="0" fontId="17" fillId="0" borderId="7" xfId="0" applyFont="1" applyBorder="1" applyAlignment="1">
      <alignment horizontal="center" vertical="center"/>
    </xf>
    <xf numFmtId="1" fontId="17" fillId="0" borderId="7" xfId="0" applyNumberFormat="1" applyFont="1" applyBorder="1" applyAlignment="1">
      <alignment horizontal="center" vertical="center"/>
    </xf>
    <xf numFmtId="2" fontId="17" fillId="2" borderId="21" xfId="0" applyNumberFormat="1" applyFont="1" applyFill="1" applyBorder="1" applyAlignment="1">
      <alignment horizontal="center" vertical="center"/>
    </xf>
    <xf numFmtId="0" fontId="17" fillId="0" borderId="7" xfId="4" applyFont="1" applyBorder="1" applyAlignment="1">
      <alignment horizontal="left" vertical="center" wrapText="1"/>
    </xf>
    <xf numFmtId="0" fontId="17" fillId="0" borderId="7" xfId="4" applyFont="1" applyBorder="1" applyAlignment="1">
      <alignment horizontal="center" vertical="center" wrapText="1"/>
    </xf>
    <xf numFmtId="1" fontId="17" fillId="0" borderId="7" xfId="4" applyNumberFormat="1" applyFont="1" applyBorder="1" applyAlignment="1">
      <alignment horizontal="center" vertical="center"/>
    </xf>
    <xf numFmtId="4" fontId="17" fillId="0" borderId="7" xfId="0" applyNumberFormat="1" applyFont="1" applyBorder="1" applyAlignment="1">
      <alignment horizontal="center" vertical="center"/>
    </xf>
    <xf numFmtId="4" fontId="17" fillId="0" borderId="21" xfId="0" applyNumberFormat="1" applyFont="1" applyBorder="1" applyAlignment="1">
      <alignment horizontal="center" vertical="center"/>
    </xf>
    <xf numFmtId="165" fontId="8" fillId="0" borderId="0" xfId="0" applyNumberFormat="1" applyFont="1" applyAlignment="1">
      <alignment vertical="center"/>
    </xf>
    <xf numFmtId="165" fontId="8" fillId="0" borderId="0" xfId="0" applyNumberFormat="1" applyFont="1" applyAlignment="1">
      <alignment horizontal="center" vertical="center"/>
    </xf>
    <xf numFmtId="165" fontId="6" fillId="0" borderId="0" xfId="0" applyNumberFormat="1" applyFont="1" applyAlignment="1">
      <alignment vertical="center"/>
    </xf>
    <xf numFmtId="165" fontId="6" fillId="0" borderId="0" xfId="0" applyNumberFormat="1" applyFont="1" applyAlignment="1">
      <alignment horizontal="center" vertical="center"/>
    </xf>
    <xf numFmtId="165" fontId="22" fillId="0" borderId="0" xfId="0" applyNumberFormat="1" applyFont="1" applyAlignment="1">
      <alignment vertical="center"/>
    </xf>
    <xf numFmtId="165" fontId="21" fillId="0" borderId="0" xfId="0" applyNumberFormat="1" applyFont="1" applyAlignment="1">
      <alignment horizontal="center" vertical="center"/>
    </xf>
    <xf numFmtId="0" fontId="17" fillId="0" borderId="0" xfId="0" applyFont="1" applyAlignment="1">
      <alignment horizontal="left" vertical="center"/>
    </xf>
    <xf numFmtId="1" fontId="17" fillId="0" borderId="0" xfId="0" applyNumberFormat="1" applyFont="1" applyAlignment="1">
      <alignment horizontal="left"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7" fillId="0" borderId="0" xfId="0" applyFont="1" applyAlignment="1">
      <alignment horizontal="center" vertical="center" wrapText="1"/>
    </xf>
    <xf numFmtId="49" fontId="17" fillId="2" borderId="0" xfId="0" applyNumberFormat="1" applyFont="1" applyFill="1" applyAlignment="1">
      <alignment horizontal="left" vertical="top"/>
    </xf>
    <xf numFmtId="0" fontId="15" fillId="0" borderId="0" xfId="0" applyFont="1" applyAlignment="1">
      <alignment horizontal="center" vertical="center"/>
    </xf>
    <xf numFmtId="0" fontId="17" fillId="0" borderId="0" xfId="0" applyFont="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8" fillId="0" borderId="3" xfId="0" applyFont="1" applyBorder="1" applyAlignment="1">
      <alignment horizontal="center" vertical="center" wrapText="1"/>
    </xf>
  </cellXfs>
  <cellStyles count="12">
    <cellStyle name="60% - Accent3 45" xfId="2" xr:uid="{00000000-0005-0000-0000-000006000000}"/>
    <cellStyle name="Comma" xfId="1" builtinId="3"/>
    <cellStyle name="Normal" xfId="0" builtinId="0"/>
    <cellStyle name="Normal 14" xfId="3" xr:uid="{00000000-0005-0000-0000-000007000000}"/>
    <cellStyle name="Normal 2" xfId="4" xr:uid="{00000000-0005-0000-0000-000008000000}"/>
    <cellStyle name="Normal 3" xfId="5" xr:uid="{00000000-0005-0000-0000-000009000000}"/>
    <cellStyle name="Normal 4" xfId="6" xr:uid="{00000000-0005-0000-0000-00000A000000}"/>
    <cellStyle name="Normal 5" xfId="7" xr:uid="{00000000-0005-0000-0000-00000B000000}"/>
    <cellStyle name="Normal 5 2" xfId="8" xr:uid="{00000000-0005-0000-0000-00000C000000}"/>
    <cellStyle name="Normal 6 2 2_1) Visparceltn annapapild" xfId="9" xr:uid="{00000000-0005-0000-0000-00000D000000}"/>
    <cellStyle name="Style 1" xfId="10" xr:uid="{00000000-0005-0000-0000-00000F000000}"/>
    <cellStyle name="Style 1 2" xfId="11" xr:uid="{00000000-0005-0000-0000-00001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31</xdr:row>
      <xdr:rowOff>0</xdr:rowOff>
    </xdr:from>
    <xdr:to>
      <xdr:col>20</xdr:col>
      <xdr:colOff>303480</xdr:colOff>
      <xdr:row>32</xdr:row>
      <xdr:rowOff>128520</xdr:rowOff>
    </xdr:to>
    <xdr:sp macro="" textlink="">
      <xdr:nvSpPr>
        <xdr:cNvPr id="2" name="AutoShape 2">
          <a:extLst>
            <a:ext uri="{FF2B5EF4-FFF2-40B4-BE49-F238E27FC236}">
              <a16:creationId xmlns:a16="http://schemas.microsoft.com/office/drawing/2014/main" id="{00000000-0008-0000-0000-000002000000}"/>
            </a:ext>
          </a:extLst>
        </xdr:cNvPr>
        <xdr:cNvSpPr/>
      </xdr:nvSpPr>
      <xdr:spPr>
        <a:xfrm>
          <a:off x="17383680" y="5617800"/>
          <a:ext cx="303480" cy="3038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1080</xdr:colOff>
      <xdr:row>28</xdr:row>
      <xdr:rowOff>6840</xdr:rowOff>
    </xdr:from>
    <xdr:to>
      <xdr:col>1</xdr:col>
      <xdr:colOff>90720</xdr:colOff>
      <xdr:row>29</xdr:row>
      <xdr:rowOff>151560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3" name="CustomShape 2">
          <a:extLst>
            <a:ext uri="{FF2B5EF4-FFF2-40B4-BE49-F238E27FC236}">
              <a16:creationId xmlns:a16="http://schemas.microsoft.com/office/drawing/2014/main" id="{00000000-0008-0000-0400-000003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4" name="CustomShape 3">
          <a:extLst>
            <a:ext uri="{FF2B5EF4-FFF2-40B4-BE49-F238E27FC236}">
              <a16:creationId xmlns:a16="http://schemas.microsoft.com/office/drawing/2014/main" id="{00000000-0008-0000-0400-000004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5" name="CustomShape 4">
          <a:extLst>
            <a:ext uri="{FF2B5EF4-FFF2-40B4-BE49-F238E27FC236}">
              <a16:creationId xmlns:a16="http://schemas.microsoft.com/office/drawing/2014/main" id="{00000000-0008-0000-0400-000005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6" name="CustomShape 5">
          <a:extLst>
            <a:ext uri="{FF2B5EF4-FFF2-40B4-BE49-F238E27FC236}">
              <a16:creationId xmlns:a16="http://schemas.microsoft.com/office/drawing/2014/main" id="{00000000-0008-0000-0400-000006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7" name="CustomShape 6">
          <a:extLst>
            <a:ext uri="{FF2B5EF4-FFF2-40B4-BE49-F238E27FC236}">
              <a16:creationId xmlns:a16="http://schemas.microsoft.com/office/drawing/2014/main" id="{00000000-0008-0000-0400-000007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8" name="CustomShape 7">
          <a:extLst>
            <a:ext uri="{FF2B5EF4-FFF2-40B4-BE49-F238E27FC236}">
              <a16:creationId xmlns:a16="http://schemas.microsoft.com/office/drawing/2014/main" id="{00000000-0008-0000-0400-000008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9" name="CustomShape 8">
          <a:extLst>
            <a:ext uri="{FF2B5EF4-FFF2-40B4-BE49-F238E27FC236}">
              <a16:creationId xmlns:a16="http://schemas.microsoft.com/office/drawing/2014/main" id="{00000000-0008-0000-0400-000009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10" name="CustomShape 9">
          <a:extLst>
            <a:ext uri="{FF2B5EF4-FFF2-40B4-BE49-F238E27FC236}">
              <a16:creationId xmlns:a16="http://schemas.microsoft.com/office/drawing/2014/main" id="{00000000-0008-0000-0400-00000A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11" name="CustomShape 10">
          <a:extLst>
            <a:ext uri="{FF2B5EF4-FFF2-40B4-BE49-F238E27FC236}">
              <a16:creationId xmlns:a16="http://schemas.microsoft.com/office/drawing/2014/main" id="{00000000-0008-0000-0400-00000B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12" name="CustomShape 11">
          <a:extLst>
            <a:ext uri="{FF2B5EF4-FFF2-40B4-BE49-F238E27FC236}">
              <a16:creationId xmlns:a16="http://schemas.microsoft.com/office/drawing/2014/main" id="{00000000-0008-0000-0400-00000C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28</xdr:row>
      <xdr:rowOff>6840</xdr:rowOff>
    </xdr:from>
    <xdr:to>
      <xdr:col>1</xdr:col>
      <xdr:colOff>90720</xdr:colOff>
      <xdr:row>29</xdr:row>
      <xdr:rowOff>151560</xdr:rowOff>
    </xdr:to>
    <xdr:sp macro="" textlink="">
      <xdr:nvSpPr>
        <xdr:cNvPr id="13" name="CustomShape 12">
          <a:extLst>
            <a:ext uri="{FF2B5EF4-FFF2-40B4-BE49-F238E27FC236}">
              <a16:creationId xmlns:a16="http://schemas.microsoft.com/office/drawing/2014/main" id="{00000000-0008-0000-0400-00000D000000}"/>
            </a:ext>
          </a:extLst>
        </xdr:cNvPr>
        <xdr:cNvSpPr/>
      </xdr:nvSpPr>
      <xdr:spPr>
        <a:xfrm>
          <a:off x="312840" y="706248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 name="Text Box 2">
          <a:extLst>
            <a:ext uri="{FF2B5EF4-FFF2-40B4-BE49-F238E27FC236}">
              <a16:creationId xmlns:a16="http://schemas.microsoft.com/office/drawing/2014/main" id="{00000000-0008-0000-0400-00000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 name="Text Box 3">
          <a:extLst>
            <a:ext uri="{FF2B5EF4-FFF2-40B4-BE49-F238E27FC236}">
              <a16:creationId xmlns:a16="http://schemas.microsoft.com/office/drawing/2014/main" id="{00000000-0008-0000-0400-00000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 name="Text Box 4">
          <a:extLst>
            <a:ext uri="{FF2B5EF4-FFF2-40B4-BE49-F238E27FC236}">
              <a16:creationId xmlns:a16="http://schemas.microsoft.com/office/drawing/2014/main" id="{00000000-0008-0000-0400-00001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7" name="Text Box 5">
          <a:extLst>
            <a:ext uri="{FF2B5EF4-FFF2-40B4-BE49-F238E27FC236}">
              <a16:creationId xmlns:a16="http://schemas.microsoft.com/office/drawing/2014/main" id="{00000000-0008-0000-0400-00001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8" name="Text Box 1">
          <a:extLst>
            <a:ext uri="{FF2B5EF4-FFF2-40B4-BE49-F238E27FC236}">
              <a16:creationId xmlns:a16="http://schemas.microsoft.com/office/drawing/2014/main" id="{00000000-0008-0000-0400-00001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9" name="Text Box 6">
          <a:extLst>
            <a:ext uri="{FF2B5EF4-FFF2-40B4-BE49-F238E27FC236}">
              <a16:creationId xmlns:a16="http://schemas.microsoft.com/office/drawing/2014/main" id="{00000000-0008-0000-0400-00001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0" name="Text Box 7">
          <a:extLst>
            <a:ext uri="{FF2B5EF4-FFF2-40B4-BE49-F238E27FC236}">
              <a16:creationId xmlns:a16="http://schemas.microsoft.com/office/drawing/2014/main" id="{00000000-0008-0000-0400-00001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1" name="Text Box 8">
          <a:extLst>
            <a:ext uri="{FF2B5EF4-FFF2-40B4-BE49-F238E27FC236}">
              <a16:creationId xmlns:a16="http://schemas.microsoft.com/office/drawing/2014/main" id="{00000000-0008-0000-0400-00001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2" name="Text Box 9">
          <a:extLst>
            <a:ext uri="{FF2B5EF4-FFF2-40B4-BE49-F238E27FC236}">
              <a16:creationId xmlns:a16="http://schemas.microsoft.com/office/drawing/2014/main" id="{00000000-0008-0000-0400-00001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3" name="Text Box 10">
          <a:extLst>
            <a:ext uri="{FF2B5EF4-FFF2-40B4-BE49-F238E27FC236}">
              <a16:creationId xmlns:a16="http://schemas.microsoft.com/office/drawing/2014/main" id="{00000000-0008-0000-0400-00001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4" name="Text Box 11">
          <a:extLst>
            <a:ext uri="{FF2B5EF4-FFF2-40B4-BE49-F238E27FC236}">
              <a16:creationId xmlns:a16="http://schemas.microsoft.com/office/drawing/2014/main" id="{00000000-0008-0000-0400-00001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5" name="Text Box 12">
          <a:extLst>
            <a:ext uri="{FF2B5EF4-FFF2-40B4-BE49-F238E27FC236}">
              <a16:creationId xmlns:a16="http://schemas.microsoft.com/office/drawing/2014/main" id="{00000000-0008-0000-0400-00001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6" name="Text Box 13">
          <a:extLst>
            <a:ext uri="{FF2B5EF4-FFF2-40B4-BE49-F238E27FC236}">
              <a16:creationId xmlns:a16="http://schemas.microsoft.com/office/drawing/2014/main" id="{00000000-0008-0000-0400-00001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7" name="Text Box 14">
          <a:extLst>
            <a:ext uri="{FF2B5EF4-FFF2-40B4-BE49-F238E27FC236}">
              <a16:creationId xmlns:a16="http://schemas.microsoft.com/office/drawing/2014/main" id="{00000000-0008-0000-0400-00001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8" name="Text Box 15">
          <a:extLst>
            <a:ext uri="{FF2B5EF4-FFF2-40B4-BE49-F238E27FC236}">
              <a16:creationId xmlns:a16="http://schemas.microsoft.com/office/drawing/2014/main" id="{00000000-0008-0000-0400-00001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29" name="Text Box 16">
          <a:extLst>
            <a:ext uri="{FF2B5EF4-FFF2-40B4-BE49-F238E27FC236}">
              <a16:creationId xmlns:a16="http://schemas.microsoft.com/office/drawing/2014/main" id="{00000000-0008-0000-0400-00001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0" name="Text Box 17">
          <a:extLst>
            <a:ext uri="{FF2B5EF4-FFF2-40B4-BE49-F238E27FC236}">
              <a16:creationId xmlns:a16="http://schemas.microsoft.com/office/drawing/2014/main" id="{00000000-0008-0000-0400-00001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1" name="Text Box 18">
          <a:extLst>
            <a:ext uri="{FF2B5EF4-FFF2-40B4-BE49-F238E27FC236}">
              <a16:creationId xmlns:a16="http://schemas.microsoft.com/office/drawing/2014/main" id="{00000000-0008-0000-0400-00001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2" name="Text Box 19">
          <a:extLst>
            <a:ext uri="{FF2B5EF4-FFF2-40B4-BE49-F238E27FC236}">
              <a16:creationId xmlns:a16="http://schemas.microsoft.com/office/drawing/2014/main" id="{00000000-0008-0000-0400-00002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3" name="Text Box 20">
          <a:extLst>
            <a:ext uri="{FF2B5EF4-FFF2-40B4-BE49-F238E27FC236}">
              <a16:creationId xmlns:a16="http://schemas.microsoft.com/office/drawing/2014/main" id="{00000000-0008-0000-0400-00002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4" name="Text Box 21">
          <a:extLst>
            <a:ext uri="{FF2B5EF4-FFF2-40B4-BE49-F238E27FC236}">
              <a16:creationId xmlns:a16="http://schemas.microsoft.com/office/drawing/2014/main" id="{00000000-0008-0000-0400-00002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5" name="Text Box 22">
          <a:extLst>
            <a:ext uri="{FF2B5EF4-FFF2-40B4-BE49-F238E27FC236}">
              <a16:creationId xmlns:a16="http://schemas.microsoft.com/office/drawing/2014/main" id="{00000000-0008-0000-0400-00002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6" name="Text Box 23">
          <a:extLst>
            <a:ext uri="{FF2B5EF4-FFF2-40B4-BE49-F238E27FC236}">
              <a16:creationId xmlns:a16="http://schemas.microsoft.com/office/drawing/2014/main" id="{00000000-0008-0000-0400-00002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7" name="Text Box 24">
          <a:extLst>
            <a:ext uri="{FF2B5EF4-FFF2-40B4-BE49-F238E27FC236}">
              <a16:creationId xmlns:a16="http://schemas.microsoft.com/office/drawing/2014/main" id="{00000000-0008-0000-0400-00002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8" name="Text Box 25">
          <a:extLst>
            <a:ext uri="{FF2B5EF4-FFF2-40B4-BE49-F238E27FC236}">
              <a16:creationId xmlns:a16="http://schemas.microsoft.com/office/drawing/2014/main" id="{00000000-0008-0000-0400-00002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39" name="Text Box 26">
          <a:extLst>
            <a:ext uri="{FF2B5EF4-FFF2-40B4-BE49-F238E27FC236}">
              <a16:creationId xmlns:a16="http://schemas.microsoft.com/office/drawing/2014/main" id="{00000000-0008-0000-0400-00002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0" name="Text Box 27">
          <a:extLst>
            <a:ext uri="{FF2B5EF4-FFF2-40B4-BE49-F238E27FC236}">
              <a16:creationId xmlns:a16="http://schemas.microsoft.com/office/drawing/2014/main" id="{00000000-0008-0000-0400-00002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1" name="Text Box 28">
          <a:extLst>
            <a:ext uri="{FF2B5EF4-FFF2-40B4-BE49-F238E27FC236}">
              <a16:creationId xmlns:a16="http://schemas.microsoft.com/office/drawing/2014/main" id="{00000000-0008-0000-0400-00002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2" name="Text Box 29">
          <a:extLst>
            <a:ext uri="{FF2B5EF4-FFF2-40B4-BE49-F238E27FC236}">
              <a16:creationId xmlns:a16="http://schemas.microsoft.com/office/drawing/2014/main" id="{00000000-0008-0000-0400-00002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3" name="Text Box 30">
          <a:extLst>
            <a:ext uri="{FF2B5EF4-FFF2-40B4-BE49-F238E27FC236}">
              <a16:creationId xmlns:a16="http://schemas.microsoft.com/office/drawing/2014/main" id="{00000000-0008-0000-0400-00002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4" name="Text Box 31">
          <a:extLst>
            <a:ext uri="{FF2B5EF4-FFF2-40B4-BE49-F238E27FC236}">
              <a16:creationId xmlns:a16="http://schemas.microsoft.com/office/drawing/2014/main" id="{00000000-0008-0000-0400-00002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5" name="Text Box 32">
          <a:extLst>
            <a:ext uri="{FF2B5EF4-FFF2-40B4-BE49-F238E27FC236}">
              <a16:creationId xmlns:a16="http://schemas.microsoft.com/office/drawing/2014/main" id="{00000000-0008-0000-0400-00002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6" name="Text Box 33">
          <a:extLst>
            <a:ext uri="{FF2B5EF4-FFF2-40B4-BE49-F238E27FC236}">
              <a16:creationId xmlns:a16="http://schemas.microsoft.com/office/drawing/2014/main" id="{00000000-0008-0000-0400-00002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7" name="Text Box 34">
          <a:extLst>
            <a:ext uri="{FF2B5EF4-FFF2-40B4-BE49-F238E27FC236}">
              <a16:creationId xmlns:a16="http://schemas.microsoft.com/office/drawing/2014/main" id="{00000000-0008-0000-0400-00002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8" name="Text Box 35">
          <a:extLst>
            <a:ext uri="{FF2B5EF4-FFF2-40B4-BE49-F238E27FC236}">
              <a16:creationId xmlns:a16="http://schemas.microsoft.com/office/drawing/2014/main" id="{00000000-0008-0000-0400-00003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49" name="Text Box 36">
          <a:extLst>
            <a:ext uri="{FF2B5EF4-FFF2-40B4-BE49-F238E27FC236}">
              <a16:creationId xmlns:a16="http://schemas.microsoft.com/office/drawing/2014/main" id="{00000000-0008-0000-0400-00003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0" name="Text Box 37">
          <a:extLst>
            <a:ext uri="{FF2B5EF4-FFF2-40B4-BE49-F238E27FC236}">
              <a16:creationId xmlns:a16="http://schemas.microsoft.com/office/drawing/2014/main" id="{00000000-0008-0000-0400-00003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1" name="Text Box 38">
          <a:extLst>
            <a:ext uri="{FF2B5EF4-FFF2-40B4-BE49-F238E27FC236}">
              <a16:creationId xmlns:a16="http://schemas.microsoft.com/office/drawing/2014/main" id="{00000000-0008-0000-0400-00003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2" name="Text Box 39">
          <a:extLst>
            <a:ext uri="{FF2B5EF4-FFF2-40B4-BE49-F238E27FC236}">
              <a16:creationId xmlns:a16="http://schemas.microsoft.com/office/drawing/2014/main" id="{00000000-0008-0000-0400-00003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3" name="Text Box 40">
          <a:extLst>
            <a:ext uri="{FF2B5EF4-FFF2-40B4-BE49-F238E27FC236}">
              <a16:creationId xmlns:a16="http://schemas.microsoft.com/office/drawing/2014/main" id="{00000000-0008-0000-0400-00003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4" name="Text Box 41">
          <a:extLst>
            <a:ext uri="{FF2B5EF4-FFF2-40B4-BE49-F238E27FC236}">
              <a16:creationId xmlns:a16="http://schemas.microsoft.com/office/drawing/2014/main" id="{00000000-0008-0000-0400-00003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5" name="Text Box 42">
          <a:extLst>
            <a:ext uri="{FF2B5EF4-FFF2-40B4-BE49-F238E27FC236}">
              <a16:creationId xmlns:a16="http://schemas.microsoft.com/office/drawing/2014/main" id="{00000000-0008-0000-0400-00003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6" name="Text Box 43">
          <a:extLst>
            <a:ext uri="{FF2B5EF4-FFF2-40B4-BE49-F238E27FC236}">
              <a16:creationId xmlns:a16="http://schemas.microsoft.com/office/drawing/2014/main" id="{00000000-0008-0000-0400-00003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7" name="Text Box 44">
          <a:extLst>
            <a:ext uri="{FF2B5EF4-FFF2-40B4-BE49-F238E27FC236}">
              <a16:creationId xmlns:a16="http://schemas.microsoft.com/office/drawing/2014/main" id="{00000000-0008-0000-0400-00003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8" name="Text Box 45">
          <a:extLst>
            <a:ext uri="{FF2B5EF4-FFF2-40B4-BE49-F238E27FC236}">
              <a16:creationId xmlns:a16="http://schemas.microsoft.com/office/drawing/2014/main" id="{00000000-0008-0000-0400-00003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59" name="Text Box 46">
          <a:extLst>
            <a:ext uri="{FF2B5EF4-FFF2-40B4-BE49-F238E27FC236}">
              <a16:creationId xmlns:a16="http://schemas.microsoft.com/office/drawing/2014/main" id="{00000000-0008-0000-0400-00003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0" name="Text Box 47">
          <a:extLst>
            <a:ext uri="{FF2B5EF4-FFF2-40B4-BE49-F238E27FC236}">
              <a16:creationId xmlns:a16="http://schemas.microsoft.com/office/drawing/2014/main" id="{00000000-0008-0000-0400-00003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1" name="Text Box 48">
          <a:extLst>
            <a:ext uri="{FF2B5EF4-FFF2-40B4-BE49-F238E27FC236}">
              <a16:creationId xmlns:a16="http://schemas.microsoft.com/office/drawing/2014/main" id="{00000000-0008-0000-0400-00003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2" name="Text Box 49">
          <a:extLst>
            <a:ext uri="{FF2B5EF4-FFF2-40B4-BE49-F238E27FC236}">
              <a16:creationId xmlns:a16="http://schemas.microsoft.com/office/drawing/2014/main" id="{00000000-0008-0000-0400-00003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3" name="Text Box 50">
          <a:extLst>
            <a:ext uri="{FF2B5EF4-FFF2-40B4-BE49-F238E27FC236}">
              <a16:creationId xmlns:a16="http://schemas.microsoft.com/office/drawing/2014/main" id="{00000000-0008-0000-0400-00003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4" name="Text Box 51">
          <a:extLst>
            <a:ext uri="{FF2B5EF4-FFF2-40B4-BE49-F238E27FC236}">
              <a16:creationId xmlns:a16="http://schemas.microsoft.com/office/drawing/2014/main" id="{00000000-0008-0000-0400-00004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5" name="Text Box 52">
          <a:extLst>
            <a:ext uri="{FF2B5EF4-FFF2-40B4-BE49-F238E27FC236}">
              <a16:creationId xmlns:a16="http://schemas.microsoft.com/office/drawing/2014/main" id="{00000000-0008-0000-0400-00004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6" name="Text Box 53">
          <a:extLst>
            <a:ext uri="{FF2B5EF4-FFF2-40B4-BE49-F238E27FC236}">
              <a16:creationId xmlns:a16="http://schemas.microsoft.com/office/drawing/2014/main" id="{00000000-0008-0000-0400-00004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7" name="Text Box 54">
          <a:extLst>
            <a:ext uri="{FF2B5EF4-FFF2-40B4-BE49-F238E27FC236}">
              <a16:creationId xmlns:a16="http://schemas.microsoft.com/office/drawing/2014/main" id="{00000000-0008-0000-0400-00004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8" name="Text Box 55">
          <a:extLst>
            <a:ext uri="{FF2B5EF4-FFF2-40B4-BE49-F238E27FC236}">
              <a16:creationId xmlns:a16="http://schemas.microsoft.com/office/drawing/2014/main" id="{00000000-0008-0000-0400-00004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69" name="Text Box 56">
          <a:extLst>
            <a:ext uri="{FF2B5EF4-FFF2-40B4-BE49-F238E27FC236}">
              <a16:creationId xmlns:a16="http://schemas.microsoft.com/office/drawing/2014/main" id="{00000000-0008-0000-0400-00004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0" name="Text Box 57">
          <a:extLst>
            <a:ext uri="{FF2B5EF4-FFF2-40B4-BE49-F238E27FC236}">
              <a16:creationId xmlns:a16="http://schemas.microsoft.com/office/drawing/2014/main" id="{00000000-0008-0000-0400-00004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1" name="Text Box 58">
          <a:extLst>
            <a:ext uri="{FF2B5EF4-FFF2-40B4-BE49-F238E27FC236}">
              <a16:creationId xmlns:a16="http://schemas.microsoft.com/office/drawing/2014/main" id="{00000000-0008-0000-0400-00004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2" name="Text Box 59">
          <a:extLst>
            <a:ext uri="{FF2B5EF4-FFF2-40B4-BE49-F238E27FC236}">
              <a16:creationId xmlns:a16="http://schemas.microsoft.com/office/drawing/2014/main" id="{00000000-0008-0000-0400-00004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3" name="Text Box 60">
          <a:extLst>
            <a:ext uri="{FF2B5EF4-FFF2-40B4-BE49-F238E27FC236}">
              <a16:creationId xmlns:a16="http://schemas.microsoft.com/office/drawing/2014/main" id="{00000000-0008-0000-0400-00004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4" name="Text Box 61">
          <a:extLst>
            <a:ext uri="{FF2B5EF4-FFF2-40B4-BE49-F238E27FC236}">
              <a16:creationId xmlns:a16="http://schemas.microsoft.com/office/drawing/2014/main" id="{00000000-0008-0000-0400-00004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5" name="Text Box 62">
          <a:extLst>
            <a:ext uri="{FF2B5EF4-FFF2-40B4-BE49-F238E27FC236}">
              <a16:creationId xmlns:a16="http://schemas.microsoft.com/office/drawing/2014/main" id="{00000000-0008-0000-0400-00004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6" name="Text Box 63">
          <a:extLst>
            <a:ext uri="{FF2B5EF4-FFF2-40B4-BE49-F238E27FC236}">
              <a16:creationId xmlns:a16="http://schemas.microsoft.com/office/drawing/2014/main" id="{00000000-0008-0000-0400-00004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7" name="Text Box 64">
          <a:extLst>
            <a:ext uri="{FF2B5EF4-FFF2-40B4-BE49-F238E27FC236}">
              <a16:creationId xmlns:a16="http://schemas.microsoft.com/office/drawing/2014/main" id="{00000000-0008-0000-0400-00004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8" name="Text Box 65">
          <a:extLst>
            <a:ext uri="{FF2B5EF4-FFF2-40B4-BE49-F238E27FC236}">
              <a16:creationId xmlns:a16="http://schemas.microsoft.com/office/drawing/2014/main" id="{00000000-0008-0000-0400-00004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79" name="Text Box 66">
          <a:extLst>
            <a:ext uri="{FF2B5EF4-FFF2-40B4-BE49-F238E27FC236}">
              <a16:creationId xmlns:a16="http://schemas.microsoft.com/office/drawing/2014/main" id="{00000000-0008-0000-0400-00004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0" name="Text Box 67">
          <a:extLst>
            <a:ext uri="{FF2B5EF4-FFF2-40B4-BE49-F238E27FC236}">
              <a16:creationId xmlns:a16="http://schemas.microsoft.com/office/drawing/2014/main" id="{00000000-0008-0000-0400-00005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1" name="Text Box 68">
          <a:extLst>
            <a:ext uri="{FF2B5EF4-FFF2-40B4-BE49-F238E27FC236}">
              <a16:creationId xmlns:a16="http://schemas.microsoft.com/office/drawing/2014/main" id="{00000000-0008-0000-0400-00005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2" name="Text Box 69">
          <a:extLst>
            <a:ext uri="{FF2B5EF4-FFF2-40B4-BE49-F238E27FC236}">
              <a16:creationId xmlns:a16="http://schemas.microsoft.com/office/drawing/2014/main" id="{00000000-0008-0000-0400-00005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3" name="Text Box 70">
          <a:extLst>
            <a:ext uri="{FF2B5EF4-FFF2-40B4-BE49-F238E27FC236}">
              <a16:creationId xmlns:a16="http://schemas.microsoft.com/office/drawing/2014/main" id="{00000000-0008-0000-0400-00005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4" name="Text Box 71">
          <a:extLst>
            <a:ext uri="{FF2B5EF4-FFF2-40B4-BE49-F238E27FC236}">
              <a16:creationId xmlns:a16="http://schemas.microsoft.com/office/drawing/2014/main" id="{00000000-0008-0000-0400-00005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5" name="Text Box 72">
          <a:extLst>
            <a:ext uri="{FF2B5EF4-FFF2-40B4-BE49-F238E27FC236}">
              <a16:creationId xmlns:a16="http://schemas.microsoft.com/office/drawing/2014/main" id="{00000000-0008-0000-0400-00005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6" name="Text Box 73">
          <a:extLst>
            <a:ext uri="{FF2B5EF4-FFF2-40B4-BE49-F238E27FC236}">
              <a16:creationId xmlns:a16="http://schemas.microsoft.com/office/drawing/2014/main" id="{00000000-0008-0000-0400-00005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7" name="Text Box 74">
          <a:extLst>
            <a:ext uri="{FF2B5EF4-FFF2-40B4-BE49-F238E27FC236}">
              <a16:creationId xmlns:a16="http://schemas.microsoft.com/office/drawing/2014/main" id="{00000000-0008-0000-0400-00005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8" name="Text Box 75">
          <a:extLst>
            <a:ext uri="{FF2B5EF4-FFF2-40B4-BE49-F238E27FC236}">
              <a16:creationId xmlns:a16="http://schemas.microsoft.com/office/drawing/2014/main" id="{00000000-0008-0000-0400-00005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89" name="Text Box 76">
          <a:extLst>
            <a:ext uri="{FF2B5EF4-FFF2-40B4-BE49-F238E27FC236}">
              <a16:creationId xmlns:a16="http://schemas.microsoft.com/office/drawing/2014/main" id="{00000000-0008-0000-0400-00005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0" name="Text Box 77">
          <a:extLst>
            <a:ext uri="{FF2B5EF4-FFF2-40B4-BE49-F238E27FC236}">
              <a16:creationId xmlns:a16="http://schemas.microsoft.com/office/drawing/2014/main" id="{00000000-0008-0000-0400-00005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1" name="Text Box 78">
          <a:extLst>
            <a:ext uri="{FF2B5EF4-FFF2-40B4-BE49-F238E27FC236}">
              <a16:creationId xmlns:a16="http://schemas.microsoft.com/office/drawing/2014/main" id="{00000000-0008-0000-0400-00005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2" name="Text Box 79">
          <a:extLst>
            <a:ext uri="{FF2B5EF4-FFF2-40B4-BE49-F238E27FC236}">
              <a16:creationId xmlns:a16="http://schemas.microsoft.com/office/drawing/2014/main" id="{00000000-0008-0000-0400-00005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3" name="Text Box 80">
          <a:extLst>
            <a:ext uri="{FF2B5EF4-FFF2-40B4-BE49-F238E27FC236}">
              <a16:creationId xmlns:a16="http://schemas.microsoft.com/office/drawing/2014/main" id="{00000000-0008-0000-0400-00005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4" name="Text Box 81">
          <a:extLst>
            <a:ext uri="{FF2B5EF4-FFF2-40B4-BE49-F238E27FC236}">
              <a16:creationId xmlns:a16="http://schemas.microsoft.com/office/drawing/2014/main" id="{00000000-0008-0000-0400-00005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5" name="Text Box 82">
          <a:extLst>
            <a:ext uri="{FF2B5EF4-FFF2-40B4-BE49-F238E27FC236}">
              <a16:creationId xmlns:a16="http://schemas.microsoft.com/office/drawing/2014/main" id="{00000000-0008-0000-0400-00005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6" name="Text Box 83">
          <a:extLst>
            <a:ext uri="{FF2B5EF4-FFF2-40B4-BE49-F238E27FC236}">
              <a16:creationId xmlns:a16="http://schemas.microsoft.com/office/drawing/2014/main" id="{00000000-0008-0000-0400-00006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7" name="Text Box 84">
          <a:extLst>
            <a:ext uri="{FF2B5EF4-FFF2-40B4-BE49-F238E27FC236}">
              <a16:creationId xmlns:a16="http://schemas.microsoft.com/office/drawing/2014/main" id="{00000000-0008-0000-0400-00006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8" name="Text Box 85">
          <a:extLst>
            <a:ext uri="{FF2B5EF4-FFF2-40B4-BE49-F238E27FC236}">
              <a16:creationId xmlns:a16="http://schemas.microsoft.com/office/drawing/2014/main" id="{00000000-0008-0000-0400-00006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99" name="Text Box 86">
          <a:extLst>
            <a:ext uri="{FF2B5EF4-FFF2-40B4-BE49-F238E27FC236}">
              <a16:creationId xmlns:a16="http://schemas.microsoft.com/office/drawing/2014/main" id="{00000000-0008-0000-0400-00006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0" name="Text Box 87">
          <a:extLst>
            <a:ext uri="{FF2B5EF4-FFF2-40B4-BE49-F238E27FC236}">
              <a16:creationId xmlns:a16="http://schemas.microsoft.com/office/drawing/2014/main" id="{00000000-0008-0000-0400-00006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1" name="Text Box 88">
          <a:extLst>
            <a:ext uri="{FF2B5EF4-FFF2-40B4-BE49-F238E27FC236}">
              <a16:creationId xmlns:a16="http://schemas.microsoft.com/office/drawing/2014/main" id="{00000000-0008-0000-0400-00006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2" name="Text Box 89">
          <a:extLst>
            <a:ext uri="{FF2B5EF4-FFF2-40B4-BE49-F238E27FC236}">
              <a16:creationId xmlns:a16="http://schemas.microsoft.com/office/drawing/2014/main" id="{00000000-0008-0000-0400-00006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3" name="Text Box 90">
          <a:extLst>
            <a:ext uri="{FF2B5EF4-FFF2-40B4-BE49-F238E27FC236}">
              <a16:creationId xmlns:a16="http://schemas.microsoft.com/office/drawing/2014/main" id="{00000000-0008-0000-0400-00006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4" name="Text Box 91">
          <a:extLst>
            <a:ext uri="{FF2B5EF4-FFF2-40B4-BE49-F238E27FC236}">
              <a16:creationId xmlns:a16="http://schemas.microsoft.com/office/drawing/2014/main" id="{00000000-0008-0000-0400-00006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5" name="Text Box 92">
          <a:extLst>
            <a:ext uri="{FF2B5EF4-FFF2-40B4-BE49-F238E27FC236}">
              <a16:creationId xmlns:a16="http://schemas.microsoft.com/office/drawing/2014/main" id="{00000000-0008-0000-0400-00006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6" name="Text Box 93">
          <a:extLst>
            <a:ext uri="{FF2B5EF4-FFF2-40B4-BE49-F238E27FC236}">
              <a16:creationId xmlns:a16="http://schemas.microsoft.com/office/drawing/2014/main" id="{00000000-0008-0000-0400-00006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7" name="Text Box 94">
          <a:extLst>
            <a:ext uri="{FF2B5EF4-FFF2-40B4-BE49-F238E27FC236}">
              <a16:creationId xmlns:a16="http://schemas.microsoft.com/office/drawing/2014/main" id="{00000000-0008-0000-0400-00006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8" name="Text Box 95">
          <a:extLst>
            <a:ext uri="{FF2B5EF4-FFF2-40B4-BE49-F238E27FC236}">
              <a16:creationId xmlns:a16="http://schemas.microsoft.com/office/drawing/2014/main" id="{00000000-0008-0000-0400-00006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09" name="Text Box 96">
          <a:extLst>
            <a:ext uri="{FF2B5EF4-FFF2-40B4-BE49-F238E27FC236}">
              <a16:creationId xmlns:a16="http://schemas.microsoft.com/office/drawing/2014/main" id="{00000000-0008-0000-0400-00006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0" name="Text Box 97">
          <a:extLst>
            <a:ext uri="{FF2B5EF4-FFF2-40B4-BE49-F238E27FC236}">
              <a16:creationId xmlns:a16="http://schemas.microsoft.com/office/drawing/2014/main" id="{00000000-0008-0000-0400-00006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1" name="Text Box 98">
          <a:extLst>
            <a:ext uri="{FF2B5EF4-FFF2-40B4-BE49-F238E27FC236}">
              <a16:creationId xmlns:a16="http://schemas.microsoft.com/office/drawing/2014/main" id="{00000000-0008-0000-0400-00006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2" name="Text Box 99">
          <a:extLst>
            <a:ext uri="{FF2B5EF4-FFF2-40B4-BE49-F238E27FC236}">
              <a16:creationId xmlns:a16="http://schemas.microsoft.com/office/drawing/2014/main" id="{00000000-0008-0000-0400-00007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3" name="Text Box 100">
          <a:extLst>
            <a:ext uri="{FF2B5EF4-FFF2-40B4-BE49-F238E27FC236}">
              <a16:creationId xmlns:a16="http://schemas.microsoft.com/office/drawing/2014/main" id="{00000000-0008-0000-0400-00007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4" name="Text Box 101">
          <a:extLst>
            <a:ext uri="{FF2B5EF4-FFF2-40B4-BE49-F238E27FC236}">
              <a16:creationId xmlns:a16="http://schemas.microsoft.com/office/drawing/2014/main" id="{00000000-0008-0000-0400-00007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5" name="Text Box 102">
          <a:extLst>
            <a:ext uri="{FF2B5EF4-FFF2-40B4-BE49-F238E27FC236}">
              <a16:creationId xmlns:a16="http://schemas.microsoft.com/office/drawing/2014/main" id="{00000000-0008-0000-0400-00007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6" name="Text Box 103">
          <a:extLst>
            <a:ext uri="{FF2B5EF4-FFF2-40B4-BE49-F238E27FC236}">
              <a16:creationId xmlns:a16="http://schemas.microsoft.com/office/drawing/2014/main" id="{00000000-0008-0000-0400-00007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7" name="Text Box 104">
          <a:extLst>
            <a:ext uri="{FF2B5EF4-FFF2-40B4-BE49-F238E27FC236}">
              <a16:creationId xmlns:a16="http://schemas.microsoft.com/office/drawing/2014/main" id="{00000000-0008-0000-0400-00007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8" name="Text Box 105">
          <a:extLst>
            <a:ext uri="{FF2B5EF4-FFF2-40B4-BE49-F238E27FC236}">
              <a16:creationId xmlns:a16="http://schemas.microsoft.com/office/drawing/2014/main" id="{00000000-0008-0000-0400-00007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19" name="Text Box 106">
          <a:extLst>
            <a:ext uri="{FF2B5EF4-FFF2-40B4-BE49-F238E27FC236}">
              <a16:creationId xmlns:a16="http://schemas.microsoft.com/office/drawing/2014/main" id="{00000000-0008-0000-0400-00007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0" name="Text Box 107">
          <a:extLst>
            <a:ext uri="{FF2B5EF4-FFF2-40B4-BE49-F238E27FC236}">
              <a16:creationId xmlns:a16="http://schemas.microsoft.com/office/drawing/2014/main" id="{00000000-0008-0000-0400-00007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1" name="Text Box 108">
          <a:extLst>
            <a:ext uri="{FF2B5EF4-FFF2-40B4-BE49-F238E27FC236}">
              <a16:creationId xmlns:a16="http://schemas.microsoft.com/office/drawing/2014/main" id="{00000000-0008-0000-0400-00007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2" name="Text Box 109">
          <a:extLst>
            <a:ext uri="{FF2B5EF4-FFF2-40B4-BE49-F238E27FC236}">
              <a16:creationId xmlns:a16="http://schemas.microsoft.com/office/drawing/2014/main" id="{00000000-0008-0000-0400-00007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3" name="Text Box 110">
          <a:extLst>
            <a:ext uri="{FF2B5EF4-FFF2-40B4-BE49-F238E27FC236}">
              <a16:creationId xmlns:a16="http://schemas.microsoft.com/office/drawing/2014/main" id="{00000000-0008-0000-0400-00007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4" name="Text Box 111">
          <a:extLst>
            <a:ext uri="{FF2B5EF4-FFF2-40B4-BE49-F238E27FC236}">
              <a16:creationId xmlns:a16="http://schemas.microsoft.com/office/drawing/2014/main" id="{00000000-0008-0000-0400-00007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5" name="Text Box 112">
          <a:extLst>
            <a:ext uri="{FF2B5EF4-FFF2-40B4-BE49-F238E27FC236}">
              <a16:creationId xmlns:a16="http://schemas.microsoft.com/office/drawing/2014/main" id="{00000000-0008-0000-0400-00007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6" name="Text Box 113">
          <a:extLst>
            <a:ext uri="{FF2B5EF4-FFF2-40B4-BE49-F238E27FC236}">
              <a16:creationId xmlns:a16="http://schemas.microsoft.com/office/drawing/2014/main" id="{00000000-0008-0000-0400-00007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7" name="Text Box 114">
          <a:extLst>
            <a:ext uri="{FF2B5EF4-FFF2-40B4-BE49-F238E27FC236}">
              <a16:creationId xmlns:a16="http://schemas.microsoft.com/office/drawing/2014/main" id="{00000000-0008-0000-0400-00007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8" name="Text Box 115">
          <a:extLst>
            <a:ext uri="{FF2B5EF4-FFF2-40B4-BE49-F238E27FC236}">
              <a16:creationId xmlns:a16="http://schemas.microsoft.com/office/drawing/2014/main" id="{00000000-0008-0000-0400-00008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29" name="Text Box 116">
          <a:extLst>
            <a:ext uri="{FF2B5EF4-FFF2-40B4-BE49-F238E27FC236}">
              <a16:creationId xmlns:a16="http://schemas.microsoft.com/office/drawing/2014/main" id="{00000000-0008-0000-0400-00008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0" name="Text Box 117">
          <a:extLst>
            <a:ext uri="{FF2B5EF4-FFF2-40B4-BE49-F238E27FC236}">
              <a16:creationId xmlns:a16="http://schemas.microsoft.com/office/drawing/2014/main" id="{00000000-0008-0000-0400-00008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1" name="Text Box 118">
          <a:extLst>
            <a:ext uri="{FF2B5EF4-FFF2-40B4-BE49-F238E27FC236}">
              <a16:creationId xmlns:a16="http://schemas.microsoft.com/office/drawing/2014/main" id="{00000000-0008-0000-0400-00008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2" name="Text Box 119">
          <a:extLst>
            <a:ext uri="{FF2B5EF4-FFF2-40B4-BE49-F238E27FC236}">
              <a16:creationId xmlns:a16="http://schemas.microsoft.com/office/drawing/2014/main" id="{00000000-0008-0000-0400-00008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3" name="Text Box 120">
          <a:extLst>
            <a:ext uri="{FF2B5EF4-FFF2-40B4-BE49-F238E27FC236}">
              <a16:creationId xmlns:a16="http://schemas.microsoft.com/office/drawing/2014/main" id="{00000000-0008-0000-0400-00008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4" name="Text Box 121">
          <a:extLst>
            <a:ext uri="{FF2B5EF4-FFF2-40B4-BE49-F238E27FC236}">
              <a16:creationId xmlns:a16="http://schemas.microsoft.com/office/drawing/2014/main" id="{00000000-0008-0000-0400-00008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5" name="Text Box 122">
          <a:extLst>
            <a:ext uri="{FF2B5EF4-FFF2-40B4-BE49-F238E27FC236}">
              <a16:creationId xmlns:a16="http://schemas.microsoft.com/office/drawing/2014/main" id="{00000000-0008-0000-0400-00008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6" name="Text Box 123">
          <a:extLst>
            <a:ext uri="{FF2B5EF4-FFF2-40B4-BE49-F238E27FC236}">
              <a16:creationId xmlns:a16="http://schemas.microsoft.com/office/drawing/2014/main" id="{00000000-0008-0000-0400-00008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7" name="Text Box 124">
          <a:extLst>
            <a:ext uri="{FF2B5EF4-FFF2-40B4-BE49-F238E27FC236}">
              <a16:creationId xmlns:a16="http://schemas.microsoft.com/office/drawing/2014/main" id="{00000000-0008-0000-0400-00008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8" name="Text Box 125">
          <a:extLst>
            <a:ext uri="{FF2B5EF4-FFF2-40B4-BE49-F238E27FC236}">
              <a16:creationId xmlns:a16="http://schemas.microsoft.com/office/drawing/2014/main" id="{00000000-0008-0000-0400-00008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39" name="Text Box 126">
          <a:extLst>
            <a:ext uri="{FF2B5EF4-FFF2-40B4-BE49-F238E27FC236}">
              <a16:creationId xmlns:a16="http://schemas.microsoft.com/office/drawing/2014/main" id="{00000000-0008-0000-0400-00008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0" name="Text Box 127">
          <a:extLst>
            <a:ext uri="{FF2B5EF4-FFF2-40B4-BE49-F238E27FC236}">
              <a16:creationId xmlns:a16="http://schemas.microsoft.com/office/drawing/2014/main" id="{00000000-0008-0000-0400-00008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1" name="Text Box 128">
          <a:extLst>
            <a:ext uri="{FF2B5EF4-FFF2-40B4-BE49-F238E27FC236}">
              <a16:creationId xmlns:a16="http://schemas.microsoft.com/office/drawing/2014/main" id="{00000000-0008-0000-0400-00008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2" name="Text Box 129">
          <a:extLst>
            <a:ext uri="{FF2B5EF4-FFF2-40B4-BE49-F238E27FC236}">
              <a16:creationId xmlns:a16="http://schemas.microsoft.com/office/drawing/2014/main" id="{00000000-0008-0000-0400-00008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3" name="Text Box 130">
          <a:extLst>
            <a:ext uri="{FF2B5EF4-FFF2-40B4-BE49-F238E27FC236}">
              <a16:creationId xmlns:a16="http://schemas.microsoft.com/office/drawing/2014/main" id="{00000000-0008-0000-0400-00008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4" name="Text Box 131">
          <a:extLst>
            <a:ext uri="{FF2B5EF4-FFF2-40B4-BE49-F238E27FC236}">
              <a16:creationId xmlns:a16="http://schemas.microsoft.com/office/drawing/2014/main" id="{00000000-0008-0000-0400-00009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5" name="Text Box 132">
          <a:extLst>
            <a:ext uri="{FF2B5EF4-FFF2-40B4-BE49-F238E27FC236}">
              <a16:creationId xmlns:a16="http://schemas.microsoft.com/office/drawing/2014/main" id="{00000000-0008-0000-0400-00009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6" name="Text Box 133">
          <a:extLst>
            <a:ext uri="{FF2B5EF4-FFF2-40B4-BE49-F238E27FC236}">
              <a16:creationId xmlns:a16="http://schemas.microsoft.com/office/drawing/2014/main" id="{00000000-0008-0000-0400-00009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7" name="Text Box 134">
          <a:extLst>
            <a:ext uri="{FF2B5EF4-FFF2-40B4-BE49-F238E27FC236}">
              <a16:creationId xmlns:a16="http://schemas.microsoft.com/office/drawing/2014/main" id="{00000000-0008-0000-0400-00009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8" name="Text Box 135">
          <a:extLst>
            <a:ext uri="{FF2B5EF4-FFF2-40B4-BE49-F238E27FC236}">
              <a16:creationId xmlns:a16="http://schemas.microsoft.com/office/drawing/2014/main" id="{00000000-0008-0000-0400-00009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49" name="Text Box 136">
          <a:extLst>
            <a:ext uri="{FF2B5EF4-FFF2-40B4-BE49-F238E27FC236}">
              <a16:creationId xmlns:a16="http://schemas.microsoft.com/office/drawing/2014/main" id="{00000000-0008-0000-0400-00009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0" name="Text Box 137">
          <a:extLst>
            <a:ext uri="{FF2B5EF4-FFF2-40B4-BE49-F238E27FC236}">
              <a16:creationId xmlns:a16="http://schemas.microsoft.com/office/drawing/2014/main" id="{00000000-0008-0000-0400-000096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1" name="Text Box 138">
          <a:extLst>
            <a:ext uri="{FF2B5EF4-FFF2-40B4-BE49-F238E27FC236}">
              <a16:creationId xmlns:a16="http://schemas.microsoft.com/office/drawing/2014/main" id="{00000000-0008-0000-0400-000097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2" name="Text Box 139">
          <a:extLst>
            <a:ext uri="{FF2B5EF4-FFF2-40B4-BE49-F238E27FC236}">
              <a16:creationId xmlns:a16="http://schemas.microsoft.com/office/drawing/2014/main" id="{00000000-0008-0000-0400-000098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3" name="Text Box 140">
          <a:extLst>
            <a:ext uri="{FF2B5EF4-FFF2-40B4-BE49-F238E27FC236}">
              <a16:creationId xmlns:a16="http://schemas.microsoft.com/office/drawing/2014/main" id="{00000000-0008-0000-0400-000099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4" name="Text Box 141">
          <a:extLst>
            <a:ext uri="{FF2B5EF4-FFF2-40B4-BE49-F238E27FC236}">
              <a16:creationId xmlns:a16="http://schemas.microsoft.com/office/drawing/2014/main" id="{00000000-0008-0000-0400-00009A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5" name="Text Box 142">
          <a:extLst>
            <a:ext uri="{FF2B5EF4-FFF2-40B4-BE49-F238E27FC236}">
              <a16:creationId xmlns:a16="http://schemas.microsoft.com/office/drawing/2014/main" id="{00000000-0008-0000-0400-00009B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6" name="Text Box 143">
          <a:extLst>
            <a:ext uri="{FF2B5EF4-FFF2-40B4-BE49-F238E27FC236}">
              <a16:creationId xmlns:a16="http://schemas.microsoft.com/office/drawing/2014/main" id="{00000000-0008-0000-0400-00009C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7" name="Text Box 144">
          <a:extLst>
            <a:ext uri="{FF2B5EF4-FFF2-40B4-BE49-F238E27FC236}">
              <a16:creationId xmlns:a16="http://schemas.microsoft.com/office/drawing/2014/main" id="{00000000-0008-0000-0400-00009D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8" name="Text Box 145">
          <a:extLst>
            <a:ext uri="{FF2B5EF4-FFF2-40B4-BE49-F238E27FC236}">
              <a16:creationId xmlns:a16="http://schemas.microsoft.com/office/drawing/2014/main" id="{00000000-0008-0000-0400-00009E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59" name="Text Box 146">
          <a:extLst>
            <a:ext uri="{FF2B5EF4-FFF2-40B4-BE49-F238E27FC236}">
              <a16:creationId xmlns:a16="http://schemas.microsoft.com/office/drawing/2014/main" id="{00000000-0008-0000-0400-00009F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0" name="Text Box 147">
          <a:extLst>
            <a:ext uri="{FF2B5EF4-FFF2-40B4-BE49-F238E27FC236}">
              <a16:creationId xmlns:a16="http://schemas.microsoft.com/office/drawing/2014/main" id="{00000000-0008-0000-0400-0000A0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1" name="Text Box 148">
          <a:extLst>
            <a:ext uri="{FF2B5EF4-FFF2-40B4-BE49-F238E27FC236}">
              <a16:creationId xmlns:a16="http://schemas.microsoft.com/office/drawing/2014/main" id="{00000000-0008-0000-0400-0000A1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2" name="Text Box 149">
          <a:extLst>
            <a:ext uri="{FF2B5EF4-FFF2-40B4-BE49-F238E27FC236}">
              <a16:creationId xmlns:a16="http://schemas.microsoft.com/office/drawing/2014/main" id="{00000000-0008-0000-0400-0000A2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3" name="Text Box 150">
          <a:extLst>
            <a:ext uri="{FF2B5EF4-FFF2-40B4-BE49-F238E27FC236}">
              <a16:creationId xmlns:a16="http://schemas.microsoft.com/office/drawing/2014/main" id="{00000000-0008-0000-0400-0000A3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4" name="Text Box 151">
          <a:extLst>
            <a:ext uri="{FF2B5EF4-FFF2-40B4-BE49-F238E27FC236}">
              <a16:creationId xmlns:a16="http://schemas.microsoft.com/office/drawing/2014/main" id="{00000000-0008-0000-0400-0000A4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152640</xdr:rowOff>
    </xdr:to>
    <xdr:sp macro="" textlink="">
      <xdr:nvSpPr>
        <xdr:cNvPr id="165" name="Text Box 152">
          <a:extLst>
            <a:ext uri="{FF2B5EF4-FFF2-40B4-BE49-F238E27FC236}">
              <a16:creationId xmlns:a16="http://schemas.microsoft.com/office/drawing/2014/main" id="{00000000-0008-0000-0400-0000A5000000}"/>
            </a:ext>
          </a:extLst>
        </xdr:cNvPr>
        <xdr:cNvSpPr/>
      </xdr:nvSpPr>
      <xdr:spPr>
        <a:xfrm>
          <a:off x="311760" y="7818840"/>
          <a:ext cx="75240" cy="180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66" name="Text Box 153">
          <a:extLst>
            <a:ext uri="{FF2B5EF4-FFF2-40B4-BE49-F238E27FC236}">
              <a16:creationId xmlns:a16="http://schemas.microsoft.com/office/drawing/2014/main" id="{00000000-0008-0000-0400-0000A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67" name="Text Box 154">
          <a:extLst>
            <a:ext uri="{FF2B5EF4-FFF2-40B4-BE49-F238E27FC236}">
              <a16:creationId xmlns:a16="http://schemas.microsoft.com/office/drawing/2014/main" id="{00000000-0008-0000-0400-0000A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68" name="Text Box 155">
          <a:extLst>
            <a:ext uri="{FF2B5EF4-FFF2-40B4-BE49-F238E27FC236}">
              <a16:creationId xmlns:a16="http://schemas.microsoft.com/office/drawing/2014/main" id="{00000000-0008-0000-0400-0000A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69" name="Text Box 156">
          <a:extLst>
            <a:ext uri="{FF2B5EF4-FFF2-40B4-BE49-F238E27FC236}">
              <a16:creationId xmlns:a16="http://schemas.microsoft.com/office/drawing/2014/main" id="{00000000-0008-0000-0400-0000A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0" name="Text Box 157">
          <a:extLst>
            <a:ext uri="{FF2B5EF4-FFF2-40B4-BE49-F238E27FC236}">
              <a16:creationId xmlns:a16="http://schemas.microsoft.com/office/drawing/2014/main" id="{00000000-0008-0000-0400-0000A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1" name="Text Box 158">
          <a:extLst>
            <a:ext uri="{FF2B5EF4-FFF2-40B4-BE49-F238E27FC236}">
              <a16:creationId xmlns:a16="http://schemas.microsoft.com/office/drawing/2014/main" id="{00000000-0008-0000-0400-0000A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2" name="Text Box 159">
          <a:extLst>
            <a:ext uri="{FF2B5EF4-FFF2-40B4-BE49-F238E27FC236}">
              <a16:creationId xmlns:a16="http://schemas.microsoft.com/office/drawing/2014/main" id="{00000000-0008-0000-0400-0000A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3" name="Text Box 160">
          <a:extLst>
            <a:ext uri="{FF2B5EF4-FFF2-40B4-BE49-F238E27FC236}">
              <a16:creationId xmlns:a16="http://schemas.microsoft.com/office/drawing/2014/main" id="{00000000-0008-0000-0400-0000A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4" name="Text Box 161">
          <a:extLst>
            <a:ext uri="{FF2B5EF4-FFF2-40B4-BE49-F238E27FC236}">
              <a16:creationId xmlns:a16="http://schemas.microsoft.com/office/drawing/2014/main" id="{00000000-0008-0000-0400-0000A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5" name="Text Box 162">
          <a:extLst>
            <a:ext uri="{FF2B5EF4-FFF2-40B4-BE49-F238E27FC236}">
              <a16:creationId xmlns:a16="http://schemas.microsoft.com/office/drawing/2014/main" id="{00000000-0008-0000-0400-0000A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6" name="Text Box 163">
          <a:extLst>
            <a:ext uri="{FF2B5EF4-FFF2-40B4-BE49-F238E27FC236}">
              <a16:creationId xmlns:a16="http://schemas.microsoft.com/office/drawing/2014/main" id="{00000000-0008-0000-0400-0000B0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7" name="Text Box 164">
          <a:extLst>
            <a:ext uri="{FF2B5EF4-FFF2-40B4-BE49-F238E27FC236}">
              <a16:creationId xmlns:a16="http://schemas.microsoft.com/office/drawing/2014/main" id="{00000000-0008-0000-0400-0000B1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8" name="Text Box 165">
          <a:extLst>
            <a:ext uri="{FF2B5EF4-FFF2-40B4-BE49-F238E27FC236}">
              <a16:creationId xmlns:a16="http://schemas.microsoft.com/office/drawing/2014/main" id="{00000000-0008-0000-0400-0000B2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79" name="Text Box 166">
          <a:extLst>
            <a:ext uri="{FF2B5EF4-FFF2-40B4-BE49-F238E27FC236}">
              <a16:creationId xmlns:a16="http://schemas.microsoft.com/office/drawing/2014/main" id="{00000000-0008-0000-0400-0000B3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0" name="Text Box 167">
          <a:extLst>
            <a:ext uri="{FF2B5EF4-FFF2-40B4-BE49-F238E27FC236}">
              <a16:creationId xmlns:a16="http://schemas.microsoft.com/office/drawing/2014/main" id="{00000000-0008-0000-0400-0000B4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1" name="Text Box 168">
          <a:extLst>
            <a:ext uri="{FF2B5EF4-FFF2-40B4-BE49-F238E27FC236}">
              <a16:creationId xmlns:a16="http://schemas.microsoft.com/office/drawing/2014/main" id="{00000000-0008-0000-0400-0000B5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2" name="Text Box 169">
          <a:extLst>
            <a:ext uri="{FF2B5EF4-FFF2-40B4-BE49-F238E27FC236}">
              <a16:creationId xmlns:a16="http://schemas.microsoft.com/office/drawing/2014/main" id="{00000000-0008-0000-0400-0000B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3" name="Text Box 170">
          <a:extLst>
            <a:ext uri="{FF2B5EF4-FFF2-40B4-BE49-F238E27FC236}">
              <a16:creationId xmlns:a16="http://schemas.microsoft.com/office/drawing/2014/main" id="{00000000-0008-0000-0400-0000B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4" name="Text Box 171">
          <a:extLst>
            <a:ext uri="{FF2B5EF4-FFF2-40B4-BE49-F238E27FC236}">
              <a16:creationId xmlns:a16="http://schemas.microsoft.com/office/drawing/2014/main" id="{00000000-0008-0000-0400-0000B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5" name="Text Box 172">
          <a:extLst>
            <a:ext uri="{FF2B5EF4-FFF2-40B4-BE49-F238E27FC236}">
              <a16:creationId xmlns:a16="http://schemas.microsoft.com/office/drawing/2014/main" id="{00000000-0008-0000-0400-0000B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6" name="Text Box 173">
          <a:extLst>
            <a:ext uri="{FF2B5EF4-FFF2-40B4-BE49-F238E27FC236}">
              <a16:creationId xmlns:a16="http://schemas.microsoft.com/office/drawing/2014/main" id="{00000000-0008-0000-0400-0000B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7" name="Text Box 174">
          <a:extLst>
            <a:ext uri="{FF2B5EF4-FFF2-40B4-BE49-F238E27FC236}">
              <a16:creationId xmlns:a16="http://schemas.microsoft.com/office/drawing/2014/main" id="{00000000-0008-0000-0400-0000B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8" name="Text Box 175">
          <a:extLst>
            <a:ext uri="{FF2B5EF4-FFF2-40B4-BE49-F238E27FC236}">
              <a16:creationId xmlns:a16="http://schemas.microsoft.com/office/drawing/2014/main" id="{00000000-0008-0000-0400-0000B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89" name="Text Box 176">
          <a:extLst>
            <a:ext uri="{FF2B5EF4-FFF2-40B4-BE49-F238E27FC236}">
              <a16:creationId xmlns:a16="http://schemas.microsoft.com/office/drawing/2014/main" id="{00000000-0008-0000-0400-0000B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0" name="Text Box 177">
          <a:extLst>
            <a:ext uri="{FF2B5EF4-FFF2-40B4-BE49-F238E27FC236}">
              <a16:creationId xmlns:a16="http://schemas.microsoft.com/office/drawing/2014/main" id="{00000000-0008-0000-0400-0000B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1" name="Text Box 178">
          <a:extLst>
            <a:ext uri="{FF2B5EF4-FFF2-40B4-BE49-F238E27FC236}">
              <a16:creationId xmlns:a16="http://schemas.microsoft.com/office/drawing/2014/main" id="{00000000-0008-0000-0400-0000B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2" name="Text Box 179">
          <a:extLst>
            <a:ext uri="{FF2B5EF4-FFF2-40B4-BE49-F238E27FC236}">
              <a16:creationId xmlns:a16="http://schemas.microsoft.com/office/drawing/2014/main" id="{00000000-0008-0000-0400-0000C0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3" name="Text Box 180">
          <a:extLst>
            <a:ext uri="{FF2B5EF4-FFF2-40B4-BE49-F238E27FC236}">
              <a16:creationId xmlns:a16="http://schemas.microsoft.com/office/drawing/2014/main" id="{00000000-0008-0000-0400-0000C1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4" name="Text Box 181">
          <a:extLst>
            <a:ext uri="{FF2B5EF4-FFF2-40B4-BE49-F238E27FC236}">
              <a16:creationId xmlns:a16="http://schemas.microsoft.com/office/drawing/2014/main" id="{00000000-0008-0000-0400-0000C2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5" name="Text Box 182">
          <a:extLst>
            <a:ext uri="{FF2B5EF4-FFF2-40B4-BE49-F238E27FC236}">
              <a16:creationId xmlns:a16="http://schemas.microsoft.com/office/drawing/2014/main" id="{00000000-0008-0000-0400-0000C3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6" name="Text Box 183">
          <a:extLst>
            <a:ext uri="{FF2B5EF4-FFF2-40B4-BE49-F238E27FC236}">
              <a16:creationId xmlns:a16="http://schemas.microsoft.com/office/drawing/2014/main" id="{00000000-0008-0000-0400-0000C4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7" name="Text Box 184">
          <a:extLst>
            <a:ext uri="{FF2B5EF4-FFF2-40B4-BE49-F238E27FC236}">
              <a16:creationId xmlns:a16="http://schemas.microsoft.com/office/drawing/2014/main" id="{00000000-0008-0000-0400-0000C5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8" name="Text Box 185">
          <a:extLst>
            <a:ext uri="{FF2B5EF4-FFF2-40B4-BE49-F238E27FC236}">
              <a16:creationId xmlns:a16="http://schemas.microsoft.com/office/drawing/2014/main" id="{00000000-0008-0000-0400-0000C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199" name="Text Box 186">
          <a:extLst>
            <a:ext uri="{FF2B5EF4-FFF2-40B4-BE49-F238E27FC236}">
              <a16:creationId xmlns:a16="http://schemas.microsoft.com/office/drawing/2014/main" id="{00000000-0008-0000-0400-0000C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0" name="Text Box 187">
          <a:extLst>
            <a:ext uri="{FF2B5EF4-FFF2-40B4-BE49-F238E27FC236}">
              <a16:creationId xmlns:a16="http://schemas.microsoft.com/office/drawing/2014/main" id="{00000000-0008-0000-0400-0000C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1" name="Text Box 188">
          <a:extLst>
            <a:ext uri="{FF2B5EF4-FFF2-40B4-BE49-F238E27FC236}">
              <a16:creationId xmlns:a16="http://schemas.microsoft.com/office/drawing/2014/main" id="{00000000-0008-0000-0400-0000C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2" name="Text Box 189">
          <a:extLst>
            <a:ext uri="{FF2B5EF4-FFF2-40B4-BE49-F238E27FC236}">
              <a16:creationId xmlns:a16="http://schemas.microsoft.com/office/drawing/2014/main" id="{00000000-0008-0000-0400-0000C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3" name="Text Box 190">
          <a:extLst>
            <a:ext uri="{FF2B5EF4-FFF2-40B4-BE49-F238E27FC236}">
              <a16:creationId xmlns:a16="http://schemas.microsoft.com/office/drawing/2014/main" id="{00000000-0008-0000-0400-0000C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4" name="Text Box 191">
          <a:extLst>
            <a:ext uri="{FF2B5EF4-FFF2-40B4-BE49-F238E27FC236}">
              <a16:creationId xmlns:a16="http://schemas.microsoft.com/office/drawing/2014/main" id="{00000000-0008-0000-0400-0000C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5" name="Text Box 192">
          <a:extLst>
            <a:ext uri="{FF2B5EF4-FFF2-40B4-BE49-F238E27FC236}">
              <a16:creationId xmlns:a16="http://schemas.microsoft.com/office/drawing/2014/main" id="{00000000-0008-0000-0400-0000C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6" name="Text Box 193">
          <a:extLst>
            <a:ext uri="{FF2B5EF4-FFF2-40B4-BE49-F238E27FC236}">
              <a16:creationId xmlns:a16="http://schemas.microsoft.com/office/drawing/2014/main" id="{00000000-0008-0000-0400-0000C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7" name="Text Box 194">
          <a:extLst>
            <a:ext uri="{FF2B5EF4-FFF2-40B4-BE49-F238E27FC236}">
              <a16:creationId xmlns:a16="http://schemas.microsoft.com/office/drawing/2014/main" id="{00000000-0008-0000-0400-0000C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8" name="Text Box 195">
          <a:extLst>
            <a:ext uri="{FF2B5EF4-FFF2-40B4-BE49-F238E27FC236}">
              <a16:creationId xmlns:a16="http://schemas.microsoft.com/office/drawing/2014/main" id="{00000000-0008-0000-0400-0000D0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09" name="Text Box 196">
          <a:extLst>
            <a:ext uri="{FF2B5EF4-FFF2-40B4-BE49-F238E27FC236}">
              <a16:creationId xmlns:a16="http://schemas.microsoft.com/office/drawing/2014/main" id="{00000000-0008-0000-0400-0000D1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0" name="Text Box 197">
          <a:extLst>
            <a:ext uri="{FF2B5EF4-FFF2-40B4-BE49-F238E27FC236}">
              <a16:creationId xmlns:a16="http://schemas.microsoft.com/office/drawing/2014/main" id="{00000000-0008-0000-0400-0000D2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1" name="Text Box 198">
          <a:extLst>
            <a:ext uri="{FF2B5EF4-FFF2-40B4-BE49-F238E27FC236}">
              <a16:creationId xmlns:a16="http://schemas.microsoft.com/office/drawing/2014/main" id="{00000000-0008-0000-0400-0000D3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2" name="Text Box 199">
          <a:extLst>
            <a:ext uri="{FF2B5EF4-FFF2-40B4-BE49-F238E27FC236}">
              <a16:creationId xmlns:a16="http://schemas.microsoft.com/office/drawing/2014/main" id="{00000000-0008-0000-0400-0000D4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3" name="Text Box 200">
          <a:extLst>
            <a:ext uri="{FF2B5EF4-FFF2-40B4-BE49-F238E27FC236}">
              <a16:creationId xmlns:a16="http://schemas.microsoft.com/office/drawing/2014/main" id="{00000000-0008-0000-0400-0000D5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4" name="Text Box 201">
          <a:extLst>
            <a:ext uri="{FF2B5EF4-FFF2-40B4-BE49-F238E27FC236}">
              <a16:creationId xmlns:a16="http://schemas.microsoft.com/office/drawing/2014/main" id="{00000000-0008-0000-0400-0000D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5" name="Text Box 202">
          <a:extLst>
            <a:ext uri="{FF2B5EF4-FFF2-40B4-BE49-F238E27FC236}">
              <a16:creationId xmlns:a16="http://schemas.microsoft.com/office/drawing/2014/main" id="{00000000-0008-0000-0400-0000D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6" name="Text Box 203">
          <a:extLst>
            <a:ext uri="{FF2B5EF4-FFF2-40B4-BE49-F238E27FC236}">
              <a16:creationId xmlns:a16="http://schemas.microsoft.com/office/drawing/2014/main" id="{00000000-0008-0000-0400-0000D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7" name="Text Box 204">
          <a:extLst>
            <a:ext uri="{FF2B5EF4-FFF2-40B4-BE49-F238E27FC236}">
              <a16:creationId xmlns:a16="http://schemas.microsoft.com/office/drawing/2014/main" id="{00000000-0008-0000-0400-0000D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8" name="Text Box 205">
          <a:extLst>
            <a:ext uri="{FF2B5EF4-FFF2-40B4-BE49-F238E27FC236}">
              <a16:creationId xmlns:a16="http://schemas.microsoft.com/office/drawing/2014/main" id="{00000000-0008-0000-0400-0000D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19" name="Text Box 206">
          <a:extLst>
            <a:ext uri="{FF2B5EF4-FFF2-40B4-BE49-F238E27FC236}">
              <a16:creationId xmlns:a16="http://schemas.microsoft.com/office/drawing/2014/main" id="{00000000-0008-0000-0400-0000D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0" name="Text Box 207">
          <a:extLst>
            <a:ext uri="{FF2B5EF4-FFF2-40B4-BE49-F238E27FC236}">
              <a16:creationId xmlns:a16="http://schemas.microsoft.com/office/drawing/2014/main" id="{00000000-0008-0000-0400-0000D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1" name="Text Box 208">
          <a:extLst>
            <a:ext uri="{FF2B5EF4-FFF2-40B4-BE49-F238E27FC236}">
              <a16:creationId xmlns:a16="http://schemas.microsoft.com/office/drawing/2014/main" id="{00000000-0008-0000-0400-0000D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2" name="Text Box 209">
          <a:extLst>
            <a:ext uri="{FF2B5EF4-FFF2-40B4-BE49-F238E27FC236}">
              <a16:creationId xmlns:a16="http://schemas.microsoft.com/office/drawing/2014/main" id="{00000000-0008-0000-0400-0000D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3" name="Text Box 210">
          <a:extLst>
            <a:ext uri="{FF2B5EF4-FFF2-40B4-BE49-F238E27FC236}">
              <a16:creationId xmlns:a16="http://schemas.microsoft.com/office/drawing/2014/main" id="{00000000-0008-0000-0400-0000D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4" name="Text Box 211">
          <a:extLst>
            <a:ext uri="{FF2B5EF4-FFF2-40B4-BE49-F238E27FC236}">
              <a16:creationId xmlns:a16="http://schemas.microsoft.com/office/drawing/2014/main" id="{00000000-0008-0000-0400-0000E0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5" name="Text Box 212">
          <a:extLst>
            <a:ext uri="{FF2B5EF4-FFF2-40B4-BE49-F238E27FC236}">
              <a16:creationId xmlns:a16="http://schemas.microsoft.com/office/drawing/2014/main" id="{00000000-0008-0000-0400-0000E1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6" name="Text Box 213">
          <a:extLst>
            <a:ext uri="{FF2B5EF4-FFF2-40B4-BE49-F238E27FC236}">
              <a16:creationId xmlns:a16="http://schemas.microsoft.com/office/drawing/2014/main" id="{00000000-0008-0000-0400-0000E2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7" name="Text Box 214">
          <a:extLst>
            <a:ext uri="{FF2B5EF4-FFF2-40B4-BE49-F238E27FC236}">
              <a16:creationId xmlns:a16="http://schemas.microsoft.com/office/drawing/2014/main" id="{00000000-0008-0000-0400-0000E3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8" name="Text Box 215">
          <a:extLst>
            <a:ext uri="{FF2B5EF4-FFF2-40B4-BE49-F238E27FC236}">
              <a16:creationId xmlns:a16="http://schemas.microsoft.com/office/drawing/2014/main" id="{00000000-0008-0000-0400-0000E4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29" name="Text Box 216">
          <a:extLst>
            <a:ext uri="{FF2B5EF4-FFF2-40B4-BE49-F238E27FC236}">
              <a16:creationId xmlns:a16="http://schemas.microsoft.com/office/drawing/2014/main" id="{00000000-0008-0000-0400-0000E5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0" name="Text Box 217">
          <a:extLst>
            <a:ext uri="{FF2B5EF4-FFF2-40B4-BE49-F238E27FC236}">
              <a16:creationId xmlns:a16="http://schemas.microsoft.com/office/drawing/2014/main" id="{00000000-0008-0000-0400-0000E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1" name="Text Box 218">
          <a:extLst>
            <a:ext uri="{FF2B5EF4-FFF2-40B4-BE49-F238E27FC236}">
              <a16:creationId xmlns:a16="http://schemas.microsoft.com/office/drawing/2014/main" id="{00000000-0008-0000-0400-0000E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2" name="Text Box 219">
          <a:extLst>
            <a:ext uri="{FF2B5EF4-FFF2-40B4-BE49-F238E27FC236}">
              <a16:creationId xmlns:a16="http://schemas.microsoft.com/office/drawing/2014/main" id="{00000000-0008-0000-0400-0000E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3" name="Text Box 220">
          <a:extLst>
            <a:ext uri="{FF2B5EF4-FFF2-40B4-BE49-F238E27FC236}">
              <a16:creationId xmlns:a16="http://schemas.microsoft.com/office/drawing/2014/main" id="{00000000-0008-0000-0400-0000E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4" name="Text Box 221">
          <a:extLst>
            <a:ext uri="{FF2B5EF4-FFF2-40B4-BE49-F238E27FC236}">
              <a16:creationId xmlns:a16="http://schemas.microsoft.com/office/drawing/2014/main" id="{00000000-0008-0000-0400-0000E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5" name="Text Box 222">
          <a:extLst>
            <a:ext uri="{FF2B5EF4-FFF2-40B4-BE49-F238E27FC236}">
              <a16:creationId xmlns:a16="http://schemas.microsoft.com/office/drawing/2014/main" id="{00000000-0008-0000-0400-0000E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6" name="Text Box 223">
          <a:extLst>
            <a:ext uri="{FF2B5EF4-FFF2-40B4-BE49-F238E27FC236}">
              <a16:creationId xmlns:a16="http://schemas.microsoft.com/office/drawing/2014/main" id="{00000000-0008-0000-0400-0000E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7" name="Text Box 224">
          <a:extLst>
            <a:ext uri="{FF2B5EF4-FFF2-40B4-BE49-F238E27FC236}">
              <a16:creationId xmlns:a16="http://schemas.microsoft.com/office/drawing/2014/main" id="{00000000-0008-0000-0400-0000E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8" name="Text Box 225">
          <a:extLst>
            <a:ext uri="{FF2B5EF4-FFF2-40B4-BE49-F238E27FC236}">
              <a16:creationId xmlns:a16="http://schemas.microsoft.com/office/drawing/2014/main" id="{00000000-0008-0000-0400-0000E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39" name="Text Box 226">
          <a:extLst>
            <a:ext uri="{FF2B5EF4-FFF2-40B4-BE49-F238E27FC236}">
              <a16:creationId xmlns:a16="http://schemas.microsoft.com/office/drawing/2014/main" id="{00000000-0008-0000-0400-0000E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0" name="Text Box 227">
          <a:extLst>
            <a:ext uri="{FF2B5EF4-FFF2-40B4-BE49-F238E27FC236}">
              <a16:creationId xmlns:a16="http://schemas.microsoft.com/office/drawing/2014/main" id="{00000000-0008-0000-0400-0000F0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1" name="Text Box 228">
          <a:extLst>
            <a:ext uri="{FF2B5EF4-FFF2-40B4-BE49-F238E27FC236}">
              <a16:creationId xmlns:a16="http://schemas.microsoft.com/office/drawing/2014/main" id="{00000000-0008-0000-0400-0000F1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2" name="Text Box 229">
          <a:extLst>
            <a:ext uri="{FF2B5EF4-FFF2-40B4-BE49-F238E27FC236}">
              <a16:creationId xmlns:a16="http://schemas.microsoft.com/office/drawing/2014/main" id="{00000000-0008-0000-0400-0000F2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3" name="Text Box 230">
          <a:extLst>
            <a:ext uri="{FF2B5EF4-FFF2-40B4-BE49-F238E27FC236}">
              <a16:creationId xmlns:a16="http://schemas.microsoft.com/office/drawing/2014/main" id="{00000000-0008-0000-0400-0000F3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4" name="Text Box 231">
          <a:extLst>
            <a:ext uri="{FF2B5EF4-FFF2-40B4-BE49-F238E27FC236}">
              <a16:creationId xmlns:a16="http://schemas.microsoft.com/office/drawing/2014/main" id="{00000000-0008-0000-0400-0000F4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5" name="Text Box 232">
          <a:extLst>
            <a:ext uri="{FF2B5EF4-FFF2-40B4-BE49-F238E27FC236}">
              <a16:creationId xmlns:a16="http://schemas.microsoft.com/office/drawing/2014/main" id="{00000000-0008-0000-0400-0000F5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6" name="Text Box 233">
          <a:extLst>
            <a:ext uri="{FF2B5EF4-FFF2-40B4-BE49-F238E27FC236}">
              <a16:creationId xmlns:a16="http://schemas.microsoft.com/office/drawing/2014/main" id="{00000000-0008-0000-0400-0000F6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7" name="Text Box 234">
          <a:extLst>
            <a:ext uri="{FF2B5EF4-FFF2-40B4-BE49-F238E27FC236}">
              <a16:creationId xmlns:a16="http://schemas.microsoft.com/office/drawing/2014/main" id="{00000000-0008-0000-0400-0000F7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8" name="Text Box 235">
          <a:extLst>
            <a:ext uri="{FF2B5EF4-FFF2-40B4-BE49-F238E27FC236}">
              <a16:creationId xmlns:a16="http://schemas.microsoft.com/office/drawing/2014/main" id="{00000000-0008-0000-0400-0000F8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49" name="Text Box 236">
          <a:extLst>
            <a:ext uri="{FF2B5EF4-FFF2-40B4-BE49-F238E27FC236}">
              <a16:creationId xmlns:a16="http://schemas.microsoft.com/office/drawing/2014/main" id="{00000000-0008-0000-0400-0000F9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0" name="Text Box 237">
          <a:extLst>
            <a:ext uri="{FF2B5EF4-FFF2-40B4-BE49-F238E27FC236}">
              <a16:creationId xmlns:a16="http://schemas.microsoft.com/office/drawing/2014/main" id="{00000000-0008-0000-0400-0000FA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1" name="Text Box 238">
          <a:extLst>
            <a:ext uri="{FF2B5EF4-FFF2-40B4-BE49-F238E27FC236}">
              <a16:creationId xmlns:a16="http://schemas.microsoft.com/office/drawing/2014/main" id="{00000000-0008-0000-0400-0000FB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2" name="Text Box 239">
          <a:extLst>
            <a:ext uri="{FF2B5EF4-FFF2-40B4-BE49-F238E27FC236}">
              <a16:creationId xmlns:a16="http://schemas.microsoft.com/office/drawing/2014/main" id="{00000000-0008-0000-0400-0000FC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3" name="Text Box 240">
          <a:extLst>
            <a:ext uri="{FF2B5EF4-FFF2-40B4-BE49-F238E27FC236}">
              <a16:creationId xmlns:a16="http://schemas.microsoft.com/office/drawing/2014/main" id="{00000000-0008-0000-0400-0000FD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4" name="Text Box 241">
          <a:extLst>
            <a:ext uri="{FF2B5EF4-FFF2-40B4-BE49-F238E27FC236}">
              <a16:creationId xmlns:a16="http://schemas.microsoft.com/office/drawing/2014/main" id="{00000000-0008-0000-0400-0000FE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5" name="Text Box 242">
          <a:extLst>
            <a:ext uri="{FF2B5EF4-FFF2-40B4-BE49-F238E27FC236}">
              <a16:creationId xmlns:a16="http://schemas.microsoft.com/office/drawing/2014/main" id="{00000000-0008-0000-0400-0000FF00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6" name="Text Box 243">
          <a:extLst>
            <a:ext uri="{FF2B5EF4-FFF2-40B4-BE49-F238E27FC236}">
              <a16:creationId xmlns:a16="http://schemas.microsoft.com/office/drawing/2014/main" id="{00000000-0008-0000-0400-00000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7" name="Text Box 244">
          <a:extLst>
            <a:ext uri="{FF2B5EF4-FFF2-40B4-BE49-F238E27FC236}">
              <a16:creationId xmlns:a16="http://schemas.microsoft.com/office/drawing/2014/main" id="{00000000-0008-0000-0400-00000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8" name="Text Box 245">
          <a:extLst>
            <a:ext uri="{FF2B5EF4-FFF2-40B4-BE49-F238E27FC236}">
              <a16:creationId xmlns:a16="http://schemas.microsoft.com/office/drawing/2014/main" id="{00000000-0008-0000-0400-00000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59" name="Text Box 246">
          <a:extLst>
            <a:ext uri="{FF2B5EF4-FFF2-40B4-BE49-F238E27FC236}">
              <a16:creationId xmlns:a16="http://schemas.microsoft.com/office/drawing/2014/main" id="{00000000-0008-0000-0400-00000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0" name="Text Box 247">
          <a:extLst>
            <a:ext uri="{FF2B5EF4-FFF2-40B4-BE49-F238E27FC236}">
              <a16:creationId xmlns:a16="http://schemas.microsoft.com/office/drawing/2014/main" id="{00000000-0008-0000-0400-00000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1" name="Text Box 248">
          <a:extLst>
            <a:ext uri="{FF2B5EF4-FFF2-40B4-BE49-F238E27FC236}">
              <a16:creationId xmlns:a16="http://schemas.microsoft.com/office/drawing/2014/main" id="{00000000-0008-0000-0400-00000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2" name="Text Box 249">
          <a:extLst>
            <a:ext uri="{FF2B5EF4-FFF2-40B4-BE49-F238E27FC236}">
              <a16:creationId xmlns:a16="http://schemas.microsoft.com/office/drawing/2014/main" id="{00000000-0008-0000-0400-00000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3" name="Text Box 250">
          <a:extLst>
            <a:ext uri="{FF2B5EF4-FFF2-40B4-BE49-F238E27FC236}">
              <a16:creationId xmlns:a16="http://schemas.microsoft.com/office/drawing/2014/main" id="{00000000-0008-0000-0400-00000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4" name="Text Box 251">
          <a:extLst>
            <a:ext uri="{FF2B5EF4-FFF2-40B4-BE49-F238E27FC236}">
              <a16:creationId xmlns:a16="http://schemas.microsoft.com/office/drawing/2014/main" id="{00000000-0008-0000-0400-00000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5" name="Text Box 252">
          <a:extLst>
            <a:ext uri="{FF2B5EF4-FFF2-40B4-BE49-F238E27FC236}">
              <a16:creationId xmlns:a16="http://schemas.microsoft.com/office/drawing/2014/main" id="{00000000-0008-0000-0400-00000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6" name="Text Box 253">
          <a:extLst>
            <a:ext uri="{FF2B5EF4-FFF2-40B4-BE49-F238E27FC236}">
              <a16:creationId xmlns:a16="http://schemas.microsoft.com/office/drawing/2014/main" id="{00000000-0008-0000-0400-00000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7" name="Text Box 254">
          <a:extLst>
            <a:ext uri="{FF2B5EF4-FFF2-40B4-BE49-F238E27FC236}">
              <a16:creationId xmlns:a16="http://schemas.microsoft.com/office/drawing/2014/main" id="{00000000-0008-0000-0400-00000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8" name="Text Box 255">
          <a:extLst>
            <a:ext uri="{FF2B5EF4-FFF2-40B4-BE49-F238E27FC236}">
              <a16:creationId xmlns:a16="http://schemas.microsoft.com/office/drawing/2014/main" id="{00000000-0008-0000-0400-00000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69" name="Text Box 256">
          <a:extLst>
            <a:ext uri="{FF2B5EF4-FFF2-40B4-BE49-F238E27FC236}">
              <a16:creationId xmlns:a16="http://schemas.microsoft.com/office/drawing/2014/main" id="{00000000-0008-0000-0400-00000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0" name="Text Box 257">
          <a:extLst>
            <a:ext uri="{FF2B5EF4-FFF2-40B4-BE49-F238E27FC236}">
              <a16:creationId xmlns:a16="http://schemas.microsoft.com/office/drawing/2014/main" id="{00000000-0008-0000-0400-00000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1" name="Text Box 258">
          <a:extLst>
            <a:ext uri="{FF2B5EF4-FFF2-40B4-BE49-F238E27FC236}">
              <a16:creationId xmlns:a16="http://schemas.microsoft.com/office/drawing/2014/main" id="{00000000-0008-0000-0400-00000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2" name="Text Box 259">
          <a:extLst>
            <a:ext uri="{FF2B5EF4-FFF2-40B4-BE49-F238E27FC236}">
              <a16:creationId xmlns:a16="http://schemas.microsoft.com/office/drawing/2014/main" id="{00000000-0008-0000-0400-00001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3" name="Text Box 260">
          <a:extLst>
            <a:ext uri="{FF2B5EF4-FFF2-40B4-BE49-F238E27FC236}">
              <a16:creationId xmlns:a16="http://schemas.microsoft.com/office/drawing/2014/main" id="{00000000-0008-0000-0400-00001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4" name="Text Box 261">
          <a:extLst>
            <a:ext uri="{FF2B5EF4-FFF2-40B4-BE49-F238E27FC236}">
              <a16:creationId xmlns:a16="http://schemas.microsoft.com/office/drawing/2014/main" id="{00000000-0008-0000-0400-00001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5" name="Text Box 262">
          <a:extLst>
            <a:ext uri="{FF2B5EF4-FFF2-40B4-BE49-F238E27FC236}">
              <a16:creationId xmlns:a16="http://schemas.microsoft.com/office/drawing/2014/main" id="{00000000-0008-0000-0400-00001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6" name="Text Box 263">
          <a:extLst>
            <a:ext uri="{FF2B5EF4-FFF2-40B4-BE49-F238E27FC236}">
              <a16:creationId xmlns:a16="http://schemas.microsoft.com/office/drawing/2014/main" id="{00000000-0008-0000-0400-00001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7" name="Text Box 264">
          <a:extLst>
            <a:ext uri="{FF2B5EF4-FFF2-40B4-BE49-F238E27FC236}">
              <a16:creationId xmlns:a16="http://schemas.microsoft.com/office/drawing/2014/main" id="{00000000-0008-0000-0400-00001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8" name="Text Box 265">
          <a:extLst>
            <a:ext uri="{FF2B5EF4-FFF2-40B4-BE49-F238E27FC236}">
              <a16:creationId xmlns:a16="http://schemas.microsoft.com/office/drawing/2014/main" id="{00000000-0008-0000-0400-00001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79" name="Text Box 266">
          <a:extLst>
            <a:ext uri="{FF2B5EF4-FFF2-40B4-BE49-F238E27FC236}">
              <a16:creationId xmlns:a16="http://schemas.microsoft.com/office/drawing/2014/main" id="{00000000-0008-0000-0400-00001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0" name="Text Box 267">
          <a:extLst>
            <a:ext uri="{FF2B5EF4-FFF2-40B4-BE49-F238E27FC236}">
              <a16:creationId xmlns:a16="http://schemas.microsoft.com/office/drawing/2014/main" id="{00000000-0008-0000-0400-00001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1" name="Text Box 268">
          <a:extLst>
            <a:ext uri="{FF2B5EF4-FFF2-40B4-BE49-F238E27FC236}">
              <a16:creationId xmlns:a16="http://schemas.microsoft.com/office/drawing/2014/main" id="{00000000-0008-0000-0400-00001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2" name="Text Box 269">
          <a:extLst>
            <a:ext uri="{FF2B5EF4-FFF2-40B4-BE49-F238E27FC236}">
              <a16:creationId xmlns:a16="http://schemas.microsoft.com/office/drawing/2014/main" id="{00000000-0008-0000-0400-00001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3" name="Text Box 270">
          <a:extLst>
            <a:ext uri="{FF2B5EF4-FFF2-40B4-BE49-F238E27FC236}">
              <a16:creationId xmlns:a16="http://schemas.microsoft.com/office/drawing/2014/main" id="{00000000-0008-0000-0400-00001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4" name="Text Box 271">
          <a:extLst>
            <a:ext uri="{FF2B5EF4-FFF2-40B4-BE49-F238E27FC236}">
              <a16:creationId xmlns:a16="http://schemas.microsoft.com/office/drawing/2014/main" id="{00000000-0008-0000-0400-00001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5" name="Text Box 272">
          <a:extLst>
            <a:ext uri="{FF2B5EF4-FFF2-40B4-BE49-F238E27FC236}">
              <a16:creationId xmlns:a16="http://schemas.microsoft.com/office/drawing/2014/main" id="{00000000-0008-0000-0400-00001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6" name="Text Box 273">
          <a:extLst>
            <a:ext uri="{FF2B5EF4-FFF2-40B4-BE49-F238E27FC236}">
              <a16:creationId xmlns:a16="http://schemas.microsoft.com/office/drawing/2014/main" id="{00000000-0008-0000-0400-00001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7" name="Text Box 274">
          <a:extLst>
            <a:ext uri="{FF2B5EF4-FFF2-40B4-BE49-F238E27FC236}">
              <a16:creationId xmlns:a16="http://schemas.microsoft.com/office/drawing/2014/main" id="{00000000-0008-0000-0400-00001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8" name="Text Box 275">
          <a:extLst>
            <a:ext uri="{FF2B5EF4-FFF2-40B4-BE49-F238E27FC236}">
              <a16:creationId xmlns:a16="http://schemas.microsoft.com/office/drawing/2014/main" id="{00000000-0008-0000-0400-00002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89" name="Text Box 276">
          <a:extLst>
            <a:ext uri="{FF2B5EF4-FFF2-40B4-BE49-F238E27FC236}">
              <a16:creationId xmlns:a16="http://schemas.microsoft.com/office/drawing/2014/main" id="{00000000-0008-0000-0400-00002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0" name="Text Box 277">
          <a:extLst>
            <a:ext uri="{FF2B5EF4-FFF2-40B4-BE49-F238E27FC236}">
              <a16:creationId xmlns:a16="http://schemas.microsoft.com/office/drawing/2014/main" id="{00000000-0008-0000-0400-00002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1" name="Text Box 278">
          <a:extLst>
            <a:ext uri="{FF2B5EF4-FFF2-40B4-BE49-F238E27FC236}">
              <a16:creationId xmlns:a16="http://schemas.microsoft.com/office/drawing/2014/main" id="{00000000-0008-0000-0400-00002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2" name="Text Box 279">
          <a:extLst>
            <a:ext uri="{FF2B5EF4-FFF2-40B4-BE49-F238E27FC236}">
              <a16:creationId xmlns:a16="http://schemas.microsoft.com/office/drawing/2014/main" id="{00000000-0008-0000-0400-00002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3" name="Text Box 280">
          <a:extLst>
            <a:ext uri="{FF2B5EF4-FFF2-40B4-BE49-F238E27FC236}">
              <a16:creationId xmlns:a16="http://schemas.microsoft.com/office/drawing/2014/main" id="{00000000-0008-0000-0400-00002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4" name="Text Box 281">
          <a:extLst>
            <a:ext uri="{FF2B5EF4-FFF2-40B4-BE49-F238E27FC236}">
              <a16:creationId xmlns:a16="http://schemas.microsoft.com/office/drawing/2014/main" id="{00000000-0008-0000-0400-00002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5" name="Text Box 282">
          <a:extLst>
            <a:ext uri="{FF2B5EF4-FFF2-40B4-BE49-F238E27FC236}">
              <a16:creationId xmlns:a16="http://schemas.microsoft.com/office/drawing/2014/main" id="{00000000-0008-0000-0400-00002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6" name="Text Box 283">
          <a:extLst>
            <a:ext uri="{FF2B5EF4-FFF2-40B4-BE49-F238E27FC236}">
              <a16:creationId xmlns:a16="http://schemas.microsoft.com/office/drawing/2014/main" id="{00000000-0008-0000-0400-00002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7" name="Text Box 284">
          <a:extLst>
            <a:ext uri="{FF2B5EF4-FFF2-40B4-BE49-F238E27FC236}">
              <a16:creationId xmlns:a16="http://schemas.microsoft.com/office/drawing/2014/main" id="{00000000-0008-0000-0400-00002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8" name="Text Box 285">
          <a:extLst>
            <a:ext uri="{FF2B5EF4-FFF2-40B4-BE49-F238E27FC236}">
              <a16:creationId xmlns:a16="http://schemas.microsoft.com/office/drawing/2014/main" id="{00000000-0008-0000-0400-00002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299" name="Text Box 286">
          <a:extLst>
            <a:ext uri="{FF2B5EF4-FFF2-40B4-BE49-F238E27FC236}">
              <a16:creationId xmlns:a16="http://schemas.microsoft.com/office/drawing/2014/main" id="{00000000-0008-0000-0400-00002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0" name="Text Box 287">
          <a:extLst>
            <a:ext uri="{FF2B5EF4-FFF2-40B4-BE49-F238E27FC236}">
              <a16:creationId xmlns:a16="http://schemas.microsoft.com/office/drawing/2014/main" id="{00000000-0008-0000-0400-00002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1" name="Text Box 288">
          <a:extLst>
            <a:ext uri="{FF2B5EF4-FFF2-40B4-BE49-F238E27FC236}">
              <a16:creationId xmlns:a16="http://schemas.microsoft.com/office/drawing/2014/main" id="{00000000-0008-0000-0400-00002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2" name="Text Box 289">
          <a:extLst>
            <a:ext uri="{FF2B5EF4-FFF2-40B4-BE49-F238E27FC236}">
              <a16:creationId xmlns:a16="http://schemas.microsoft.com/office/drawing/2014/main" id="{00000000-0008-0000-0400-00002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3" name="Text Box 290">
          <a:extLst>
            <a:ext uri="{FF2B5EF4-FFF2-40B4-BE49-F238E27FC236}">
              <a16:creationId xmlns:a16="http://schemas.microsoft.com/office/drawing/2014/main" id="{00000000-0008-0000-0400-00002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4" name="Text Box 291">
          <a:extLst>
            <a:ext uri="{FF2B5EF4-FFF2-40B4-BE49-F238E27FC236}">
              <a16:creationId xmlns:a16="http://schemas.microsoft.com/office/drawing/2014/main" id="{00000000-0008-0000-0400-00003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5" name="Text Box 292">
          <a:extLst>
            <a:ext uri="{FF2B5EF4-FFF2-40B4-BE49-F238E27FC236}">
              <a16:creationId xmlns:a16="http://schemas.microsoft.com/office/drawing/2014/main" id="{00000000-0008-0000-0400-00003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6" name="Text Box 293">
          <a:extLst>
            <a:ext uri="{FF2B5EF4-FFF2-40B4-BE49-F238E27FC236}">
              <a16:creationId xmlns:a16="http://schemas.microsoft.com/office/drawing/2014/main" id="{00000000-0008-0000-0400-00003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7" name="Text Box 294">
          <a:extLst>
            <a:ext uri="{FF2B5EF4-FFF2-40B4-BE49-F238E27FC236}">
              <a16:creationId xmlns:a16="http://schemas.microsoft.com/office/drawing/2014/main" id="{00000000-0008-0000-0400-00003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8" name="Text Box 295">
          <a:extLst>
            <a:ext uri="{FF2B5EF4-FFF2-40B4-BE49-F238E27FC236}">
              <a16:creationId xmlns:a16="http://schemas.microsoft.com/office/drawing/2014/main" id="{00000000-0008-0000-0400-00003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09" name="Text Box 296">
          <a:extLst>
            <a:ext uri="{FF2B5EF4-FFF2-40B4-BE49-F238E27FC236}">
              <a16:creationId xmlns:a16="http://schemas.microsoft.com/office/drawing/2014/main" id="{00000000-0008-0000-0400-00003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0" name="Text Box 297">
          <a:extLst>
            <a:ext uri="{FF2B5EF4-FFF2-40B4-BE49-F238E27FC236}">
              <a16:creationId xmlns:a16="http://schemas.microsoft.com/office/drawing/2014/main" id="{00000000-0008-0000-0400-00003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1" name="Text Box 298">
          <a:extLst>
            <a:ext uri="{FF2B5EF4-FFF2-40B4-BE49-F238E27FC236}">
              <a16:creationId xmlns:a16="http://schemas.microsoft.com/office/drawing/2014/main" id="{00000000-0008-0000-0400-00003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2" name="Text Box 299">
          <a:extLst>
            <a:ext uri="{FF2B5EF4-FFF2-40B4-BE49-F238E27FC236}">
              <a16:creationId xmlns:a16="http://schemas.microsoft.com/office/drawing/2014/main" id="{00000000-0008-0000-0400-00003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3" name="Text Box 300">
          <a:extLst>
            <a:ext uri="{FF2B5EF4-FFF2-40B4-BE49-F238E27FC236}">
              <a16:creationId xmlns:a16="http://schemas.microsoft.com/office/drawing/2014/main" id="{00000000-0008-0000-0400-00003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4" name="Text Box 301">
          <a:extLst>
            <a:ext uri="{FF2B5EF4-FFF2-40B4-BE49-F238E27FC236}">
              <a16:creationId xmlns:a16="http://schemas.microsoft.com/office/drawing/2014/main" id="{00000000-0008-0000-0400-00003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5" name="Text Box 302">
          <a:extLst>
            <a:ext uri="{FF2B5EF4-FFF2-40B4-BE49-F238E27FC236}">
              <a16:creationId xmlns:a16="http://schemas.microsoft.com/office/drawing/2014/main" id="{00000000-0008-0000-0400-00003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6" name="Text Box 303">
          <a:extLst>
            <a:ext uri="{FF2B5EF4-FFF2-40B4-BE49-F238E27FC236}">
              <a16:creationId xmlns:a16="http://schemas.microsoft.com/office/drawing/2014/main" id="{00000000-0008-0000-0400-00003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17" name="Text Box 304">
          <a:extLst>
            <a:ext uri="{FF2B5EF4-FFF2-40B4-BE49-F238E27FC236}">
              <a16:creationId xmlns:a16="http://schemas.microsoft.com/office/drawing/2014/main" id="{00000000-0008-0000-0400-00003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18" name="CustomShape 13">
          <a:extLst>
            <a:ext uri="{FF2B5EF4-FFF2-40B4-BE49-F238E27FC236}">
              <a16:creationId xmlns:a16="http://schemas.microsoft.com/office/drawing/2014/main" id="{00000000-0008-0000-0400-00003E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19" name="CustomShape 14">
          <a:extLst>
            <a:ext uri="{FF2B5EF4-FFF2-40B4-BE49-F238E27FC236}">
              <a16:creationId xmlns:a16="http://schemas.microsoft.com/office/drawing/2014/main" id="{00000000-0008-0000-0400-00003F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0" name="CustomShape 15">
          <a:extLst>
            <a:ext uri="{FF2B5EF4-FFF2-40B4-BE49-F238E27FC236}">
              <a16:creationId xmlns:a16="http://schemas.microsoft.com/office/drawing/2014/main" id="{00000000-0008-0000-0400-000040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1" name="CustomShape 16">
          <a:extLst>
            <a:ext uri="{FF2B5EF4-FFF2-40B4-BE49-F238E27FC236}">
              <a16:creationId xmlns:a16="http://schemas.microsoft.com/office/drawing/2014/main" id="{00000000-0008-0000-0400-000041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2" name="CustomShape 17">
          <a:extLst>
            <a:ext uri="{FF2B5EF4-FFF2-40B4-BE49-F238E27FC236}">
              <a16:creationId xmlns:a16="http://schemas.microsoft.com/office/drawing/2014/main" id="{00000000-0008-0000-0400-000042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3" name="CustomShape 18">
          <a:extLst>
            <a:ext uri="{FF2B5EF4-FFF2-40B4-BE49-F238E27FC236}">
              <a16:creationId xmlns:a16="http://schemas.microsoft.com/office/drawing/2014/main" id="{00000000-0008-0000-0400-000043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4" name="CustomShape 19">
          <a:extLst>
            <a:ext uri="{FF2B5EF4-FFF2-40B4-BE49-F238E27FC236}">
              <a16:creationId xmlns:a16="http://schemas.microsoft.com/office/drawing/2014/main" id="{00000000-0008-0000-0400-000044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5" name="CustomShape 20">
          <a:extLst>
            <a:ext uri="{FF2B5EF4-FFF2-40B4-BE49-F238E27FC236}">
              <a16:creationId xmlns:a16="http://schemas.microsoft.com/office/drawing/2014/main" id="{00000000-0008-0000-0400-000045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6" name="CustomShape 21">
          <a:extLst>
            <a:ext uri="{FF2B5EF4-FFF2-40B4-BE49-F238E27FC236}">
              <a16:creationId xmlns:a16="http://schemas.microsoft.com/office/drawing/2014/main" id="{00000000-0008-0000-0400-000046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7" name="CustomShape 22">
          <a:extLst>
            <a:ext uri="{FF2B5EF4-FFF2-40B4-BE49-F238E27FC236}">
              <a16:creationId xmlns:a16="http://schemas.microsoft.com/office/drawing/2014/main" id="{00000000-0008-0000-0400-000047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8" name="CustomShape 23">
          <a:extLst>
            <a:ext uri="{FF2B5EF4-FFF2-40B4-BE49-F238E27FC236}">
              <a16:creationId xmlns:a16="http://schemas.microsoft.com/office/drawing/2014/main" id="{00000000-0008-0000-0400-000048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29" name="CustomShape 24">
          <a:extLst>
            <a:ext uri="{FF2B5EF4-FFF2-40B4-BE49-F238E27FC236}">
              <a16:creationId xmlns:a16="http://schemas.microsoft.com/office/drawing/2014/main" id="{00000000-0008-0000-0400-000049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0" name="CustomShape 25">
          <a:extLst>
            <a:ext uri="{FF2B5EF4-FFF2-40B4-BE49-F238E27FC236}">
              <a16:creationId xmlns:a16="http://schemas.microsoft.com/office/drawing/2014/main" id="{00000000-0008-0000-0400-00004A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1" name="CustomShape 26">
          <a:extLst>
            <a:ext uri="{FF2B5EF4-FFF2-40B4-BE49-F238E27FC236}">
              <a16:creationId xmlns:a16="http://schemas.microsoft.com/office/drawing/2014/main" id="{00000000-0008-0000-0400-00004B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2" name="CustomShape 27">
          <a:extLst>
            <a:ext uri="{FF2B5EF4-FFF2-40B4-BE49-F238E27FC236}">
              <a16:creationId xmlns:a16="http://schemas.microsoft.com/office/drawing/2014/main" id="{00000000-0008-0000-0400-00004C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3" name="CustomShape 28">
          <a:extLst>
            <a:ext uri="{FF2B5EF4-FFF2-40B4-BE49-F238E27FC236}">
              <a16:creationId xmlns:a16="http://schemas.microsoft.com/office/drawing/2014/main" id="{00000000-0008-0000-0400-00004D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4" name="CustomShape 29">
          <a:extLst>
            <a:ext uri="{FF2B5EF4-FFF2-40B4-BE49-F238E27FC236}">
              <a16:creationId xmlns:a16="http://schemas.microsoft.com/office/drawing/2014/main" id="{00000000-0008-0000-0400-00004E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5" name="CustomShape 30">
          <a:extLst>
            <a:ext uri="{FF2B5EF4-FFF2-40B4-BE49-F238E27FC236}">
              <a16:creationId xmlns:a16="http://schemas.microsoft.com/office/drawing/2014/main" id="{00000000-0008-0000-0400-00004F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6" name="CustomShape 31">
          <a:extLst>
            <a:ext uri="{FF2B5EF4-FFF2-40B4-BE49-F238E27FC236}">
              <a16:creationId xmlns:a16="http://schemas.microsoft.com/office/drawing/2014/main" id="{00000000-0008-0000-0400-000050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7" name="CustomShape 32">
          <a:extLst>
            <a:ext uri="{FF2B5EF4-FFF2-40B4-BE49-F238E27FC236}">
              <a16:creationId xmlns:a16="http://schemas.microsoft.com/office/drawing/2014/main" id="{00000000-0008-0000-0400-000051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8" name="CustomShape 33">
          <a:extLst>
            <a:ext uri="{FF2B5EF4-FFF2-40B4-BE49-F238E27FC236}">
              <a16:creationId xmlns:a16="http://schemas.microsoft.com/office/drawing/2014/main" id="{00000000-0008-0000-0400-000052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39" name="CustomShape 34">
          <a:extLst>
            <a:ext uri="{FF2B5EF4-FFF2-40B4-BE49-F238E27FC236}">
              <a16:creationId xmlns:a16="http://schemas.microsoft.com/office/drawing/2014/main" id="{00000000-0008-0000-0400-000053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0" name="CustomShape 35">
          <a:extLst>
            <a:ext uri="{FF2B5EF4-FFF2-40B4-BE49-F238E27FC236}">
              <a16:creationId xmlns:a16="http://schemas.microsoft.com/office/drawing/2014/main" id="{00000000-0008-0000-0400-000054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1" name="CustomShape 36">
          <a:extLst>
            <a:ext uri="{FF2B5EF4-FFF2-40B4-BE49-F238E27FC236}">
              <a16:creationId xmlns:a16="http://schemas.microsoft.com/office/drawing/2014/main" id="{00000000-0008-0000-0400-000055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2" name="CustomShape 37">
          <a:extLst>
            <a:ext uri="{FF2B5EF4-FFF2-40B4-BE49-F238E27FC236}">
              <a16:creationId xmlns:a16="http://schemas.microsoft.com/office/drawing/2014/main" id="{00000000-0008-0000-0400-000056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3" name="CustomShape 38">
          <a:extLst>
            <a:ext uri="{FF2B5EF4-FFF2-40B4-BE49-F238E27FC236}">
              <a16:creationId xmlns:a16="http://schemas.microsoft.com/office/drawing/2014/main" id="{00000000-0008-0000-0400-000057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4" name="CustomShape 39">
          <a:extLst>
            <a:ext uri="{FF2B5EF4-FFF2-40B4-BE49-F238E27FC236}">
              <a16:creationId xmlns:a16="http://schemas.microsoft.com/office/drawing/2014/main" id="{00000000-0008-0000-0400-000058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5" name="CustomShape 40">
          <a:extLst>
            <a:ext uri="{FF2B5EF4-FFF2-40B4-BE49-F238E27FC236}">
              <a16:creationId xmlns:a16="http://schemas.microsoft.com/office/drawing/2014/main" id="{00000000-0008-0000-0400-000059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6" name="CustomShape 41">
          <a:extLst>
            <a:ext uri="{FF2B5EF4-FFF2-40B4-BE49-F238E27FC236}">
              <a16:creationId xmlns:a16="http://schemas.microsoft.com/office/drawing/2014/main" id="{00000000-0008-0000-0400-00005A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7" name="CustomShape 42">
          <a:extLst>
            <a:ext uri="{FF2B5EF4-FFF2-40B4-BE49-F238E27FC236}">
              <a16:creationId xmlns:a16="http://schemas.microsoft.com/office/drawing/2014/main" id="{00000000-0008-0000-0400-00005B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8" name="CustomShape 43">
          <a:extLst>
            <a:ext uri="{FF2B5EF4-FFF2-40B4-BE49-F238E27FC236}">
              <a16:creationId xmlns:a16="http://schemas.microsoft.com/office/drawing/2014/main" id="{00000000-0008-0000-0400-00005C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49" name="CustomShape 44">
          <a:extLst>
            <a:ext uri="{FF2B5EF4-FFF2-40B4-BE49-F238E27FC236}">
              <a16:creationId xmlns:a16="http://schemas.microsoft.com/office/drawing/2014/main" id="{00000000-0008-0000-0400-00005D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0" name="CustomShape 45">
          <a:extLst>
            <a:ext uri="{FF2B5EF4-FFF2-40B4-BE49-F238E27FC236}">
              <a16:creationId xmlns:a16="http://schemas.microsoft.com/office/drawing/2014/main" id="{00000000-0008-0000-0400-00005E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1" name="CustomShape 46">
          <a:extLst>
            <a:ext uri="{FF2B5EF4-FFF2-40B4-BE49-F238E27FC236}">
              <a16:creationId xmlns:a16="http://schemas.microsoft.com/office/drawing/2014/main" id="{00000000-0008-0000-0400-00005F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2" name="CustomShape 47">
          <a:extLst>
            <a:ext uri="{FF2B5EF4-FFF2-40B4-BE49-F238E27FC236}">
              <a16:creationId xmlns:a16="http://schemas.microsoft.com/office/drawing/2014/main" id="{00000000-0008-0000-0400-000060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3" name="CustomShape 48">
          <a:extLst>
            <a:ext uri="{FF2B5EF4-FFF2-40B4-BE49-F238E27FC236}">
              <a16:creationId xmlns:a16="http://schemas.microsoft.com/office/drawing/2014/main" id="{00000000-0008-0000-0400-000061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4" name="CustomShape 49">
          <a:extLst>
            <a:ext uri="{FF2B5EF4-FFF2-40B4-BE49-F238E27FC236}">
              <a16:creationId xmlns:a16="http://schemas.microsoft.com/office/drawing/2014/main" id="{00000000-0008-0000-0400-000062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5" name="CustomShape 50">
          <a:extLst>
            <a:ext uri="{FF2B5EF4-FFF2-40B4-BE49-F238E27FC236}">
              <a16:creationId xmlns:a16="http://schemas.microsoft.com/office/drawing/2014/main" id="{00000000-0008-0000-0400-000063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6" name="CustomShape 51">
          <a:extLst>
            <a:ext uri="{FF2B5EF4-FFF2-40B4-BE49-F238E27FC236}">
              <a16:creationId xmlns:a16="http://schemas.microsoft.com/office/drawing/2014/main" id="{00000000-0008-0000-0400-000064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7" name="CustomShape 52">
          <a:extLst>
            <a:ext uri="{FF2B5EF4-FFF2-40B4-BE49-F238E27FC236}">
              <a16:creationId xmlns:a16="http://schemas.microsoft.com/office/drawing/2014/main" id="{00000000-0008-0000-0400-000065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8" name="CustomShape 53">
          <a:extLst>
            <a:ext uri="{FF2B5EF4-FFF2-40B4-BE49-F238E27FC236}">
              <a16:creationId xmlns:a16="http://schemas.microsoft.com/office/drawing/2014/main" id="{00000000-0008-0000-0400-000066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59" name="CustomShape 54">
          <a:extLst>
            <a:ext uri="{FF2B5EF4-FFF2-40B4-BE49-F238E27FC236}">
              <a16:creationId xmlns:a16="http://schemas.microsoft.com/office/drawing/2014/main" id="{00000000-0008-0000-0400-000067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0" name="CustomShape 55">
          <a:extLst>
            <a:ext uri="{FF2B5EF4-FFF2-40B4-BE49-F238E27FC236}">
              <a16:creationId xmlns:a16="http://schemas.microsoft.com/office/drawing/2014/main" id="{00000000-0008-0000-0400-000068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1" name="CustomShape 56">
          <a:extLst>
            <a:ext uri="{FF2B5EF4-FFF2-40B4-BE49-F238E27FC236}">
              <a16:creationId xmlns:a16="http://schemas.microsoft.com/office/drawing/2014/main" id="{00000000-0008-0000-0400-000069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2" name="CustomShape 57">
          <a:extLst>
            <a:ext uri="{FF2B5EF4-FFF2-40B4-BE49-F238E27FC236}">
              <a16:creationId xmlns:a16="http://schemas.microsoft.com/office/drawing/2014/main" id="{00000000-0008-0000-0400-00006A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3" name="CustomShape 58">
          <a:extLst>
            <a:ext uri="{FF2B5EF4-FFF2-40B4-BE49-F238E27FC236}">
              <a16:creationId xmlns:a16="http://schemas.microsoft.com/office/drawing/2014/main" id="{00000000-0008-0000-0400-00006B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4" name="CustomShape 59">
          <a:extLst>
            <a:ext uri="{FF2B5EF4-FFF2-40B4-BE49-F238E27FC236}">
              <a16:creationId xmlns:a16="http://schemas.microsoft.com/office/drawing/2014/main" id="{00000000-0008-0000-0400-00006C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365" name="CustomShape 60">
          <a:extLst>
            <a:ext uri="{FF2B5EF4-FFF2-40B4-BE49-F238E27FC236}">
              <a16:creationId xmlns:a16="http://schemas.microsoft.com/office/drawing/2014/main" id="{00000000-0008-0000-0400-00006D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66" name="Text Box 305">
          <a:extLst>
            <a:ext uri="{FF2B5EF4-FFF2-40B4-BE49-F238E27FC236}">
              <a16:creationId xmlns:a16="http://schemas.microsoft.com/office/drawing/2014/main" id="{00000000-0008-0000-0400-00006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67" name="Text Box 306">
          <a:extLst>
            <a:ext uri="{FF2B5EF4-FFF2-40B4-BE49-F238E27FC236}">
              <a16:creationId xmlns:a16="http://schemas.microsoft.com/office/drawing/2014/main" id="{00000000-0008-0000-0400-00006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68" name="Text Box 307">
          <a:extLst>
            <a:ext uri="{FF2B5EF4-FFF2-40B4-BE49-F238E27FC236}">
              <a16:creationId xmlns:a16="http://schemas.microsoft.com/office/drawing/2014/main" id="{00000000-0008-0000-0400-00007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69" name="Text Box 308">
          <a:extLst>
            <a:ext uri="{FF2B5EF4-FFF2-40B4-BE49-F238E27FC236}">
              <a16:creationId xmlns:a16="http://schemas.microsoft.com/office/drawing/2014/main" id="{00000000-0008-0000-0400-00007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0" name="Text Box 309">
          <a:extLst>
            <a:ext uri="{FF2B5EF4-FFF2-40B4-BE49-F238E27FC236}">
              <a16:creationId xmlns:a16="http://schemas.microsoft.com/office/drawing/2014/main" id="{00000000-0008-0000-0400-00007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1" name="Text Box 310">
          <a:extLst>
            <a:ext uri="{FF2B5EF4-FFF2-40B4-BE49-F238E27FC236}">
              <a16:creationId xmlns:a16="http://schemas.microsoft.com/office/drawing/2014/main" id="{00000000-0008-0000-0400-00007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2" name="Text Box 311">
          <a:extLst>
            <a:ext uri="{FF2B5EF4-FFF2-40B4-BE49-F238E27FC236}">
              <a16:creationId xmlns:a16="http://schemas.microsoft.com/office/drawing/2014/main" id="{00000000-0008-0000-0400-00007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3" name="Text Box 312">
          <a:extLst>
            <a:ext uri="{FF2B5EF4-FFF2-40B4-BE49-F238E27FC236}">
              <a16:creationId xmlns:a16="http://schemas.microsoft.com/office/drawing/2014/main" id="{00000000-0008-0000-0400-00007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4" name="Text Box 313">
          <a:extLst>
            <a:ext uri="{FF2B5EF4-FFF2-40B4-BE49-F238E27FC236}">
              <a16:creationId xmlns:a16="http://schemas.microsoft.com/office/drawing/2014/main" id="{00000000-0008-0000-0400-00007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5" name="Text Box 314">
          <a:extLst>
            <a:ext uri="{FF2B5EF4-FFF2-40B4-BE49-F238E27FC236}">
              <a16:creationId xmlns:a16="http://schemas.microsoft.com/office/drawing/2014/main" id="{00000000-0008-0000-0400-00007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6" name="Text Box 315">
          <a:extLst>
            <a:ext uri="{FF2B5EF4-FFF2-40B4-BE49-F238E27FC236}">
              <a16:creationId xmlns:a16="http://schemas.microsoft.com/office/drawing/2014/main" id="{00000000-0008-0000-0400-00007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7" name="Text Box 316">
          <a:extLst>
            <a:ext uri="{FF2B5EF4-FFF2-40B4-BE49-F238E27FC236}">
              <a16:creationId xmlns:a16="http://schemas.microsoft.com/office/drawing/2014/main" id="{00000000-0008-0000-0400-00007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8" name="Text Box 317">
          <a:extLst>
            <a:ext uri="{FF2B5EF4-FFF2-40B4-BE49-F238E27FC236}">
              <a16:creationId xmlns:a16="http://schemas.microsoft.com/office/drawing/2014/main" id="{00000000-0008-0000-0400-00007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79" name="Text Box 318">
          <a:extLst>
            <a:ext uri="{FF2B5EF4-FFF2-40B4-BE49-F238E27FC236}">
              <a16:creationId xmlns:a16="http://schemas.microsoft.com/office/drawing/2014/main" id="{00000000-0008-0000-0400-00007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0" name="Text Box 319">
          <a:extLst>
            <a:ext uri="{FF2B5EF4-FFF2-40B4-BE49-F238E27FC236}">
              <a16:creationId xmlns:a16="http://schemas.microsoft.com/office/drawing/2014/main" id="{00000000-0008-0000-0400-00007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1" name="Text Box 320">
          <a:extLst>
            <a:ext uri="{FF2B5EF4-FFF2-40B4-BE49-F238E27FC236}">
              <a16:creationId xmlns:a16="http://schemas.microsoft.com/office/drawing/2014/main" id="{00000000-0008-0000-0400-00007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2" name="Text Box 321">
          <a:extLst>
            <a:ext uri="{FF2B5EF4-FFF2-40B4-BE49-F238E27FC236}">
              <a16:creationId xmlns:a16="http://schemas.microsoft.com/office/drawing/2014/main" id="{00000000-0008-0000-0400-00007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3" name="Text Box 322">
          <a:extLst>
            <a:ext uri="{FF2B5EF4-FFF2-40B4-BE49-F238E27FC236}">
              <a16:creationId xmlns:a16="http://schemas.microsoft.com/office/drawing/2014/main" id="{00000000-0008-0000-0400-00007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4" name="Text Box 323">
          <a:extLst>
            <a:ext uri="{FF2B5EF4-FFF2-40B4-BE49-F238E27FC236}">
              <a16:creationId xmlns:a16="http://schemas.microsoft.com/office/drawing/2014/main" id="{00000000-0008-0000-0400-00008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5" name="Text Box 324">
          <a:extLst>
            <a:ext uri="{FF2B5EF4-FFF2-40B4-BE49-F238E27FC236}">
              <a16:creationId xmlns:a16="http://schemas.microsoft.com/office/drawing/2014/main" id="{00000000-0008-0000-0400-00008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6" name="Text Box 325">
          <a:extLst>
            <a:ext uri="{FF2B5EF4-FFF2-40B4-BE49-F238E27FC236}">
              <a16:creationId xmlns:a16="http://schemas.microsoft.com/office/drawing/2014/main" id="{00000000-0008-0000-0400-00008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7" name="Text Box 326">
          <a:extLst>
            <a:ext uri="{FF2B5EF4-FFF2-40B4-BE49-F238E27FC236}">
              <a16:creationId xmlns:a16="http://schemas.microsoft.com/office/drawing/2014/main" id="{00000000-0008-0000-0400-00008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8" name="Text Box 327">
          <a:extLst>
            <a:ext uri="{FF2B5EF4-FFF2-40B4-BE49-F238E27FC236}">
              <a16:creationId xmlns:a16="http://schemas.microsoft.com/office/drawing/2014/main" id="{00000000-0008-0000-0400-00008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89" name="Text Box 328">
          <a:extLst>
            <a:ext uri="{FF2B5EF4-FFF2-40B4-BE49-F238E27FC236}">
              <a16:creationId xmlns:a16="http://schemas.microsoft.com/office/drawing/2014/main" id="{00000000-0008-0000-0400-00008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0" name="Text Box 329">
          <a:extLst>
            <a:ext uri="{FF2B5EF4-FFF2-40B4-BE49-F238E27FC236}">
              <a16:creationId xmlns:a16="http://schemas.microsoft.com/office/drawing/2014/main" id="{00000000-0008-0000-0400-00008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1" name="Text Box 330">
          <a:extLst>
            <a:ext uri="{FF2B5EF4-FFF2-40B4-BE49-F238E27FC236}">
              <a16:creationId xmlns:a16="http://schemas.microsoft.com/office/drawing/2014/main" id="{00000000-0008-0000-0400-00008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2" name="Text Box 331">
          <a:extLst>
            <a:ext uri="{FF2B5EF4-FFF2-40B4-BE49-F238E27FC236}">
              <a16:creationId xmlns:a16="http://schemas.microsoft.com/office/drawing/2014/main" id="{00000000-0008-0000-0400-00008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3" name="Text Box 332">
          <a:extLst>
            <a:ext uri="{FF2B5EF4-FFF2-40B4-BE49-F238E27FC236}">
              <a16:creationId xmlns:a16="http://schemas.microsoft.com/office/drawing/2014/main" id="{00000000-0008-0000-0400-00008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4" name="Text Box 333">
          <a:extLst>
            <a:ext uri="{FF2B5EF4-FFF2-40B4-BE49-F238E27FC236}">
              <a16:creationId xmlns:a16="http://schemas.microsoft.com/office/drawing/2014/main" id="{00000000-0008-0000-0400-00008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5" name="Text Box 334">
          <a:extLst>
            <a:ext uri="{FF2B5EF4-FFF2-40B4-BE49-F238E27FC236}">
              <a16:creationId xmlns:a16="http://schemas.microsoft.com/office/drawing/2014/main" id="{00000000-0008-0000-0400-00008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6" name="Text Box 335">
          <a:extLst>
            <a:ext uri="{FF2B5EF4-FFF2-40B4-BE49-F238E27FC236}">
              <a16:creationId xmlns:a16="http://schemas.microsoft.com/office/drawing/2014/main" id="{00000000-0008-0000-0400-00008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7" name="Text Box 336">
          <a:extLst>
            <a:ext uri="{FF2B5EF4-FFF2-40B4-BE49-F238E27FC236}">
              <a16:creationId xmlns:a16="http://schemas.microsoft.com/office/drawing/2014/main" id="{00000000-0008-0000-0400-00008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8" name="Text Box 337">
          <a:extLst>
            <a:ext uri="{FF2B5EF4-FFF2-40B4-BE49-F238E27FC236}">
              <a16:creationId xmlns:a16="http://schemas.microsoft.com/office/drawing/2014/main" id="{00000000-0008-0000-0400-00008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399" name="Text Box 338">
          <a:extLst>
            <a:ext uri="{FF2B5EF4-FFF2-40B4-BE49-F238E27FC236}">
              <a16:creationId xmlns:a16="http://schemas.microsoft.com/office/drawing/2014/main" id="{00000000-0008-0000-0400-00008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0" name="Text Box 339">
          <a:extLst>
            <a:ext uri="{FF2B5EF4-FFF2-40B4-BE49-F238E27FC236}">
              <a16:creationId xmlns:a16="http://schemas.microsoft.com/office/drawing/2014/main" id="{00000000-0008-0000-0400-00009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1" name="Text Box 340">
          <a:extLst>
            <a:ext uri="{FF2B5EF4-FFF2-40B4-BE49-F238E27FC236}">
              <a16:creationId xmlns:a16="http://schemas.microsoft.com/office/drawing/2014/main" id="{00000000-0008-0000-0400-00009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2" name="Text Box 341">
          <a:extLst>
            <a:ext uri="{FF2B5EF4-FFF2-40B4-BE49-F238E27FC236}">
              <a16:creationId xmlns:a16="http://schemas.microsoft.com/office/drawing/2014/main" id="{00000000-0008-0000-0400-00009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3" name="Text Box 342">
          <a:extLst>
            <a:ext uri="{FF2B5EF4-FFF2-40B4-BE49-F238E27FC236}">
              <a16:creationId xmlns:a16="http://schemas.microsoft.com/office/drawing/2014/main" id="{00000000-0008-0000-0400-00009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4" name="Text Box 343">
          <a:extLst>
            <a:ext uri="{FF2B5EF4-FFF2-40B4-BE49-F238E27FC236}">
              <a16:creationId xmlns:a16="http://schemas.microsoft.com/office/drawing/2014/main" id="{00000000-0008-0000-0400-00009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5" name="Text Box 344">
          <a:extLst>
            <a:ext uri="{FF2B5EF4-FFF2-40B4-BE49-F238E27FC236}">
              <a16:creationId xmlns:a16="http://schemas.microsoft.com/office/drawing/2014/main" id="{00000000-0008-0000-0400-00009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6" name="Text Box 345">
          <a:extLst>
            <a:ext uri="{FF2B5EF4-FFF2-40B4-BE49-F238E27FC236}">
              <a16:creationId xmlns:a16="http://schemas.microsoft.com/office/drawing/2014/main" id="{00000000-0008-0000-0400-00009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7" name="Text Box 346">
          <a:extLst>
            <a:ext uri="{FF2B5EF4-FFF2-40B4-BE49-F238E27FC236}">
              <a16:creationId xmlns:a16="http://schemas.microsoft.com/office/drawing/2014/main" id="{00000000-0008-0000-0400-00009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8" name="Text Box 347">
          <a:extLst>
            <a:ext uri="{FF2B5EF4-FFF2-40B4-BE49-F238E27FC236}">
              <a16:creationId xmlns:a16="http://schemas.microsoft.com/office/drawing/2014/main" id="{00000000-0008-0000-0400-00009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09" name="Text Box 348">
          <a:extLst>
            <a:ext uri="{FF2B5EF4-FFF2-40B4-BE49-F238E27FC236}">
              <a16:creationId xmlns:a16="http://schemas.microsoft.com/office/drawing/2014/main" id="{00000000-0008-0000-0400-00009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0" name="Text Box 349">
          <a:extLst>
            <a:ext uri="{FF2B5EF4-FFF2-40B4-BE49-F238E27FC236}">
              <a16:creationId xmlns:a16="http://schemas.microsoft.com/office/drawing/2014/main" id="{00000000-0008-0000-0400-00009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1" name="Text Box 350">
          <a:extLst>
            <a:ext uri="{FF2B5EF4-FFF2-40B4-BE49-F238E27FC236}">
              <a16:creationId xmlns:a16="http://schemas.microsoft.com/office/drawing/2014/main" id="{00000000-0008-0000-0400-00009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2" name="Text Box 351">
          <a:extLst>
            <a:ext uri="{FF2B5EF4-FFF2-40B4-BE49-F238E27FC236}">
              <a16:creationId xmlns:a16="http://schemas.microsoft.com/office/drawing/2014/main" id="{00000000-0008-0000-0400-00009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3" name="Text Box 352">
          <a:extLst>
            <a:ext uri="{FF2B5EF4-FFF2-40B4-BE49-F238E27FC236}">
              <a16:creationId xmlns:a16="http://schemas.microsoft.com/office/drawing/2014/main" id="{00000000-0008-0000-0400-00009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4" name="Text Box 353">
          <a:extLst>
            <a:ext uri="{FF2B5EF4-FFF2-40B4-BE49-F238E27FC236}">
              <a16:creationId xmlns:a16="http://schemas.microsoft.com/office/drawing/2014/main" id="{00000000-0008-0000-0400-00009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5" name="Text Box 354">
          <a:extLst>
            <a:ext uri="{FF2B5EF4-FFF2-40B4-BE49-F238E27FC236}">
              <a16:creationId xmlns:a16="http://schemas.microsoft.com/office/drawing/2014/main" id="{00000000-0008-0000-0400-00009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6" name="Text Box 355">
          <a:extLst>
            <a:ext uri="{FF2B5EF4-FFF2-40B4-BE49-F238E27FC236}">
              <a16:creationId xmlns:a16="http://schemas.microsoft.com/office/drawing/2014/main" id="{00000000-0008-0000-0400-0000A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7" name="Text Box 356">
          <a:extLst>
            <a:ext uri="{FF2B5EF4-FFF2-40B4-BE49-F238E27FC236}">
              <a16:creationId xmlns:a16="http://schemas.microsoft.com/office/drawing/2014/main" id="{00000000-0008-0000-0400-0000A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8" name="Text Box 357">
          <a:extLst>
            <a:ext uri="{FF2B5EF4-FFF2-40B4-BE49-F238E27FC236}">
              <a16:creationId xmlns:a16="http://schemas.microsoft.com/office/drawing/2014/main" id="{00000000-0008-0000-0400-0000A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19" name="Text Box 358">
          <a:extLst>
            <a:ext uri="{FF2B5EF4-FFF2-40B4-BE49-F238E27FC236}">
              <a16:creationId xmlns:a16="http://schemas.microsoft.com/office/drawing/2014/main" id="{00000000-0008-0000-0400-0000A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0" name="Text Box 359">
          <a:extLst>
            <a:ext uri="{FF2B5EF4-FFF2-40B4-BE49-F238E27FC236}">
              <a16:creationId xmlns:a16="http://schemas.microsoft.com/office/drawing/2014/main" id="{00000000-0008-0000-0400-0000A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1" name="Text Box 360">
          <a:extLst>
            <a:ext uri="{FF2B5EF4-FFF2-40B4-BE49-F238E27FC236}">
              <a16:creationId xmlns:a16="http://schemas.microsoft.com/office/drawing/2014/main" id="{00000000-0008-0000-0400-0000A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2" name="Text Box 361">
          <a:extLst>
            <a:ext uri="{FF2B5EF4-FFF2-40B4-BE49-F238E27FC236}">
              <a16:creationId xmlns:a16="http://schemas.microsoft.com/office/drawing/2014/main" id="{00000000-0008-0000-0400-0000A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3" name="Text Box 362">
          <a:extLst>
            <a:ext uri="{FF2B5EF4-FFF2-40B4-BE49-F238E27FC236}">
              <a16:creationId xmlns:a16="http://schemas.microsoft.com/office/drawing/2014/main" id="{00000000-0008-0000-0400-0000A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4" name="Text Box 363">
          <a:extLst>
            <a:ext uri="{FF2B5EF4-FFF2-40B4-BE49-F238E27FC236}">
              <a16:creationId xmlns:a16="http://schemas.microsoft.com/office/drawing/2014/main" id="{00000000-0008-0000-0400-0000A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5" name="Text Box 364">
          <a:extLst>
            <a:ext uri="{FF2B5EF4-FFF2-40B4-BE49-F238E27FC236}">
              <a16:creationId xmlns:a16="http://schemas.microsoft.com/office/drawing/2014/main" id="{00000000-0008-0000-0400-0000A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6" name="Text Box 365">
          <a:extLst>
            <a:ext uri="{FF2B5EF4-FFF2-40B4-BE49-F238E27FC236}">
              <a16:creationId xmlns:a16="http://schemas.microsoft.com/office/drawing/2014/main" id="{00000000-0008-0000-0400-0000AA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7" name="Text Box 366">
          <a:extLst>
            <a:ext uri="{FF2B5EF4-FFF2-40B4-BE49-F238E27FC236}">
              <a16:creationId xmlns:a16="http://schemas.microsoft.com/office/drawing/2014/main" id="{00000000-0008-0000-0400-0000AB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8" name="Text Box 367">
          <a:extLst>
            <a:ext uri="{FF2B5EF4-FFF2-40B4-BE49-F238E27FC236}">
              <a16:creationId xmlns:a16="http://schemas.microsoft.com/office/drawing/2014/main" id="{00000000-0008-0000-0400-0000AC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29" name="Text Box 368">
          <a:extLst>
            <a:ext uri="{FF2B5EF4-FFF2-40B4-BE49-F238E27FC236}">
              <a16:creationId xmlns:a16="http://schemas.microsoft.com/office/drawing/2014/main" id="{00000000-0008-0000-0400-0000AD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0" name="Text Box 369">
          <a:extLst>
            <a:ext uri="{FF2B5EF4-FFF2-40B4-BE49-F238E27FC236}">
              <a16:creationId xmlns:a16="http://schemas.microsoft.com/office/drawing/2014/main" id="{00000000-0008-0000-0400-0000AE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1" name="Text Box 370">
          <a:extLst>
            <a:ext uri="{FF2B5EF4-FFF2-40B4-BE49-F238E27FC236}">
              <a16:creationId xmlns:a16="http://schemas.microsoft.com/office/drawing/2014/main" id="{00000000-0008-0000-0400-0000AF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2" name="Text Box 371">
          <a:extLst>
            <a:ext uri="{FF2B5EF4-FFF2-40B4-BE49-F238E27FC236}">
              <a16:creationId xmlns:a16="http://schemas.microsoft.com/office/drawing/2014/main" id="{00000000-0008-0000-0400-0000B0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3" name="Text Box 372">
          <a:extLst>
            <a:ext uri="{FF2B5EF4-FFF2-40B4-BE49-F238E27FC236}">
              <a16:creationId xmlns:a16="http://schemas.microsoft.com/office/drawing/2014/main" id="{00000000-0008-0000-0400-0000B1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4" name="Text Box 373">
          <a:extLst>
            <a:ext uri="{FF2B5EF4-FFF2-40B4-BE49-F238E27FC236}">
              <a16:creationId xmlns:a16="http://schemas.microsoft.com/office/drawing/2014/main" id="{00000000-0008-0000-0400-0000B2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5" name="Text Box 374">
          <a:extLst>
            <a:ext uri="{FF2B5EF4-FFF2-40B4-BE49-F238E27FC236}">
              <a16:creationId xmlns:a16="http://schemas.microsoft.com/office/drawing/2014/main" id="{00000000-0008-0000-0400-0000B3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6" name="Text Box 375">
          <a:extLst>
            <a:ext uri="{FF2B5EF4-FFF2-40B4-BE49-F238E27FC236}">
              <a16:creationId xmlns:a16="http://schemas.microsoft.com/office/drawing/2014/main" id="{00000000-0008-0000-0400-0000B4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7" name="Text Box 376">
          <a:extLst>
            <a:ext uri="{FF2B5EF4-FFF2-40B4-BE49-F238E27FC236}">
              <a16:creationId xmlns:a16="http://schemas.microsoft.com/office/drawing/2014/main" id="{00000000-0008-0000-0400-0000B5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8" name="Text Box 377">
          <a:extLst>
            <a:ext uri="{FF2B5EF4-FFF2-40B4-BE49-F238E27FC236}">
              <a16:creationId xmlns:a16="http://schemas.microsoft.com/office/drawing/2014/main" id="{00000000-0008-0000-0400-0000B6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39" name="Text Box 378">
          <a:extLst>
            <a:ext uri="{FF2B5EF4-FFF2-40B4-BE49-F238E27FC236}">
              <a16:creationId xmlns:a16="http://schemas.microsoft.com/office/drawing/2014/main" id="{00000000-0008-0000-0400-0000B7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40" name="Text Box 379">
          <a:extLst>
            <a:ext uri="{FF2B5EF4-FFF2-40B4-BE49-F238E27FC236}">
              <a16:creationId xmlns:a16="http://schemas.microsoft.com/office/drawing/2014/main" id="{00000000-0008-0000-0400-0000B8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31</xdr:row>
      <xdr:rowOff>134640</xdr:rowOff>
    </xdr:from>
    <xdr:to>
      <xdr:col>1</xdr:col>
      <xdr:colOff>75240</xdr:colOff>
      <xdr:row>31</xdr:row>
      <xdr:rowOff>142920</xdr:rowOff>
    </xdr:to>
    <xdr:sp macro="" textlink="">
      <xdr:nvSpPr>
        <xdr:cNvPr id="441" name="Text Box 380">
          <a:extLst>
            <a:ext uri="{FF2B5EF4-FFF2-40B4-BE49-F238E27FC236}">
              <a16:creationId xmlns:a16="http://schemas.microsoft.com/office/drawing/2014/main" id="{00000000-0008-0000-0400-0000B9010000}"/>
            </a:ext>
          </a:extLst>
        </xdr:cNvPr>
        <xdr:cNvSpPr/>
      </xdr:nvSpPr>
      <xdr:spPr>
        <a:xfrm>
          <a:off x="311760" y="7818840"/>
          <a:ext cx="75240" cy="8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2" name="CustomShape 61">
          <a:extLst>
            <a:ext uri="{FF2B5EF4-FFF2-40B4-BE49-F238E27FC236}">
              <a16:creationId xmlns:a16="http://schemas.microsoft.com/office/drawing/2014/main" id="{00000000-0008-0000-0400-0000BA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3" name="CustomShape 62">
          <a:extLst>
            <a:ext uri="{FF2B5EF4-FFF2-40B4-BE49-F238E27FC236}">
              <a16:creationId xmlns:a16="http://schemas.microsoft.com/office/drawing/2014/main" id="{00000000-0008-0000-0400-0000BB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4" name="CustomShape 63">
          <a:extLst>
            <a:ext uri="{FF2B5EF4-FFF2-40B4-BE49-F238E27FC236}">
              <a16:creationId xmlns:a16="http://schemas.microsoft.com/office/drawing/2014/main" id="{00000000-0008-0000-0400-0000BC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5" name="CustomShape 64">
          <a:extLst>
            <a:ext uri="{FF2B5EF4-FFF2-40B4-BE49-F238E27FC236}">
              <a16:creationId xmlns:a16="http://schemas.microsoft.com/office/drawing/2014/main" id="{00000000-0008-0000-0400-0000BD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6" name="CustomShape 65">
          <a:extLst>
            <a:ext uri="{FF2B5EF4-FFF2-40B4-BE49-F238E27FC236}">
              <a16:creationId xmlns:a16="http://schemas.microsoft.com/office/drawing/2014/main" id="{00000000-0008-0000-0400-0000BE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7" name="CustomShape 66">
          <a:extLst>
            <a:ext uri="{FF2B5EF4-FFF2-40B4-BE49-F238E27FC236}">
              <a16:creationId xmlns:a16="http://schemas.microsoft.com/office/drawing/2014/main" id="{00000000-0008-0000-0400-0000BF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8" name="CustomShape 67">
          <a:extLst>
            <a:ext uri="{FF2B5EF4-FFF2-40B4-BE49-F238E27FC236}">
              <a16:creationId xmlns:a16="http://schemas.microsoft.com/office/drawing/2014/main" id="{00000000-0008-0000-0400-0000C0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49" name="CustomShape 68">
          <a:extLst>
            <a:ext uri="{FF2B5EF4-FFF2-40B4-BE49-F238E27FC236}">
              <a16:creationId xmlns:a16="http://schemas.microsoft.com/office/drawing/2014/main" id="{00000000-0008-0000-0400-0000C1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50" name="CustomShape 69">
          <a:extLst>
            <a:ext uri="{FF2B5EF4-FFF2-40B4-BE49-F238E27FC236}">
              <a16:creationId xmlns:a16="http://schemas.microsoft.com/office/drawing/2014/main" id="{00000000-0008-0000-0400-0000C2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51" name="CustomShape 70">
          <a:extLst>
            <a:ext uri="{FF2B5EF4-FFF2-40B4-BE49-F238E27FC236}">
              <a16:creationId xmlns:a16="http://schemas.microsoft.com/office/drawing/2014/main" id="{00000000-0008-0000-0400-0000C3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52" name="CustomShape 71">
          <a:extLst>
            <a:ext uri="{FF2B5EF4-FFF2-40B4-BE49-F238E27FC236}">
              <a16:creationId xmlns:a16="http://schemas.microsoft.com/office/drawing/2014/main" id="{00000000-0008-0000-0400-0000C4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1080</xdr:colOff>
      <xdr:row>31</xdr:row>
      <xdr:rowOff>134640</xdr:rowOff>
    </xdr:from>
    <xdr:to>
      <xdr:col>1</xdr:col>
      <xdr:colOff>90720</xdr:colOff>
      <xdr:row>33</xdr:row>
      <xdr:rowOff>69840</xdr:rowOff>
    </xdr:to>
    <xdr:sp macro="" textlink="">
      <xdr:nvSpPr>
        <xdr:cNvPr id="453" name="CustomShape 72">
          <a:extLst>
            <a:ext uri="{FF2B5EF4-FFF2-40B4-BE49-F238E27FC236}">
              <a16:creationId xmlns:a16="http://schemas.microsoft.com/office/drawing/2014/main" id="{00000000-0008-0000-0400-0000C5010000}"/>
            </a:ext>
          </a:extLst>
        </xdr:cNvPr>
        <xdr:cNvSpPr/>
      </xdr:nvSpPr>
      <xdr:spPr>
        <a:xfrm>
          <a:off x="312840" y="7818840"/>
          <a:ext cx="89640" cy="354240"/>
        </a:xfrm>
        <a:custGeom>
          <a:avLst/>
          <a:gdLst>
            <a:gd name="textAreaLeft" fmla="*/ 0 w 89640"/>
            <a:gd name="textAreaRight" fmla="*/ 90720 w 89640"/>
            <a:gd name="textAreaTop" fmla="*/ 0 h 354240"/>
            <a:gd name="textAreaBottom" fmla="*/ 355320 h 354240"/>
          </a:gdLst>
          <a:ahLst/>
          <a:cxn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zoomScaleNormal="100" workbookViewId="0">
      <selection activeCell="E21" sqref="E21"/>
    </sheetView>
  </sheetViews>
  <sheetFormatPr defaultColWidth="8.6640625" defaultRowHeight="14.25" x14ac:dyDescent="0.45"/>
  <cols>
    <col min="1" max="1" width="9.265625" customWidth="1"/>
    <col min="2" max="2" width="75.53125" customWidth="1"/>
    <col min="3" max="3" width="14.265625" customWidth="1"/>
  </cols>
  <sheetData>
    <row r="1" spans="1:5" x14ac:dyDescent="0.45">
      <c r="A1" s="15"/>
      <c r="C1" s="16"/>
    </row>
    <row r="2" spans="1:5" x14ac:dyDescent="0.45">
      <c r="A2" s="14" t="s">
        <v>0</v>
      </c>
      <c r="B2" s="14"/>
      <c r="C2" s="14"/>
      <c r="D2" s="14"/>
      <c r="E2" s="14"/>
    </row>
    <row r="3" spans="1:5" ht="15" x14ac:dyDescent="0.45">
      <c r="A3" s="13" t="s">
        <v>1</v>
      </c>
      <c r="B3" s="13"/>
      <c r="C3" s="13"/>
      <c r="D3" s="13"/>
      <c r="E3" s="18"/>
    </row>
    <row r="4" spans="1:5" ht="15" x14ac:dyDescent="0.45">
      <c r="A4" s="12" t="s">
        <v>2</v>
      </c>
      <c r="B4" s="12"/>
      <c r="C4" s="19"/>
      <c r="D4" s="17"/>
      <c r="E4" s="18"/>
    </row>
    <row r="5" spans="1:5" ht="15" customHeight="1" x14ac:dyDescent="0.45">
      <c r="A5" s="11" t="s">
        <v>3</v>
      </c>
      <c r="B5" s="11"/>
      <c r="C5" s="19"/>
      <c r="D5" s="17"/>
      <c r="E5" s="18"/>
    </row>
    <row r="6" spans="1:5" ht="15" x14ac:dyDescent="0.45">
      <c r="A6" s="20"/>
      <c r="B6" s="20"/>
      <c r="C6" s="19"/>
      <c r="D6" s="17"/>
      <c r="E6" s="18"/>
    </row>
    <row r="7" spans="1:5" ht="15" x14ac:dyDescent="0.45">
      <c r="A7" s="10" t="s">
        <v>4</v>
      </c>
      <c r="B7" s="10"/>
      <c r="C7" s="10"/>
      <c r="D7" s="17"/>
      <c r="E7" s="18"/>
    </row>
    <row r="8" spans="1:5" x14ac:dyDescent="0.45">
      <c r="A8" s="15"/>
      <c r="B8" s="15"/>
      <c r="C8" s="16"/>
    </row>
    <row r="9" spans="1:5" ht="13.8" customHeight="1" x14ac:dyDescent="0.45">
      <c r="A9" s="9" t="s">
        <v>5</v>
      </c>
      <c r="B9" s="8" t="s">
        <v>6</v>
      </c>
      <c r="C9" s="7" t="s">
        <v>7</v>
      </c>
    </row>
    <row r="10" spans="1:5" x14ac:dyDescent="0.45">
      <c r="A10" s="9"/>
      <c r="B10" s="8"/>
      <c r="C10" s="7"/>
    </row>
    <row r="11" spans="1:5" x14ac:dyDescent="0.45">
      <c r="A11" s="21"/>
      <c r="B11" s="22"/>
      <c r="C11" s="23"/>
    </row>
    <row r="12" spans="1:5" x14ac:dyDescent="0.45">
      <c r="A12" s="24"/>
      <c r="B12" s="25" t="s">
        <v>8</v>
      </c>
      <c r="C12" s="26"/>
    </row>
    <row r="13" spans="1:5" x14ac:dyDescent="0.45">
      <c r="A13" s="27" t="s">
        <v>9</v>
      </c>
      <c r="B13" s="28" t="s">
        <v>10</v>
      </c>
      <c r="C13" s="29"/>
    </row>
    <row r="14" spans="1:5" x14ac:dyDescent="0.45">
      <c r="A14" s="27" t="s">
        <v>11</v>
      </c>
      <c r="B14" s="28" t="s">
        <v>12</v>
      </c>
      <c r="C14" s="29"/>
    </row>
    <row r="15" spans="1:5" x14ac:dyDescent="0.45">
      <c r="A15" s="27" t="s">
        <v>13</v>
      </c>
      <c r="B15" s="28" t="s">
        <v>14</v>
      </c>
      <c r="C15" s="29"/>
    </row>
    <row r="16" spans="1:5" x14ac:dyDescent="0.45">
      <c r="A16" s="27" t="s">
        <v>15</v>
      </c>
      <c r="B16" s="28" t="s">
        <v>16</v>
      </c>
      <c r="C16" s="29"/>
    </row>
    <row r="17" spans="1:3" ht="22.35" customHeight="1" x14ac:dyDescent="0.45">
      <c r="A17" s="27" t="s">
        <v>17</v>
      </c>
      <c r="B17" s="28" t="s">
        <v>18</v>
      </c>
      <c r="C17" s="29"/>
    </row>
    <row r="18" spans="1:3" x14ac:dyDescent="0.45">
      <c r="A18" s="27" t="s">
        <v>19</v>
      </c>
      <c r="B18" s="28" t="s">
        <v>20</v>
      </c>
      <c r="C18" s="29"/>
    </row>
    <row r="19" spans="1:3" x14ac:dyDescent="0.45">
      <c r="A19" s="27" t="s">
        <v>21</v>
      </c>
      <c r="B19" s="28" t="s">
        <v>22</v>
      </c>
      <c r="C19" s="29"/>
    </row>
    <row r="20" spans="1:3" x14ac:dyDescent="0.45">
      <c r="A20" s="27" t="s">
        <v>23</v>
      </c>
      <c r="B20" s="28" t="s">
        <v>24</v>
      </c>
      <c r="C20" s="29"/>
    </row>
    <row r="21" spans="1:3" x14ac:dyDescent="0.45">
      <c r="A21" s="27" t="s">
        <v>25</v>
      </c>
      <c r="B21" s="28" t="s">
        <v>26</v>
      </c>
      <c r="C21" s="29"/>
    </row>
    <row r="22" spans="1:3" x14ac:dyDescent="0.45">
      <c r="A22" s="27" t="s">
        <v>27</v>
      </c>
      <c r="B22" s="28" t="s">
        <v>28</v>
      </c>
      <c r="C22" s="29"/>
    </row>
    <row r="23" spans="1:3" x14ac:dyDescent="0.45">
      <c r="A23" s="24"/>
      <c r="B23" s="25" t="s">
        <v>29</v>
      </c>
      <c r="C23" s="29"/>
    </row>
    <row r="24" spans="1:3" x14ac:dyDescent="0.45">
      <c r="A24" s="27" t="s">
        <v>9</v>
      </c>
      <c r="B24" s="28" t="s">
        <v>30</v>
      </c>
      <c r="C24" s="29"/>
    </row>
    <row r="25" spans="1:3" x14ac:dyDescent="0.45">
      <c r="A25" s="27" t="s">
        <v>11</v>
      </c>
      <c r="B25" s="28" t="s">
        <v>31</v>
      </c>
      <c r="C25" s="29"/>
    </row>
    <row r="26" spans="1:3" x14ac:dyDescent="0.45">
      <c r="A26" s="27" t="s">
        <v>32</v>
      </c>
      <c r="B26" s="28" t="s">
        <v>33</v>
      </c>
      <c r="C26" s="29"/>
    </row>
    <row r="27" spans="1:3" x14ac:dyDescent="0.45">
      <c r="A27" s="30" t="s">
        <v>34</v>
      </c>
      <c r="B27" s="31" t="s">
        <v>35</v>
      </c>
      <c r="C27" s="32"/>
    </row>
    <row r="28" spans="1:3" x14ac:dyDescent="0.45">
      <c r="A28" s="33"/>
      <c r="B28" s="34" t="s">
        <v>36</v>
      </c>
      <c r="C28" s="35"/>
    </row>
    <row r="29" spans="1:3" x14ac:dyDescent="0.45">
      <c r="A29" s="15"/>
      <c r="B29" s="36" t="s">
        <v>37</v>
      </c>
      <c r="C29" s="35"/>
    </row>
    <row r="30" spans="1:3" x14ac:dyDescent="0.45">
      <c r="B30" s="37" t="s">
        <v>38</v>
      </c>
      <c r="C30" s="35"/>
    </row>
  </sheetData>
  <mergeCells count="8">
    <mergeCell ref="A9:A10"/>
    <mergeCell ref="B9:B10"/>
    <mergeCell ref="C9:C10"/>
    <mergeCell ref="A2:E2"/>
    <mergeCell ref="A3:D3"/>
    <mergeCell ref="A4:B4"/>
    <mergeCell ref="A5:B5"/>
    <mergeCell ref="A7:C7"/>
  </mergeCells>
  <pageMargins left="0.7" right="0.7" top="0.75" bottom="0.75" header="0.511811023622047" footer="0.511811023622047"/>
  <pageSetup scale="91"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1D41A"/>
  </sheetPr>
  <dimension ref="A1:O24"/>
  <sheetViews>
    <sheetView zoomScaleNormal="100" workbookViewId="0">
      <selection activeCell="A8" sqref="A8"/>
    </sheetView>
  </sheetViews>
  <sheetFormatPr defaultColWidth="9.1328125" defaultRowHeight="14.25" x14ac:dyDescent="0.4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s>
  <sheetData>
    <row r="1" spans="1:15" x14ac:dyDescent="0.45">
      <c r="A1" s="14" t="s">
        <v>0</v>
      </c>
      <c r="B1" s="14"/>
      <c r="C1" s="14"/>
      <c r="D1" s="14"/>
      <c r="E1" s="14"/>
      <c r="F1" s="14"/>
      <c r="G1" s="14"/>
      <c r="H1" s="14"/>
      <c r="I1" s="14"/>
      <c r="J1" s="14"/>
    </row>
    <row r="2" spans="1:15" ht="15" x14ac:dyDescent="0.45">
      <c r="A2" s="13" t="s">
        <v>1</v>
      </c>
      <c r="B2" s="13"/>
      <c r="C2" s="13"/>
      <c r="D2" s="13"/>
      <c r="E2" s="18"/>
      <c r="F2" s="13"/>
      <c r="G2" s="13"/>
      <c r="H2" s="13"/>
      <c r="I2" s="13"/>
    </row>
    <row r="3" spans="1:15" ht="15" x14ac:dyDescent="0.45">
      <c r="A3" s="12" t="s">
        <v>2</v>
      </c>
      <c r="B3" s="12"/>
      <c r="D3" s="17"/>
      <c r="E3" s="39"/>
      <c r="H3" s="18"/>
    </row>
    <row r="4" spans="1:15" ht="15" x14ac:dyDescent="0.45">
      <c r="A4" s="11" t="s">
        <v>3</v>
      </c>
      <c r="B4" s="11"/>
      <c r="D4" s="17"/>
      <c r="E4" s="39"/>
      <c r="H4" s="18"/>
      <c r="M4" s="6"/>
      <c r="N4" s="6"/>
      <c r="O4" s="6"/>
    </row>
    <row r="5" spans="1:15" ht="17.649999999999999" x14ac:dyDescent="0.45">
      <c r="C5" s="5" t="s">
        <v>284</v>
      </c>
      <c r="D5" s="5"/>
      <c r="E5" s="5"/>
      <c r="F5" s="5"/>
      <c r="G5" s="5"/>
      <c r="H5" s="5"/>
      <c r="I5" s="5"/>
      <c r="J5" s="5"/>
    </row>
    <row r="6" spans="1:15" ht="17.649999999999999" x14ac:dyDescent="0.45">
      <c r="B6" s="40"/>
      <c r="C6" s="5" t="s">
        <v>26</v>
      </c>
      <c r="D6" s="5"/>
      <c r="E6" s="5"/>
      <c r="F6" s="5"/>
      <c r="G6" s="5"/>
      <c r="H6" s="5"/>
      <c r="I6" s="5"/>
      <c r="J6" s="5"/>
      <c r="K6" s="40"/>
      <c r="L6" s="40"/>
      <c r="M6" s="40"/>
      <c r="N6" s="40"/>
      <c r="O6" s="40"/>
    </row>
    <row r="7" spans="1:15" ht="15" x14ac:dyDescent="0.45">
      <c r="C7" s="40"/>
      <c r="D7" s="40"/>
      <c r="E7" s="40"/>
      <c r="F7" s="41"/>
      <c r="G7" s="18"/>
      <c r="H7" s="18"/>
      <c r="I7" s="18"/>
      <c r="J7" s="18"/>
      <c r="K7" s="40"/>
      <c r="L7" s="42"/>
      <c r="M7" s="43" t="s">
        <v>41</v>
      </c>
      <c r="N7" s="44">
        <f>O24</f>
        <v>0</v>
      </c>
      <c r="O7" s="45" t="s">
        <v>42</v>
      </c>
    </row>
    <row r="8" spans="1:15" x14ac:dyDescent="0.45">
      <c r="A8" s="3" t="s">
        <v>43</v>
      </c>
      <c r="B8" s="3"/>
      <c r="C8" s="39"/>
      <c r="D8" s="39"/>
      <c r="E8" s="46"/>
      <c r="F8" s="46"/>
      <c r="G8" s="47"/>
      <c r="H8" s="47"/>
      <c r="I8" s="47"/>
      <c r="J8" s="48"/>
      <c r="K8" s="48"/>
      <c r="L8" s="2" t="s">
        <v>44</v>
      </c>
      <c r="M8" s="2"/>
      <c r="N8" s="2"/>
      <c r="O8" s="2"/>
    </row>
    <row r="9" spans="1:15" ht="12.85" customHeight="1" x14ac:dyDescent="0.45">
      <c r="A9" s="1" t="s">
        <v>45</v>
      </c>
      <c r="B9" s="183" t="s">
        <v>6</v>
      </c>
      <c r="C9" s="184" t="s">
        <v>46</v>
      </c>
      <c r="D9" s="184" t="s">
        <v>47</v>
      </c>
      <c r="E9" s="185" t="s">
        <v>48</v>
      </c>
      <c r="F9" s="185"/>
      <c r="G9" s="185"/>
      <c r="H9" s="185"/>
      <c r="I9" s="185"/>
      <c r="J9" s="185"/>
      <c r="K9" s="186" t="s">
        <v>49</v>
      </c>
      <c r="L9" s="186"/>
      <c r="M9" s="186"/>
      <c r="N9" s="186"/>
      <c r="O9" s="186"/>
    </row>
    <row r="10" spans="1:15" ht="46.5" x14ac:dyDescent="0.4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4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45">
      <c r="A12" s="52"/>
      <c r="B12" s="147" t="s">
        <v>285</v>
      </c>
      <c r="C12" s="153"/>
      <c r="D12" s="154"/>
      <c r="E12" s="82"/>
      <c r="F12" s="82"/>
      <c r="G12" s="82"/>
      <c r="H12" s="82"/>
      <c r="I12" s="82"/>
      <c r="J12" s="55"/>
      <c r="K12" s="55"/>
      <c r="L12" s="55"/>
      <c r="M12" s="55"/>
      <c r="N12" s="55"/>
      <c r="O12" s="55"/>
    </row>
    <row r="13" spans="1:15" x14ac:dyDescent="0.45">
      <c r="A13" s="54">
        <v>1</v>
      </c>
      <c r="B13" s="63" t="s">
        <v>205</v>
      </c>
      <c r="C13" s="153" t="s">
        <v>162</v>
      </c>
      <c r="D13" s="128">
        <v>1</v>
      </c>
      <c r="E13" s="82"/>
      <c r="F13" s="82"/>
      <c r="G13" s="82"/>
      <c r="H13" s="102"/>
      <c r="I13" s="102"/>
      <c r="J13" s="55"/>
      <c r="K13" s="55"/>
      <c r="L13" s="55"/>
      <c r="M13" s="55"/>
      <c r="N13" s="55"/>
      <c r="O13" s="55"/>
    </row>
    <row r="14" spans="1:15" ht="27" x14ac:dyDescent="0.45">
      <c r="A14" s="54"/>
      <c r="B14" s="63" t="s">
        <v>286</v>
      </c>
      <c r="C14" s="153" t="s">
        <v>162</v>
      </c>
      <c r="D14" s="128">
        <v>1</v>
      </c>
      <c r="E14" s="82"/>
      <c r="F14" s="82"/>
      <c r="G14" s="82"/>
      <c r="H14" s="102"/>
      <c r="I14" s="102"/>
      <c r="J14" s="55"/>
      <c r="K14" s="55"/>
      <c r="L14" s="55"/>
      <c r="M14" s="55"/>
      <c r="N14" s="55"/>
      <c r="O14" s="55"/>
    </row>
    <row r="15" spans="1:15" x14ac:dyDescent="0.45">
      <c r="A15" s="54">
        <v>2</v>
      </c>
      <c r="B15" s="63" t="s">
        <v>287</v>
      </c>
      <c r="C15" s="153" t="s">
        <v>162</v>
      </c>
      <c r="D15" s="128">
        <v>1</v>
      </c>
      <c r="E15" s="82"/>
      <c r="F15" s="82"/>
      <c r="G15" s="82"/>
      <c r="H15" s="82"/>
      <c r="I15" s="82"/>
      <c r="J15" s="55"/>
      <c r="K15" s="55"/>
      <c r="L15" s="55"/>
      <c r="M15" s="55"/>
      <c r="N15" s="55"/>
      <c r="O15" s="55"/>
    </row>
    <row r="16" spans="1:15" x14ac:dyDescent="0.45">
      <c r="A16" s="54">
        <v>3</v>
      </c>
      <c r="B16" s="147" t="s">
        <v>288</v>
      </c>
      <c r="C16" s="153"/>
      <c r="D16" s="154"/>
      <c r="E16" s="82"/>
      <c r="F16" s="82"/>
      <c r="G16" s="82"/>
      <c r="H16" s="82"/>
      <c r="I16" s="82"/>
      <c r="J16" s="55"/>
      <c r="K16" s="55"/>
      <c r="L16" s="55"/>
      <c r="M16" s="55"/>
      <c r="N16" s="55"/>
      <c r="O16" s="55"/>
    </row>
    <row r="17" spans="1:15" x14ac:dyDescent="0.45">
      <c r="A17" s="54"/>
      <c r="B17" s="63" t="s">
        <v>205</v>
      </c>
      <c r="C17" s="153" t="s">
        <v>162</v>
      </c>
      <c r="D17" s="128">
        <v>1</v>
      </c>
      <c r="E17" s="82"/>
      <c r="F17" s="82"/>
      <c r="G17" s="82"/>
      <c r="H17" s="82"/>
      <c r="I17" s="82"/>
      <c r="J17" s="55"/>
      <c r="K17" s="55"/>
      <c r="L17" s="55"/>
      <c r="M17" s="55"/>
      <c r="N17" s="55"/>
      <c r="O17" s="55"/>
    </row>
    <row r="18" spans="1:15" x14ac:dyDescent="0.45">
      <c r="A18" s="54">
        <v>4</v>
      </c>
      <c r="B18" s="63" t="s">
        <v>289</v>
      </c>
      <c r="C18" s="153" t="s">
        <v>162</v>
      </c>
      <c r="D18" s="128">
        <v>1</v>
      </c>
      <c r="E18" s="82"/>
      <c r="F18" s="82"/>
      <c r="G18" s="82"/>
      <c r="H18" s="82"/>
      <c r="I18" s="82"/>
      <c r="J18" s="55"/>
      <c r="K18" s="55"/>
      <c r="L18" s="55"/>
      <c r="M18" s="55"/>
      <c r="N18" s="55"/>
      <c r="O18" s="55"/>
    </row>
    <row r="19" spans="1:15" x14ac:dyDescent="0.45">
      <c r="A19" s="54"/>
      <c r="B19" s="63"/>
      <c r="C19" s="59"/>
      <c r="D19" s="60"/>
      <c r="E19" s="82"/>
      <c r="F19" s="82"/>
      <c r="G19" s="82"/>
      <c r="H19" s="82"/>
      <c r="I19" s="82"/>
      <c r="J19" s="55"/>
      <c r="K19" s="55"/>
      <c r="L19" s="55"/>
      <c r="M19" s="55"/>
      <c r="N19" s="55"/>
      <c r="O19" s="55"/>
    </row>
    <row r="20" spans="1:15" ht="27" x14ac:dyDescent="0.45">
      <c r="A20" s="88"/>
      <c r="B20" s="89" t="s">
        <v>121</v>
      </c>
      <c r="C20" s="90"/>
      <c r="D20" s="88"/>
      <c r="E20" s="91"/>
      <c r="F20" s="91"/>
      <c r="G20" s="91"/>
      <c r="H20" s="91"/>
      <c r="I20" s="91"/>
      <c r="J20" s="91"/>
      <c r="K20" s="92"/>
      <c r="L20" s="92"/>
      <c r="M20" s="92"/>
      <c r="N20" s="92"/>
      <c r="O20" s="103"/>
    </row>
    <row r="21" spans="1:15" x14ac:dyDescent="0.45">
      <c r="A21" s="88"/>
      <c r="B21" s="88" t="s">
        <v>122</v>
      </c>
      <c r="C21" s="93"/>
      <c r="D21" s="88"/>
      <c r="E21" s="91"/>
      <c r="F21" s="91"/>
      <c r="G21" s="91"/>
      <c r="H21" s="91"/>
      <c r="I21" s="91"/>
      <c r="J21" s="91"/>
      <c r="K21" s="91"/>
      <c r="L21" s="91"/>
      <c r="M21" s="91"/>
      <c r="N21" s="91"/>
      <c r="O21" s="104"/>
    </row>
    <row r="22" spans="1:15" x14ac:dyDescent="0.45">
      <c r="A22" s="88"/>
      <c r="B22" s="88" t="s">
        <v>123</v>
      </c>
      <c r="C22" s="93"/>
      <c r="D22" s="88"/>
      <c r="E22" s="91"/>
      <c r="F22" s="91"/>
      <c r="G22" s="91"/>
      <c r="H22" s="91"/>
      <c r="I22" s="91"/>
      <c r="J22" s="91"/>
      <c r="K22" s="91"/>
      <c r="L22" s="91"/>
      <c r="M22" s="91"/>
      <c r="N22" s="91"/>
      <c r="O22" s="104"/>
    </row>
    <row r="23" spans="1:15" x14ac:dyDescent="0.45">
      <c r="A23" s="88"/>
      <c r="B23" s="88" t="s">
        <v>124</v>
      </c>
      <c r="C23" s="93"/>
      <c r="D23" s="88"/>
      <c r="E23" s="91"/>
      <c r="F23" s="91"/>
      <c r="G23" s="91"/>
      <c r="H23" s="91"/>
      <c r="I23" s="91"/>
      <c r="J23" s="91"/>
      <c r="K23" s="91"/>
      <c r="L23" s="91"/>
      <c r="M23" s="91"/>
      <c r="N23" s="91"/>
      <c r="O23" s="104"/>
    </row>
    <row r="24" spans="1:15" x14ac:dyDescent="0.45">
      <c r="A24" s="94"/>
      <c r="B24" s="94" t="s">
        <v>125</v>
      </c>
      <c r="C24" s="95"/>
      <c r="D24" s="96"/>
      <c r="E24" s="97"/>
      <c r="F24" s="97"/>
      <c r="G24" s="97"/>
      <c r="H24" s="97"/>
      <c r="I24" s="97"/>
      <c r="J24" s="97"/>
      <c r="K24" s="97"/>
      <c r="L24" s="97"/>
      <c r="M24" s="97"/>
      <c r="N24" s="97"/>
      <c r="O24"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O32"/>
  <sheetViews>
    <sheetView zoomScaleNormal="100" workbookViewId="0">
      <selection activeCell="H7" sqref="H7"/>
    </sheetView>
  </sheetViews>
  <sheetFormatPr defaultColWidth="9.1328125" defaultRowHeight="12.75" x14ac:dyDescent="0.35"/>
  <cols>
    <col min="1" max="1" width="9.1328125" style="155"/>
    <col min="2" max="2" width="69.53125" style="155" customWidth="1"/>
    <col min="3" max="3" width="9.1328125" style="155"/>
    <col min="4" max="4" width="9.1328125" style="156"/>
    <col min="5" max="10" width="10.86328125" style="155" customWidth="1"/>
    <col min="11" max="11" width="15.73046875" style="155" customWidth="1"/>
    <col min="12" max="247" width="9.1328125" style="155"/>
    <col min="248" max="248" width="69.53125" style="155" customWidth="1"/>
    <col min="249" max="253" width="9.1328125" style="155"/>
    <col min="254" max="254" width="11.73046875" style="155" customWidth="1"/>
    <col min="255" max="256" width="9.1328125" style="155"/>
    <col min="257" max="257" width="18.1328125" style="155" customWidth="1"/>
    <col min="258" max="503" width="9.1328125" style="155"/>
    <col min="504" max="504" width="69.53125" style="155" customWidth="1"/>
    <col min="505" max="509" width="9.1328125" style="155"/>
    <col min="510" max="510" width="11.73046875" style="155" customWidth="1"/>
    <col min="511" max="512" width="9.1328125" style="155"/>
    <col min="513" max="513" width="18.1328125" style="155" customWidth="1"/>
    <col min="514" max="759" width="9.1328125" style="155"/>
    <col min="760" max="760" width="69.53125" style="155" customWidth="1"/>
    <col min="761" max="765" width="9.1328125" style="155"/>
    <col min="766" max="766" width="11.73046875" style="155" customWidth="1"/>
    <col min="767" max="768" width="9.1328125" style="155"/>
    <col min="769" max="769" width="18.1328125" style="155" customWidth="1"/>
    <col min="770" max="1015" width="9.1328125" style="155"/>
    <col min="1016" max="1016" width="69.53125" style="155" customWidth="1"/>
    <col min="1017" max="1021" width="9.1328125" style="155"/>
    <col min="1022" max="1022" width="11.73046875" style="155" customWidth="1"/>
    <col min="1023" max="1024" width="9.1328125" style="155"/>
    <col min="1025" max="1025" width="18.1328125" style="155" customWidth="1"/>
    <col min="1026" max="1271" width="9.1328125" style="155"/>
    <col min="1272" max="1272" width="69.53125" style="155" customWidth="1"/>
    <col min="1273" max="1277" width="9.1328125" style="155"/>
    <col min="1278" max="1278" width="11.73046875" style="155" customWidth="1"/>
    <col min="1279" max="1280" width="9.1328125" style="155"/>
    <col min="1281" max="1281" width="18.1328125" style="155" customWidth="1"/>
    <col min="1282" max="1527" width="9.1328125" style="155"/>
    <col min="1528" max="1528" width="69.53125" style="155" customWidth="1"/>
    <col min="1529" max="1533" width="9.1328125" style="155"/>
    <col min="1534" max="1534" width="11.73046875" style="155" customWidth="1"/>
    <col min="1535" max="1536" width="9.1328125" style="155"/>
    <col min="1537" max="1537" width="18.1328125" style="155" customWidth="1"/>
    <col min="1538" max="1783" width="9.1328125" style="155"/>
    <col min="1784" max="1784" width="69.53125" style="155" customWidth="1"/>
    <col min="1785" max="1789" width="9.1328125" style="155"/>
    <col min="1790" max="1790" width="11.73046875" style="155" customWidth="1"/>
    <col min="1791" max="1792" width="9.1328125" style="155"/>
    <col min="1793" max="1793" width="18.1328125" style="155" customWidth="1"/>
    <col min="1794" max="2039" width="9.1328125" style="155"/>
    <col min="2040" max="2040" width="69.53125" style="155" customWidth="1"/>
    <col min="2041" max="2045" width="9.1328125" style="155"/>
    <col min="2046" max="2046" width="11.73046875" style="155" customWidth="1"/>
    <col min="2047" max="2048" width="9.1328125" style="155"/>
    <col min="2049" max="2049" width="18.1328125" style="155" customWidth="1"/>
    <col min="2050" max="2295" width="9.1328125" style="155"/>
    <col min="2296" max="2296" width="69.53125" style="155" customWidth="1"/>
    <col min="2297" max="2301" width="9.1328125" style="155"/>
    <col min="2302" max="2302" width="11.73046875" style="155" customWidth="1"/>
    <col min="2303" max="2304" width="9.1328125" style="155"/>
    <col min="2305" max="2305" width="18.1328125" style="155" customWidth="1"/>
    <col min="2306" max="2551" width="9.1328125" style="155"/>
    <col min="2552" max="2552" width="69.53125" style="155" customWidth="1"/>
    <col min="2553" max="2557" width="9.1328125" style="155"/>
    <col min="2558" max="2558" width="11.73046875" style="155" customWidth="1"/>
    <col min="2559" max="2560" width="9.1328125" style="155"/>
    <col min="2561" max="2561" width="18.1328125" style="155" customWidth="1"/>
    <col min="2562" max="2807" width="9.1328125" style="155"/>
    <col min="2808" max="2808" width="69.53125" style="155" customWidth="1"/>
    <col min="2809" max="2813" width="9.1328125" style="155"/>
    <col min="2814" max="2814" width="11.73046875" style="155" customWidth="1"/>
    <col min="2815" max="2816" width="9.1328125" style="155"/>
    <col min="2817" max="2817" width="18.1328125" style="155" customWidth="1"/>
    <col min="2818" max="3063" width="9.1328125" style="155"/>
    <col min="3064" max="3064" width="69.53125" style="155" customWidth="1"/>
    <col min="3065" max="3069" width="9.1328125" style="155"/>
    <col min="3070" max="3070" width="11.73046875" style="155" customWidth="1"/>
    <col min="3071" max="3072" width="9.1328125" style="155"/>
    <col min="3073" max="3073" width="18.1328125" style="155" customWidth="1"/>
    <col min="3074" max="3319" width="9.1328125" style="155"/>
    <col min="3320" max="3320" width="69.53125" style="155" customWidth="1"/>
    <col min="3321" max="3325" width="9.1328125" style="155"/>
    <col min="3326" max="3326" width="11.73046875" style="155" customWidth="1"/>
    <col min="3327" max="3328" width="9.1328125" style="155"/>
    <col min="3329" max="3329" width="18.1328125" style="155" customWidth="1"/>
    <col min="3330" max="3575" width="9.1328125" style="155"/>
    <col min="3576" max="3576" width="69.53125" style="155" customWidth="1"/>
    <col min="3577" max="3581" width="9.1328125" style="155"/>
    <col min="3582" max="3582" width="11.73046875" style="155" customWidth="1"/>
    <col min="3583" max="3584" width="9.1328125" style="155"/>
    <col min="3585" max="3585" width="18.1328125" style="155" customWidth="1"/>
    <col min="3586" max="3831" width="9.1328125" style="155"/>
    <col min="3832" max="3832" width="69.53125" style="155" customWidth="1"/>
    <col min="3833" max="3837" width="9.1328125" style="155"/>
    <col min="3838" max="3838" width="11.73046875" style="155" customWidth="1"/>
    <col min="3839" max="3840" width="9.1328125" style="155"/>
    <col min="3841" max="3841" width="18.1328125" style="155" customWidth="1"/>
    <col min="3842" max="4087" width="9.1328125" style="155"/>
    <col min="4088" max="4088" width="69.53125" style="155" customWidth="1"/>
    <col min="4089" max="4093" width="9.1328125" style="155"/>
    <col min="4094" max="4094" width="11.73046875" style="155" customWidth="1"/>
    <col min="4095" max="4096" width="9.1328125" style="155"/>
    <col min="4097" max="4097" width="18.1328125" style="155" customWidth="1"/>
    <col min="4098" max="4343" width="9.1328125" style="155"/>
    <col min="4344" max="4344" width="69.53125" style="155" customWidth="1"/>
    <col min="4345" max="4349" width="9.1328125" style="155"/>
    <col min="4350" max="4350" width="11.73046875" style="155" customWidth="1"/>
    <col min="4351" max="4352" width="9.1328125" style="155"/>
    <col min="4353" max="4353" width="18.1328125" style="155" customWidth="1"/>
    <col min="4354" max="4599" width="9.1328125" style="155"/>
    <col min="4600" max="4600" width="69.53125" style="155" customWidth="1"/>
    <col min="4601" max="4605" width="9.1328125" style="155"/>
    <col min="4606" max="4606" width="11.73046875" style="155" customWidth="1"/>
    <col min="4607" max="4608" width="9.1328125" style="155"/>
    <col min="4609" max="4609" width="18.1328125" style="155" customWidth="1"/>
    <col min="4610" max="4855" width="9.1328125" style="155"/>
    <col min="4856" max="4856" width="69.53125" style="155" customWidth="1"/>
    <col min="4857" max="4861" width="9.1328125" style="155"/>
    <col min="4862" max="4862" width="11.73046875" style="155" customWidth="1"/>
    <col min="4863" max="4864" width="9.1328125" style="155"/>
    <col min="4865" max="4865" width="18.1328125" style="155" customWidth="1"/>
    <col min="4866" max="5111" width="9.1328125" style="155"/>
    <col min="5112" max="5112" width="69.53125" style="155" customWidth="1"/>
    <col min="5113" max="5117" width="9.1328125" style="155"/>
    <col min="5118" max="5118" width="11.73046875" style="155" customWidth="1"/>
    <col min="5119" max="5120" width="9.1328125" style="155"/>
    <col min="5121" max="5121" width="18.1328125" style="155" customWidth="1"/>
    <col min="5122" max="5367" width="9.1328125" style="155"/>
    <col min="5368" max="5368" width="69.53125" style="155" customWidth="1"/>
    <col min="5369" max="5373" width="9.1328125" style="155"/>
    <col min="5374" max="5374" width="11.73046875" style="155" customWidth="1"/>
    <col min="5375" max="5376" width="9.1328125" style="155"/>
    <col min="5377" max="5377" width="18.1328125" style="155" customWidth="1"/>
    <col min="5378" max="5623" width="9.1328125" style="155"/>
    <col min="5624" max="5624" width="69.53125" style="155" customWidth="1"/>
    <col min="5625" max="5629" width="9.1328125" style="155"/>
    <col min="5630" max="5630" width="11.73046875" style="155" customWidth="1"/>
    <col min="5631" max="5632" width="9.1328125" style="155"/>
    <col min="5633" max="5633" width="18.1328125" style="155" customWidth="1"/>
    <col min="5634" max="5879" width="9.1328125" style="155"/>
    <col min="5880" max="5880" width="69.53125" style="155" customWidth="1"/>
    <col min="5881" max="5885" width="9.1328125" style="155"/>
    <col min="5886" max="5886" width="11.73046875" style="155" customWidth="1"/>
    <col min="5887" max="5888" width="9.1328125" style="155"/>
    <col min="5889" max="5889" width="18.1328125" style="155" customWidth="1"/>
    <col min="5890" max="6135" width="9.1328125" style="155"/>
    <col min="6136" max="6136" width="69.53125" style="155" customWidth="1"/>
    <col min="6137" max="6141" width="9.1328125" style="155"/>
    <col min="6142" max="6142" width="11.73046875" style="155" customWidth="1"/>
    <col min="6143" max="6144" width="9.1328125" style="155"/>
    <col min="6145" max="6145" width="18.1328125" style="155" customWidth="1"/>
    <col min="6146" max="6391" width="9.1328125" style="155"/>
    <col min="6392" max="6392" width="69.53125" style="155" customWidth="1"/>
    <col min="6393" max="6397" width="9.1328125" style="155"/>
    <col min="6398" max="6398" width="11.73046875" style="155" customWidth="1"/>
    <col min="6399" max="6400" width="9.1328125" style="155"/>
    <col min="6401" max="6401" width="18.1328125" style="155" customWidth="1"/>
    <col min="6402" max="6647" width="9.1328125" style="155"/>
    <col min="6648" max="6648" width="69.53125" style="155" customWidth="1"/>
    <col min="6649" max="6653" width="9.1328125" style="155"/>
    <col min="6654" max="6654" width="11.73046875" style="155" customWidth="1"/>
    <col min="6655" max="6656" width="9.1328125" style="155"/>
    <col min="6657" max="6657" width="18.1328125" style="155" customWidth="1"/>
    <col min="6658" max="6903" width="9.1328125" style="155"/>
    <col min="6904" max="6904" width="69.53125" style="155" customWidth="1"/>
    <col min="6905" max="6909" width="9.1328125" style="155"/>
    <col min="6910" max="6910" width="11.73046875" style="155" customWidth="1"/>
    <col min="6911" max="6912" width="9.1328125" style="155"/>
    <col min="6913" max="6913" width="18.1328125" style="155" customWidth="1"/>
    <col min="6914" max="7159" width="9.1328125" style="155"/>
    <col min="7160" max="7160" width="69.53125" style="155" customWidth="1"/>
    <col min="7161" max="7165" width="9.1328125" style="155"/>
    <col min="7166" max="7166" width="11.73046875" style="155" customWidth="1"/>
    <col min="7167" max="7168" width="9.1328125" style="155"/>
    <col min="7169" max="7169" width="18.1328125" style="155" customWidth="1"/>
    <col min="7170" max="7415" width="9.1328125" style="155"/>
    <col min="7416" max="7416" width="69.53125" style="155" customWidth="1"/>
    <col min="7417" max="7421" width="9.1328125" style="155"/>
    <col min="7422" max="7422" width="11.73046875" style="155" customWidth="1"/>
    <col min="7423" max="7424" width="9.1328125" style="155"/>
    <col min="7425" max="7425" width="18.1328125" style="155" customWidth="1"/>
    <col min="7426" max="7671" width="9.1328125" style="155"/>
    <col min="7672" max="7672" width="69.53125" style="155" customWidth="1"/>
    <col min="7673" max="7677" width="9.1328125" style="155"/>
    <col min="7678" max="7678" width="11.73046875" style="155" customWidth="1"/>
    <col min="7679" max="7680" width="9.1328125" style="155"/>
    <col min="7681" max="7681" width="18.1328125" style="155" customWidth="1"/>
    <col min="7682" max="7927" width="9.1328125" style="155"/>
    <col min="7928" max="7928" width="69.53125" style="155" customWidth="1"/>
    <col min="7929" max="7933" width="9.1328125" style="155"/>
    <col min="7934" max="7934" width="11.73046875" style="155" customWidth="1"/>
    <col min="7935" max="7936" width="9.1328125" style="155"/>
    <col min="7937" max="7937" width="18.1328125" style="155" customWidth="1"/>
    <col min="7938" max="8183" width="9.1328125" style="155"/>
    <col min="8184" max="8184" width="69.53125" style="155" customWidth="1"/>
    <col min="8185" max="8189" width="9.1328125" style="155"/>
    <col min="8190" max="8190" width="11.73046875" style="155" customWidth="1"/>
    <col min="8191" max="8192" width="9.1328125" style="155"/>
    <col min="8193" max="8193" width="18.1328125" style="155" customWidth="1"/>
    <col min="8194" max="8439" width="9.1328125" style="155"/>
    <col min="8440" max="8440" width="69.53125" style="155" customWidth="1"/>
    <col min="8441" max="8445" width="9.1328125" style="155"/>
    <col min="8446" max="8446" width="11.73046875" style="155" customWidth="1"/>
    <col min="8447" max="8448" width="9.1328125" style="155"/>
    <col min="8449" max="8449" width="18.1328125" style="155" customWidth="1"/>
    <col min="8450" max="8695" width="9.1328125" style="155"/>
    <col min="8696" max="8696" width="69.53125" style="155" customWidth="1"/>
    <col min="8697" max="8701" width="9.1328125" style="155"/>
    <col min="8702" max="8702" width="11.73046875" style="155" customWidth="1"/>
    <col min="8703" max="8704" width="9.1328125" style="155"/>
    <col min="8705" max="8705" width="18.1328125" style="155" customWidth="1"/>
    <col min="8706" max="8951" width="9.1328125" style="155"/>
    <col min="8952" max="8952" width="69.53125" style="155" customWidth="1"/>
    <col min="8953" max="8957" width="9.1328125" style="155"/>
    <col min="8958" max="8958" width="11.73046875" style="155" customWidth="1"/>
    <col min="8959" max="8960" width="9.1328125" style="155"/>
    <col min="8961" max="8961" width="18.1328125" style="155" customWidth="1"/>
    <col min="8962" max="9207" width="9.1328125" style="155"/>
    <col min="9208" max="9208" width="69.53125" style="155" customWidth="1"/>
    <col min="9209" max="9213" width="9.1328125" style="155"/>
    <col min="9214" max="9214" width="11.73046875" style="155" customWidth="1"/>
    <col min="9215" max="9216" width="9.1328125" style="155"/>
    <col min="9217" max="9217" width="18.1328125" style="155" customWidth="1"/>
    <col min="9218" max="9463" width="9.1328125" style="155"/>
    <col min="9464" max="9464" width="69.53125" style="155" customWidth="1"/>
    <col min="9465" max="9469" width="9.1328125" style="155"/>
    <col min="9470" max="9470" width="11.73046875" style="155" customWidth="1"/>
    <col min="9471" max="9472" width="9.1328125" style="155"/>
    <col min="9473" max="9473" width="18.1328125" style="155" customWidth="1"/>
    <col min="9474" max="9719" width="9.1328125" style="155"/>
    <col min="9720" max="9720" width="69.53125" style="155" customWidth="1"/>
    <col min="9721" max="9725" width="9.1328125" style="155"/>
    <col min="9726" max="9726" width="11.73046875" style="155" customWidth="1"/>
    <col min="9727" max="9728" width="9.1328125" style="155"/>
    <col min="9729" max="9729" width="18.1328125" style="155" customWidth="1"/>
    <col min="9730" max="9975" width="9.1328125" style="155"/>
    <col min="9976" max="9976" width="69.53125" style="155" customWidth="1"/>
    <col min="9977" max="9981" width="9.1328125" style="155"/>
    <col min="9982" max="9982" width="11.73046875" style="155" customWidth="1"/>
    <col min="9983" max="9984" width="9.1328125" style="155"/>
    <col min="9985" max="9985" width="18.1328125" style="155" customWidth="1"/>
    <col min="9986" max="10231" width="9.1328125" style="155"/>
    <col min="10232" max="10232" width="69.53125" style="155" customWidth="1"/>
    <col min="10233" max="10237" width="9.1328125" style="155"/>
    <col min="10238" max="10238" width="11.73046875" style="155" customWidth="1"/>
    <col min="10239" max="10240" width="9.1328125" style="155"/>
    <col min="10241" max="10241" width="18.1328125" style="155" customWidth="1"/>
    <col min="10242" max="10487" width="9.1328125" style="155"/>
    <col min="10488" max="10488" width="69.53125" style="155" customWidth="1"/>
    <col min="10489" max="10493" width="9.1328125" style="155"/>
    <col min="10494" max="10494" width="11.73046875" style="155" customWidth="1"/>
    <col min="10495" max="10496" width="9.1328125" style="155"/>
    <col min="10497" max="10497" width="18.1328125" style="155" customWidth="1"/>
    <col min="10498" max="10743" width="9.1328125" style="155"/>
    <col min="10744" max="10744" width="69.53125" style="155" customWidth="1"/>
    <col min="10745" max="10749" width="9.1328125" style="155"/>
    <col min="10750" max="10750" width="11.73046875" style="155" customWidth="1"/>
    <col min="10751" max="10752" width="9.1328125" style="155"/>
    <col min="10753" max="10753" width="18.1328125" style="155" customWidth="1"/>
    <col min="10754" max="10999" width="9.1328125" style="155"/>
    <col min="11000" max="11000" width="69.53125" style="155" customWidth="1"/>
    <col min="11001" max="11005" width="9.1328125" style="155"/>
    <col min="11006" max="11006" width="11.73046875" style="155" customWidth="1"/>
    <col min="11007" max="11008" width="9.1328125" style="155"/>
    <col min="11009" max="11009" width="18.1328125" style="155" customWidth="1"/>
    <col min="11010" max="11255" width="9.1328125" style="155"/>
    <col min="11256" max="11256" width="69.53125" style="155" customWidth="1"/>
    <col min="11257" max="11261" width="9.1328125" style="155"/>
    <col min="11262" max="11262" width="11.73046875" style="155" customWidth="1"/>
    <col min="11263" max="11264" width="9.1328125" style="155"/>
    <col min="11265" max="11265" width="18.1328125" style="155" customWidth="1"/>
    <col min="11266" max="11511" width="9.1328125" style="155"/>
    <col min="11512" max="11512" width="69.53125" style="155" customWidth="1"/>
    <col min="11513" max="11517" width="9.1328125" style="155"/>
    <col min="11518" max="11518" width="11.73046875" style="155" customWidth="1"/>
    <col min="11519" max="11520" width="9.1328125" style="155"/>
    <col min="11521" max="11521" width="18.1328125" style="155" customWidth="1"/>
    <col min="11522" max="11767" width="9.1328125" style="155"/>
    <col min="11768" max="11768" width="69.53125" style="155" customWidth="1"/>
    <col min="11769" max="11773" width="9.1328125" style="155"/>
    <col min="11774" max="11774" width="11.73046875" style="155" customWidth="1"/>
    <col min="11775" max="11776" width="9.1328125" style="155"/>
    <col min="11777" max="11777" width="18.1328125" style="155" customWidth="1"/>
    <col min="11778" max="12023" width="9.1328125" style="155"/>
    <col min="12024" max="12024" width="69.53125" style="155" customWidth="1"/>
    <col min="12025" max="12029" width="9.1328125" style="155"/>
    <col min="12030" max="12030" width="11.73046875" style="155" customWidth="1"/>
    <col min="12031" max="12032" width="9.1328125" style="155"/>
    <col min="12033" max="12033" width="18.1328125" style="155" customWidth="1"/>
    <col min="12034" max="12279" width="9.1328125" style="155"/>
    <col min="12280" max="12280" width="69.53125" style="155" customWidth="1"/>
    <col min="12281" max="12285" width="9.1328125" style="155"/>
    <col min="12286" max="12286" width="11.73046875" style="155" customWidth="1"/>
    <col min="12287" max="12288" width="9.1328125" style="155"/>
    <col min="12289" max="12289" width="18.1328125" style="155" customWidth="1"/>
    <col min="12290" max="12535" width="9.1328125" style="155"/>
    <col min="12536" max="12536" width="69.53125" style="155" customWidth="1"/>
    <col min="12537" max="12541" width="9.1328125" style="155"/>
    <col min="12542" max="12542" width="11.73046875" style="155" customWidth="1"/>
    <col min="12543" max="12544" width="9.1328125" style="155"/>
    <col min="12545" max="12545" width="18.1328125" style="155" customWidth="1"/>
    <col min="12546" max="12791" width="9.1328125" style="155"/>
    <col min="12792" max="12792" width="69.53125" style="155" customWidth="1"/>
    <col min="12793" max="12797" width="9.1328125" style="155"/>
    <col min="12798" max="12798" width="11.73046875" style="155" customWidth="1"/>
    <col min="12799" max="12800" width="9.1328125" style="155"/>
    <col min="12801" max="12801" width="18.1328125" style="155" customWidth="1"/>
    <col min="12802" max="13047" width="9.1328125" style="155"/>
    <col min="13048" max="13048" width="69.53125" style="155" customWidth="1"/>
    <col min="13049" max="13053" width="9.1328125" style="155"/>
    <col min="13054" max="13054" width="11.73046875" style="155" customWidth="1"/>
    <col min="13055" max="13056" width="9.1328125" style="155"/>
    <col min="13057" max="13057" width="18.1328125" style="155" customWidth="1"/>
    <col min="13058" max="13303" width="9.1328125" style="155"/>
    <col min="13304" max="13304" width="69.53125" style="155" customWidth="1"/>
    <col min="13305" max="13309" width="9.1328125" style="155"/>
    <col min="13310" max="13310" width="11.73046875" style="155" customWidth="1"/>
    <col min="13311" max="13312" width="9.1328125" style="155"/>
    <col min="13313" max="13313" width="18.1328125" style="155" customWidth="1"/>
    <col min="13314" max="13559" width="9.1328125" style="155"/>
    <col min="13560" max="13560" width="69.53125" style="155" customWidth="1"/>
    <col min="13561" max="13565" width="9.1328125" style="155"/>
    <col min="13566" max="13566" width="11.73046875" style="155" customWidth="1"/>
    <col min="13567" max="13568" width="9.1328125" style="155"/>
    <col min="13569" max="13569" width="18.1328125" style="155" customWidth="1"/>
    <col min="13570" max="13815" width="9.1328125" style="155"/>
    <col min="13816" max="13816" width="69.53125" style="155" customWidth="1"/>
    <col min="13817" max="13821" width="9.1328125" style="155"/>
    <col min="13822" max="13822" width="11.73046875" style="155" customWidth="1"/>
    <col min="13823" max="13824" width="9.1328125" style="155"/>
    <col min="13825" max="13825" width="18.1328125" style="155" customWidth="1"/>
    <col min="13826" max="14071" width="9.1328125" style="155"/>
    <col min="14072" max="14072" width="69.53125" style="155" customWidth="1"/>
    <col min="14073" max="14077" width="9.1328125" style="155"/>
    <col min="14078" max="14078" width="11.73046875" style="155" customWidth="1"/>
    <col min="14079" max="14080" width="9.1328125" style="155"/>
    <col min="14081" max="14081" width="18.1328125" style="155" customWidth="1"/>
    <col min="14082" max="14327" width="9.1328125" style="155"/>
    <col min="14328" max="14328" width="69.53125" style="155" customWidth="1"/>
    <col min="14329" max="14333" width="9.1328125" style="155"/>
    <col min="14334" max="14334" width="11.73046875" style="155" customWidth="1"/>
    <col min="14335" max="14336" width="9.1328125" style="155"/>
    <col min="14337" max="14337" width="18.1328125" style="155" customWidth="1"/>
    <col min="14338" max="14583" width="9.1328125" style="155"/>
    <col min="14584" max="14584" width="69.53125" style="155" customWidth="1"/>
    <col min="14585" max="14589" width="9.1328125" style="155"/>
    <col min="14590" max="14590" width="11.73046875" style="155" customWidth="1"/>
    <col min="14591" max="14592" width="9.1328125" style="155"/>
    <col min="14593" max="14593" width="18.1328125" style="155" customWidth="1"/>
    <col min="14594" max="14839" width="9.1328125" style="155"/>
    <col min="14840" max="14840" width="69.53125" style="155" customWidth="1"/>
    <col min="14841" max="14845" width="9.1328125" style="155"/>
    <col min="14846" max="14846" width="11.73046875" style="155" customWidth="1"/>
    <col min="14847" max="14848" width="9.1328125" style="155"/>
    <col min="14849" max="14849" width="18.1328125" style="155" customWidth="1"/>
    <col min="14850" max="15095" width="9.1328125" style="155"/>
    <col min="15096" max="15096" width="69.53125" style="155" customWidth="1"/>
    <col min="15097" max="15101" width="9.1328125" style="155"/>
    <col min="15102" max="15102" width="11.73046875" style="155" customWidth="1"/>
    <col min="15103" max="15104" width="9.1328125" style="155"/>
    <col min="15105" max="15105" width="18.1328125" style="155" customWidth="1"/>
    <col min="15106" max="15351" width="9.1328125" style="155"/>
    <col min="15352" max="15352" width="69.53125" style="155" customWidth="1"/>
    <col min="15353" max="15357" width="9.1328125" style="155"/>
    <col min="15358" max="15358" width="11.73046875" style="155" customWidth="1"/>
    <col min="15359" max="15360" width="9.1328125" style="155"/>
    <col min="15361" max="15361" width="18.1328125" style="155" customWidth="1"/>
    <col min="15362" max="15607" width="9.1328125" style="155"/>
    <col min="15608" max="15608" width="69.53125" style="155" customWidth="1"/>
    <col min="15609" max="15613" width="9.1328125" style="155"/>
    <col min="15614" max="15614" width="11.73046875" style="155" customWidth="1"/>
    <col min="15615" max="15616" width="9.1328125" style="155"/>
    <col min="15617" max="15617" width="18.1328125" style="155" customWidth="1"/>
    <col min="15618" max="15863" width="9.1328125" style="155"/>
    <col min="15864" max="15864" width="69.53125" style="155" customWidth="1"/>
    <col min="15865" max="15869" width="9.1328125" style="155"/>
    <col min="15870" max="15870" width="11.73046875" style="155" customWidth="1"/>
    <col min="15871" max="15872" width="9.1328125" style="155"/>
    <col min="15873" max="15873" width="18.1328125" style="155" customWidth="1"/>
    <col min="15874" max="16119" width="9.1328125" style="155"/>
    <col min="16120" max="16120" width="69.53125" style="155" customWidth="1"/>
    <col min="16121" max="16125" width="9.1328125" style="155"/>
    <col min="16126" max="16126" width="11.73046875" style="155" customWidth="1"/>
    <col min="16127" max="16128" width="9.1328125" style="155"/>
    <col min="16129" max="16129" width="18.1328125" style="155" customWidth="1"/>
    <col min="16130" max="16384" width="9.1328125" style="155"/>
  </cols>
  <sheetData>
    <row r="1" spans="1:11" ht="13.5" x14ac:dyDescent="0.35">
      <c r="A1" s="14" t="s">
        <v>0</v>
      </c>
      <c r="B1" s="14"/>
      <c r="C1" s="14"/>
      <c r="D1" s="14"/>
      <c r="E1" s="14"/>
      <c r="F1" s="14"/>
      <c r="G1" s="14"/>
      <c r="H1" s="14"/>
      <c r="I1" s="14"/>
      <c r="J1" s="14"/>
    </row>
    <row r="2" spans="1:11" ht="15" x14ac:dyDescent="0.35">
      <c r="A2" s="13" t="s">
        <v>1</v>
      </c>
      <c r="B2" s="13"/>
      <c r="C2" s="13"/>
      <c r="D2" s="13"/>
      <c r="E2" s="18"/>
      <c r="F2" s="13"/>
      <c r="G2" s="13"/>
      <c r="H2" s="13"/>
      <c r="I2" s="13"/>
    </row>
    <row r="3" spans="1:11" x14ac:dyDescent="0.35">
      <c r="A3" s="188" t="s">
        <v>2</v>
      </c>
      <c r="B3" s="188"/>
      <c r="C3" s="158"/>
      <c r="D3" s="159"/>
      <c r="E3" s="39"/>
      <c r="H3" s="41"/>
    </row>
    <row r="4" spans="1:11" ht="17.649999999999999" x14ac:dyDescent="0.35">
      <c r="A4" s="157" t="s">
        <v>3</v>
      </c>
      <c r="B4" s="157"/>
      <c r="C4" s="189" t="s">
        <v>290</v>
      </c>
      <c r="D4" s="189"/>
      <c r="E4" s="189"/>
      <c r="H4" s="41"/>
    </row>
    <row r="5" spans="1:11" x14ac:dyDescent="0.35">
      <c r="A5" s="157"/>
      <c r="B5" s="157"/>
      <c r="C5" s="190" t="s">
        <v>291</v>
      </c>
      <c r="D5" s="190"/>
      <c r="E5" s="190"/>
      <c r="H5" s="41"/>
    </row>
    <row r="6" spans="1:11" ht="15" x14ac:dyDescent="0.35">
      <c r="A6" s="157"/>
      <c r="B6" s="157"/>
      <c r="C6" s="158"/>
      <c r="D6" s="159"/>
      <c r="E6" s="39"/>
      <c r="H6" s="42"/>
      <c r="I6" s="43" t="s">
        <v>41</v>
      </c>
      <c r="J6" s="44">
        <f>K26</f>
        <v>0</v>
      </c>
      <c r="K6" s="45" t="s">
        <v>42</v>
      </c>
    </row>
    <row r="7" spans="1:11" x14ac:dyDescent="0.35">
      <c r="A7" s="157"/>
      <c r="B7" s="157"/>
      <c r="C7" s="158"/>
      <c r="D7" s="159"/>
      <c r="E7" s="39"/>
      <c r="H7" s="2" t="s">
        <v>44</v>
      </c>
      <c r="I7" s="2"/>
      <c r="J7" s="2"/>
      <c r="K7" s="2"/>
    </row>
    <row r="8" spans="1:11" ht="12.85" customHeight="1" x14ac:dyDescent="0.35">
      <c r="A8" s="191" t="s">
        <v>45</v>
      </c>
      <c r="B8" s="192" t="s">
        <v>6</v>
      </c>
      <c r="C8" s="184" t="s">
        <v>46</v>
      </c>
      <c r="D8" s="184" t="s">
        <v>47</v>
      </c>
      <c r="E8" s="185" t="s">
        <v>48</v>
      </c>
      <c r="F8" s="185"/>
      <c r="G8" s="185"/>
      <c r="H8" s="185" t="s">
        <v>49</v>
      </c>
      <c r="I8" s="185"/>
      <c r="J8" s="185"/>
      <c r="K8" s="193" t="s">
        <v>57</v>
      </c>
    </row>
    <row r="9" spans="1:11" ht="23.25" x14ac:dyDescent="0.35">
      <c r="A9" s="191"/>
      <c r="B9" s="192"/>
      <c r="C9" s="184"/>
      <c r="D9" s="184"/>
      <c r="E9" s="49" t="s">
        <v>52</v>
      </c>
      <c r="F9" s="49" t="s">
        <v>53</v>
      </c>
      <c r="G9" s="49" t="s">
        <v>54</v>
      </c>
      <c r="H9" s="49" t="s">
        <v>52</v>
      </c>
      <c r="I9" s="49" t="s">
        <v>53</v>
      </c>
      <c r="J9" s="49" t="s">
        <v>54</v>
      </c>
      <c r="K9" s="193"/>
    </row>
    <row r="10" spans="1:11" x14ac:dyDescent="0.35">
      <c r="A10" s="160"/>
      <c r="B10" s="161"/>
      <c r="C10" s="162"/>
      <c r="D10" s="163"/>
      <c r="E10" s="164"/>
      <c r="F10" s="164"/>
      <c r="G10" s="164"/>
      <c r="H10" s="164"/>
      <c r="I10" s="164"/>
      <c r="J10" s="164"/>
      <c r="K10" s="165"/>
    </row>
    <row r="11" spans="1:11" ht="29.1" customHeight="1" x14ac:dyDescent="0.35">
      <c r="A11" s="54" t="s">
        <v>9</v>
      </c>
      <c r="B11" s="166" t="s">
        <v>292</v>
      </c>
      <c r="C11" s="167" t="s">
        <v>168</v>
      </c>
      <c r="D11" s="168">
        <v>1</v>
      </c>
      <c r="E11" s="85"/>
      <c r="F11" s="85"/>
      <c r="G11" s="85"/>
      <c r="H11" s="85"/>
      <c r="I11" s="85"/>
      <c r="J11" s="85"/>
      <c r="K11" s="169"/>
    </row>
    <row r="12" spans="1:11" ht="13.5" x14ac:dyDescent="0.35">
      <c r="A12" s="90" t="s">
        <v>11</v>
      </c>
      <c r="B12" s="170" t="s">
        <v>293</v>
      </c>
      <c r="C12" s="171" t="s">
        <v>168</v>
      </c>
      <c r="D12" s="172">
        <v>3</v>
      </c>
      <c r="E12" s="173"/>
      <c r="F12" s="173"/>
      <c r="G12" s="173"/>
      <c r="H12" s="173"/>
      <c r="I12" s="173"/>
      <c r="J12" s="173"/>
      <c r="K12" s="174"/>
    </row>
    <row r="13" spans="1:11" ht="13.5" x14ac:dyDescent="0.35">
      <c r="A13" s="90" t="s">
        <v>13</v>
      </c>
      <c r="B13" s="170"/>
      <c r="C13" s="171"/>
      <c r="D13" s="172"/>
      <c r="E13" s="173"/>
      <c r="F13" s="173"/>
      <c r="G13" s="173"/>
      <c r="H13" s="173"/>
      <c r="I13" s="173"/>
      <c r="J13" s="173"/>
      <c r="K13" s="174"/>
    </row>
    <row r="14" spans="1:11" ht="13.5" x14ac:dyDescent="0.35">
      <c r="A14" s="90" t="s">
        <v>15</v>
      </c>
      <c r="B14" s="170" t="s">
        <v>294</v>
      </c>
      <c r="C14" s="171" t="s">
        <v>168</v>
      </c>
      <c r="D14" s="172">
        <v>1</v>
      </c>
      <c r="E14" s="173"/>
      <c r="F14" s="173"/>
      <c r="G14" s="173"/>
      <c r="H14" s="173"/>
      <c r="I14" s="173"/>
      <c r="J14" s="173"/>
      <c r="K14" s="174"/>
    </row>
    <row r="15" spans="1:11" ht="13.5" x14ac:dyDescent="0.35">
      <c r="A15" s="90" t="s">
        <v>17</v>
      </c>
      <c r="B15" s="170" t="s">
        <v>295</v>
      </c>
      <c r="C15" s="171" t="s">
        <v>168</v>
      </c>
      <c r="D15" s="172">
        <v>1</v>
      </c>
      <c r="E15" s="173"/>
      <c r="F15" s="173"/>
      <c r="G15" s="173"/>
      <c r="H15" s="173"/>
      <c r="I15" s="173"/>
      <c r="J15" s="173"/>
      <c r="K15" s="174"/>
    </row>
    <row r="16" spans="1:11" ht="13.5" x14ac:dyDescent="0.35">
      <c r="A16" s="90" t="s">
        <v>19</v>
      </c>
      <c r="B16" s="170"/>
      <c r="C16" s="171"/>
      <c r="D16" s="172"/>
      <c r="E16" s="173"/>
      <c r="F16" s="173"/>
      <c r="G16" s="173"/>
      <c r="H16" s="173"/>
      <c r="I16" s="173"/>
      <c r="J16" s="173"/>
      <c r="K16" s="174"/>
    </row>
    <row r="17" spans="1:15" ht="13.5" x14ac:dyDescent="0.35">
      <c r="A17" s="90" t="s">
        <v>21</v>
      </c>
      <c r="B17" s="170" t="s">
        <v>296</v>
      </c>
      <c r="C17" s="171" t="s">
        <v>168</v>
      </c>
      <c r="D17" s="172">
        <v>1</v>
      </c>
      <c r="E17" s="173"/>
      <c r="F17" s="173"/>
      <c r="G17" s="173"/>
      <c r="H17" s="173"/>
      <c r="I17" s="173"/>
      <c r="J17" s="173"/>
      <c r="K17" s="174"/>
    </row>
    <row r="18" spans="1:15" ht="13.5" x14ac:dyDescent="0.35">
      <c r="A18" s="90" t="s">
        <v>23</v>
      </c>
      <c r="B18" s="170"/>
      <c r="C18" s="171"/>
      <c r="D18" s="172"/>
      <c r="E18" s="173"/>
      <c r="F18" s="173"/>
      <c r="G18" s="173"/>
      <c r="H18" s="173"/>
      <c r="I18" s="173"/>
      <c r="J18" s="173"/>
      <c r="K18" s="174"/>
    </row>
    <row r="19" spans="1:15" ht="13.5" x14ac:dyDescent="0.35">
      <c r="A19" s="90" t="s">
        <v>25</v>
      </c>
      <c r="B19" s="170" t="s">
        <v>297</v>
      </c>
      <c r="C19" s="171" t="s">
        <v>168</v>
      </c>
      <c r="D19" s="172">
        <v>1</v>
      </c>
      <c r="E19" s="173"/>
      <c r="F19" s="173"/>
      <c r="G19" s="173"/>
      <c r="H19" s="173"/>
      <c r="I19" s="173"/>
      <c r="J19" s="173"/>
      <c r="K19" s="174"/>
    </row>
    <row r="20" spans="1:15" ht="26.25" customHeight="1" x14ac:dyDescent="0.35">
      <c r="A20" s="90" t="s">
        <v>27</v>
      </c>
      <c r="B20" s="170" t="s">
        <v>298</v>
      </c>
      <c r="C20" s="171" t="s">
        <v>168</v>
      </c>
      <c r="D20" s="172">
        <v>1</v>
      </c>
      <c r="E20" s="173"/>
      <c r="F20" s="173"/>
      <c r="G20" s="173"/>
      <c r="H20" s="173"/>
      <c r="I20" s="173"/>
      <c r="J20" s="173"/>
      <c r="K20" s="174"/>
    </row>
    <row r="21" spans="1:15" ht="13.5" x14ac:dyDescent="0.35">
      <c r="A21" s="90" t="s">
        <v>239</v>
      </c>
      <c r="B21" s="170" t="s">
        <v>299</v>
      </c>
      <c r="C21" s="171" t="s">
        <v>168</v>
      </c>
      <c r="D21" s="172">
        <v>1</v>
      </c>
      <c r="E21" s="173"/>
      <c r="F21" s="173"/>
      <c r="G21" s="173"/>
      <c r="H21" s="173"/>
      <c r="I21" s="173"/>
      <c r="J21" s="173"/>
      <c r="K21" s="174"/>
    </row>
    <row r="22" spans="1:15" ht="13.5" x14ac:dyDescent="0.35">
      <c r="A22" s="90" t="s">
        <v>241</v>
      </c>
      <c r="B22" s="170"/>
      <c r="C22" s="171"/>
      <c r="D22" s="172"/>
      <c r="E22" s="173"/>
      <c r="F22" s="173"/>
      <c r="G22" s="173"/>
      <c r="H22" s="173"/>
      <c r="I22" s="173"/>
      <c r="J22" s="173"/>
      <c r="K22" s="174"/>
    </row>
    <row r="23" spans="1:15" ht="13.5" x14ac:dyDescent="0.35">
      <c r="A23" s="90" t="s">
        <v>243</v>
      </c>
      <c r="B23" s="170" t="s">
        <v>300</v>
      </c>
      <c r="C23" s="171" t="s">
        <v>168</v>
      </c>
      <c r="D23" s="172">
        <v>1</v>
      </c>
      <c r="E23" s="173"/>
      <c r="F23" s="173"/>
      <c r="G23" s="173"/>
      <c r="H23" s="173"/>
      <c r="I23" s="173"/>
      <c r="J23" s="173"/>
      <c r="K23" s="174"/>
    </row>
    <row r="24" spans="1:15" ht="13.5" x14ac:dyDescent="0.35">
      <c r="A24" s="90" t="s">
        <v>245</v>
      </c>
      <c r="B24" s="170" t="s">
        <v>301</v>
      </c>
      <c r="C24" s="171" t="s">
        <v>168</v>
      </c>
      <c r="D24" s="172">
        <v>1</v>
      </c>
      <c r="E24" s="173"/>
      <c r="F24" s="173"/>
      <c r="G24" s="173"/>
      <c r="H24" s="173"/>
      <c r="I24" s="173"/>
      <c r="J24" s="173"/>
      <c r="K24" s="174"/>
    </row>
    <row r="25" spans="1:15" ht="13.5" x14ac:dyDescent="0.35">
      <c r="A25" s="90" t="s">
        <v>247</v>
      </c>
      <c r="B25" s="170"/>
      <c r="C25" s="171"/>
      <c r="D25" s="172"/>
      <c r="E25" s="173"/>
      <c r="F25" s="173"/>
      <c r="G25" s="173"/>
      <c r="H25" s="173"/>
      <c r="I25" s="173"/>
      <c r="J25" s="173"/>
      <c r="K25" s="174"/>
    </row>
    <row r="26" spans="1:15" ht="13.5" x14ac:dyDescent="0.35">
      <c r="A26" s="88"/>
      <c r="B26" s="89" t="s">
        <v>121</v>
      </c>
      <c r="C26" s="90"/>
      <c r="D26" s="88"/>
      <c r="E26" s="91"/>
      <c r="F26" s="91"/>
      <c r="G26" s="91"/>
      <c r="H26" s="91"/>
      <c r="I26" s="91"/>
      <c r="J26" s="91"/>
      <c r="K26" s="174"/>
      <c r="L26" s="175"/>
      <c r="M26" s="175"/>
      <c r="N26" s="175"/>
      <c r="O26" s="176"/>
    </row>
    <row r="27" spans="1:15" ht="13.5" x14ac:dyDescent="0.35">
      <c r="A27" s="88"/>
      <c r="B27" s="88" t="s">
        <v>122</v>
      </c>
      <c r="C27" s="93"/>
      <c r="D27" s="88"/>
      <c r="E27" s="91"/>
      <c r="F27" s="91"/>
      <c r="G27" s="91"/>
      <c r="H27" s="91"/>
      <c r="I27" s="91"/>
      <c r="J27" s="91"/>
      <c r="K27" s="174"/>
      <c r="L27" s="177"/>
      <c r="M27" s="177"/>
      <c r="N27" s="177"/>
      <c r="O27" s="178"/>
    </row>
    <row r="28" spans="1:15" ht="13.5" x14ac:dyDescent="0.35">
      <c r="A28" s="88"/>
      <c r="B28" s="88" t="s">
        <v>123</v>
      </c>
      <c r="C28" s="93"/>
      <c r="D28" s="88"/>
      <c r="E28" s="91"/>
      <c r="F28" s="91"/>
      <c r="G28" s="91"/>
      <c r="H28" s="91"/>
      <c r="I28" s="91"/>
      <c r="J28" s="91"/>
      <c r="K28" s="174"/>
      <c r="L28" s="177"/>
      <c r="M28" s="177"/>
      <c r="N28" s="177"/>
      <c r="O28" s="178"/>
    </row>
    <row r="29" spans="1:15" ht="13.5" x14ac:dyDescent="0.35">
      <c r="A29" s="88"/>
      <c r="B29" s="88" t="s">
        <v>124</v>
      </c>
      <c r="C29" s="93"/>
      <c r="D29" s="88"/>
      <c r="E29" s="91"/>
      <c r="F29" s="91"/>
      <c r="G29" s="91"/>
      <c r="H29" s="91"/>
      <c r="I29" s="91"/>
      <c r="J29" s="91"/>
      <c r="K29" s="174"/>
      <c r="L29" s="177"/>
      <c r="M29" s="177"/>
      <c r="N29" s="177"/>
      <c r="O29" s="178"/>
    </row>
    <row r="30" spans="1:15" ht="13.5" x14ac:dyDescent="0.35">
      <c r="A30" s="94"/>
      <c r="B30" s="94" t="s">
        <v>125</v>
      </c>
      <c r="C30" s="95"/>
      <c r="D30" s="96"/>
      <c r="E30" s="97"/>
      <c r="F30" s="97"/>
      <c r="G30" s="97"/>
      <c r="H30" s="97"/>
      <c r="I30" s="97"/>
      <c r="J30" s="97"/>
      <c r="K30" s="97"/>
      <c r="L30" s="179"/>
      <c r="M30" s="179"/>
      <c r="N30" s="179"/>
      <c r="O30" s="180"/>
    </row>
    <row r="31" spans="1:15" x14ac:dyDescent="0.35">
      <c r="A31" s="47"/>
      <c r="B31" s="181"/>
      <c r="C31" s="181"/>
      <c r="D31" s="182"/>
      <c r="E31" s="47"/>
      <c r="F31" s="47"/>
      <c r="G31" s="44"/>
      <c r="H31" s="47"/>
      <c r="I31" s="47"/>
      <c r="J31" s="47"/>
      <c r="K31" s="47"/>
    </row>
    <row r="32" spans="1:15" x14ac:dyDescent="0.35">
      <c r="A32" s="47"/>
      <c r="B32" s="181"/>
      <c r="C32" s="181"/>
      <c r="D32" s="182"/>
      <c r="E32" s="47"/>
      <c r="F32" s="47"/>
      <c r="G32" s="44"/>
      <c r="H32" s="47"/>
      <c r="I32" s="47"/>
      <c r="J32" s="47"/>
      <c r="K32" s="47"/>
    </row>
  </sheetData>
  <mergeCells count="15">
    <mergeCell ref="C4:E4"/>
    <mergeCell ref="C5:E5"/>
    <mergeCell ref="H7:K7"/>
    <mergeCell ref="A8:A9"/>
    <mergeCell ref="B8:B9"/>
    <mergeCell ref="C8:C9"/>
    <mergeCell ref="D8:D9"/>
    <mergeCell ref="E8:G8"/>
    <mergeCell ref="H8:J8"/>
    <mergeCell ref="K8:K9"/>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83"/>
  <sheetViews>
    <sheetView tabSelected="1" topLeftCell="A72" zoomScaleNormal="100" workbookViewId="0">
      <selection activeCell="B32" sqref="B32"/>
    </sheetView>
  </sheetViews>
  <sheetFormatPr defaultColWidth="9.1328125" defaultRowHeight="13.5" x14ac:dyDescent="0.3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9.3984375" style="38" customWidth="1"/>
    <col min="9" max="9" width="11.265625" style="38" customWidth="1"/>
    <col min="10" max="10" width="10.1328125" style="38" customWidth="1"/>
    <col min="11" max="11" width="10.73046875" style="38" customWidth="1"/>
    <col min="12" max="15" width="12.86328125" style="38" customWidth="1"/>
    <col min="16" max="16384" width="9.1328125" style="38"/>
  </cols>
  <sheetData>
    <row r="1" spans="1:15" x14ac:dyDescent="0.35">
      <c r="A1" s="14" t="s">
        <v>0</v>
      </c>
      <c r="B1" s="14"/>
      <c r="C1" s="14"/>
      <c r="D1" s="14"/>
      <c r="E1" s="14"/>
      <c r="F1" s="14"/>
      <c r="G1" s="14"/>
      <c r="H1" s="14"/>
      <c r="I1" s="14"/>
      <c r="J1" s="14"/>
    </row>
    <row r="2" spans="1:15" ht="15" x14ac:dyDescent="0.35">
      <c r="A2" s="13" t="s">
        <v>1</v>
      </c>
      <c r="B2" s="13"/>
      <c r="C2" s="13"/>
      <c r="D2" s="13"/>
      <c r="E2" s="18"/>
      <c r="F2" s="13"/>
      <c r="G2" s="13"/>
      <c r="H2" s="13"/>
      <c r="I2" s="13"/>
    </row>
    <row r="3" spans="1:15" ht="15" x14ac:dyDescent="0.35">
      <c r="A3" s="12" t="s">
        <v>2</v>
      </c>
      <c r="B3" s="12"/>
      <c r="D3" s="17"/>
      <c r="E3" s="39"/>
      <c r="H3" s="18"/>
    </row>
    <row r="4" spans="1:15" ht="15" x14ac:dyDescent="0.35">
      <c r="A4" s="11" t="s">
        <v>3</v>
      </c>
      <c r="B4" s="11"/>
      <c r="D4" s="17"/>
      <c r="E4" s="39"/>
      <c r="H4" s="18"/>
      <c r="M4" s="6"/>
      <c r="N4" s="6"/>
      <c r="O4" s="6"/>
    </row>
    <row r="5" spans="1:15" ht="17.649999999999999" x14ac:dyDescent="0.35">
      <c r="C5" s="5" t="s">
        <v>39</v>
      </c>
      <c r="D5" s="5"/>
      <c r="E5" s="5"/>
      <c r="F5" s="5"/>
      <c r="G5" s="5"/>
      <c r="H5" s="5"/>
      <c r="I5" s="5"/>
      <c r="J5" s="5"/>
    </row>
    <row r="6" spans="1:15" ht="15" x14ac:dyDescent="0.35">
      <c r="B6" s="40"/>
      <c r="C6" s="4" t="s">
        <v>40</v>
      </c>
      <c r="D6" s="4"/>
      <c r="E6" s="4"/>
      <c r="F6" s="4"/>
      <c r="G6" s="4"/>
      <c r="H6" s="4"/>
      <c r="I6" s="4"/>
      <c r="J6" s="4"/>
      <c r="K6" s="40"/>
      <c r="L6" s="40"/>
      <c r="M6" s="40"/>
      <c r="N6" s="40"/>
      <c r="O6" s="40"/>
    </row>
    <row r="7" spans="1:15" ht="15" x14ac:dyDescent="0.35">
      <c r="C7" s="40"/>
      <c r="D7" s="40"/>
      <c r="E7" s="40"/>
      <c r="F7" s="41"/>
      <c r="G7" s="18"/>
      <c r="H7" s="18"/>
      <c r="I7" s="18"/>
      <c r="J7" s="18"/>
      <c r="K7" s="40"/>
      <c r="L7" s="42"/>
      <c r="M7" s="43" t="s">
        <v>41</v>
      </c>
      <c r="N7" s="44">
        <f>O83</f>
        <v>0</v>
      </c>
      <c r="O7" s="45" t="s">
        <v>42</v>
      </c>
    </row>
    <row r="8" spans="1:15" x14ac:dyDescent="0.35">
      <c r="A8" s="3" t="s">
        <v>43</v>
      </c>
      <c r="B8" s="3"/>
      <c r="C8" s="39"/>
      <c r="D8" s="39"/>
      <c r="E8" s="46"/>
      <c r="F8" s="46"/>
      <c r="G8" s="47"/>
      <c r="H8" s="47"/>
      <c r="I8" s="47"/>
      <c r="J8" s="48"/>
      <c r="K8" s="48"/>
      <c r="L8" s="2" t="s">
        <v>44</v>
      </c>
      <c r="M8" s="2"/>
      <c r="N8" s="2"/>
      <c r="O8" s="2"/>
    </row>
    <row r="9" spans="1:15" ht="12.85" customHeight="1" x14ac:dyDescent="0.35">
      <c r="A9" s="1" t="s">
        <v>45</v>
      </c>
      <c r="B9" s="183" t="s">
        <v>6</v>
      </c>
      <c r="C9" s="184" t="s">
        <v>46</v>
      </c>
      <c r="D9" s="184" t="s">
        <v>47</v>
      </c>
      <c r="E9" s="185" t="s">
        <v>48</v>
      </c>
      <c r="F9" s="185"/>
      <c r="G9" s="185"/>
      <c r="H9" s="185"/>
      <c r="I9" s="185"/>
      <c r="J9" s="185"/>
      <c r="K9" s="186" t="s">
        <v>49</v>
      </c>
      <c r="L9" s="186"/>
      <c r="M9" s="186"/>
      <c r="N9" s="186"/>
      <c r="O9" s="186"/>
    </row>
    <row r="10" spans="1:15" ht="46.5" x14ac:dyDescent="0.3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3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35">
      <c r="A12" s="52"/>
      <c r="B12" s="53" t="s">
        <v>58</v>
      </c>
      <c r="C12" s="54"/>
      <c r="D12" s="52"/>
      <c r="E12" s="55"/>
      <c r="F12" s="55"/>
      <c r="G12" s="56"/>
      <c r="H12" s="55"/>
      <c r="I12" s="55"/>
      <c r="J12" s="56"/>
      <c r="K12" s="56"/>
      <c r="L12" s="56"/>
      <c r="M12" s="56"/>
      <c r="N12" s="56"/>
      <c r="O12" s="56"/>
    </row>
    <row r="13" spans="1:15" x14ac:dyDescent="0.35">
      <c r="A13" s="57">
        <v>1</v>
      </c>
      <c r="B13" s="58" t="s">
        <v>59</v>
      </c>
      <c r="C13" s="59" t="s">
        <v>60</v>
      </c>
      <c r="D13" s="60">
        <v>1</v>
      </c>
      <c r="E13" s="61"/>
      <c r="F13" s="61"/>
      <c r="G13" s="61"/>
      <c r="H13" s="61"/>
      <c r="I13" s="61"/>
      <c r="J13" s="62"/>
      <c r="K13" s="56"/>
      <c r="L13" s="56"/>
      <c r="M13" s="56"/>
      <c r="N13" s="56"/>
      <c r="O13" s="56"/>
    </row>
    <row r="14" spans="1:15" ht="27" x14ac:dyDescent="0.35">
      <c r="A14" s="54">
        <f>+A13+1</f>
        <v>2</v>
      </c>
      <c r="B14" s="63" t="s">
        <v>61</v>
      </c>
      <c r="C14" s="59" t="s">
        <v>60</v>
      </c>
      <c r="D14" s="60">
        <v>1</v>
      </c>
      <c r="E14" s="61"/>
      <c r="F14" s="61"/>
      <c r="G14" s="61"/>
      <c r="H14" s="61"/>
      <c r="I14" s="61"/>
      <c r="J14" s="62"/>
      <c r="K14" s="56"/>
      <c r="L14" s="56"/>
      <c r="M14" s="56"/>
      <c r="N14" s="56"/>
      <c r="O14" s="56"/>
    </row>
    <row r="15" spans="1:15" ht="23.25" customHeight="1" x14ac:dyDescent="0.35">
      <c r="A15" s="57">
        <v>3</v>
      </c>
      <c r="B15" s="63" t="s">
        <v>62</v>
      </c>
      <c r="C15" s="59" t="s">
        <v>60</v>
      </c>
      <c r="D15" s="60">
        <v>1</v>
      </c>
      <c r="E15" s="61"/>
      <c r="F15" s="61"/>
      <c r="G15" s="61"/>
      <c r="H15" s="61"/>
      <c r="I15" s="61"/>
      <c r="J15" s="62"/>
      <c r="K15" s="56"/>
      <c r="L15" s="56"/>
      <c r="M15" s="56"/>
      <c r="N15" s="56"/>
      <c r="O15" s="56"/>
    </row>
    <row r="16" spans="1:15" x14ac:dyDescent="0.35">
      <c r="A16" s="54">
        <v>4</v>
      </c>
      <c r="B16" s="64" t="s">
        <v>63</v>
      </c>
      <c r="C16" s="59" t="s">
        <v>64</v>
      </c>
      <c r="D16" s="60">
        <v>256</v>
      </c>
      <c r="E16" s="61"/>
      <c r="F16" s="61"/>
      <c r="G16" s="61"/>
      <c r="H16" s="61"/>
      <c r="I16" s="61"/>
      <c r="J16" s="65"/>
      <c r="K16" s="56"/>
      <c r="L16" s="56"/>
      <c r="M16" s="56"/>
      <c r="N16" s="56"/>
      <c r="O16" s="56"/>
    </row>
    <row r="17" spans="1:15" x14ac:dyDescent="0.35">
      <c r="A17" s="57">
        <v>5</v>
      </c>
      <c r="B17" s="66" t="s">
        <v>65</v>
      </c>
      <c r="C17" s="59" t="s">
        <v>66</v>
      </c>
      <c r="D17" s="60">
        <v>6</v>
      </c>
      <c r="E17" s="61"/>
      <c r="F17" s="61"/>
      <c r="G17" s="61"/>
      <c r="H17" s="61"/>
      <c r="I17" s="61"/>
      <c r="J17" s="65"/>
      <c r="K17" s="56"/>
      <c r="L17" s="56"/>
      <c r="M17" s="56"/>
      <c r="N17" s="56"/>
      <c r="O17" s="56"/>
    </row>
    <row r="18" spans="1:15" x14ac:dyDescent="0.35">
      <c r="A18" s="54"/>
      <c r="B18" s="67" t="s">
        <v>67</v>
      </c>
      <c r="C18" s="59"/>
      <c r="D18" s="60"/>
      <c r="E18" s="61"/>
      <c r="F18" s="61"/>
      <c r="G18" s="61"/>
      <c r="H18" s="61"/>
      <c r="I18" s="61"/>
      <c r="J18" s="65"/>
      <c r="K18" s="56"/>
      <c r="L18" s="56"/>
      <c r="M18" s="56"/>
      <c r="N18" s="56"/>
      <c r="O18" s="56"/>
    </row>
    <row r="19" spans="1:15" x14ac:dyDescent="0.35">
      <c r="A19" s="54">
        <v>7</v>
      </c>
      <c r="B19" s="68" t="s">
        <v>68</v>
      </c>
      <c r="C19" s="59" t="s">
        <v>69</v>
      </c>
      <c r="D19" s="60">
        <v>24</v>
      </c>
      <c r="E19" s="61"/>
      <c r="F19" s="61"/>
      <c r="G19" s="61"/>
      <c r="H19" s="61"/>
      <c r="I19" s="61"/>
      <c r="J19" s="65"/>
      <c r="K19" s="56"/>
      <c r="L19" s="56"/>
      <c r="M19" s="56"/>
      <c r="N19" s="56"/>
      <c r="O19" s="56"/>
    </row>
    <row r="20" spans="1:15" ht="27" x14ac:dyDescent="0.35">
      <c r="A20" s="54">
        <v>8</v>
      </c>
      <c r="B20" s="69" t="s">
        <v>70</v>
      </c>
      <c r="C20" s="59" t="s">
        <v>69</v>
      </c>
      <c r="D20" s="60">
        <v>1452.4</v>
      </c>
      <c r="E20" s="61"/>
      <c r="F20" s="61"/>
      <c r="G20" s="61"/>
      <c r="H20" s="61"/>
      <c r="I20" s="61"/>
      <c r="J20" s="65"/>
      <c r="K20" s="56"/>
      <c r="L20" s="56"/>
      <c r="M20" s="56"/>
      <c r="N20" s="56"/>
      <c r="O20" s="56"/>
    </row>
    <row r="21" spans="1:15" ht="32.25" customHeight="1" x14ac:dyDescent="0.35">
      <c r="A21" s="54">
        <v>9</v>
      </c>
      <c r="B21" s="69" t="s">
        <v>71</v>
      </c>
      <c r="C21" s="59" t="s">
        <v>69</v>
      </c>
      <c r="D21" s="60">
        <v>1452.4</v>
      </c>
      <c r="E21" s="61"/>
      <c r="F21" s="61"/>
      <c r="G21" s="61"/>
      <c r="H21" s="61"/>
      <c r="I21" s="61"/>
      <c r="J21" s="65"/>
      <c r="K21" s="56"/>
      <c r="L21" s="56"/>
      <c r="M21" s="56"/>
      <c r="N21" s="56"/>
      <c r="O21" s="56"/>
    </row>
    <row r="22" spans="1:15" ht="33.75" customHeight="1" x14ac:dyDescent="0.35">
      <c r="A22" s="54">
        <v>10</v>
      </c>
      <c r="B22" s="69" t="s">
        <v>72</v>
      </c>
      <c r="C22" s="59" t="s">
        <v>69</v>
      </c>
      <c r="D22" s="60">
        <v>1452.4</v>
      </c>
      <c r="E22" s="61"/>
      <c r="F22" s="61"/>
      <c r="G22" s="61"/>
      <c r="H22" s="61"/>
      <c r="I22" s="61"/>
      <c r="J22" s="65"/>
      <c r="K22" s="56"/>
      <c r="L22" s="56"/>
      <c r="M22" s="56"/>
      <c r="N22" s="56"/>
      <c r="O22" s="56"/>
    </row>
    <row r="23" spans="1:15" x14ac:dyDescent="0.35">
      <c r="A23" s="54">
        <v>11</v>
      </c>
      <c r="B23" s="69" t="s">
        <v>73</v>
      </c>
      <c r="C23" s="59" t="s">
        <v>69</v>
      </c>
      <c r="D23" s="60">
        <v>506.6</v>
      </c>
      <c r="E23" s="61"/>
      <c r="F23" s="61"/>
      <c r="G23" s="61"/>
      <c r="H23" s="61"/>
      <c r="I23" s="61"/>
      <c r="J23" s="65"/>
      <c r="K23" s="56"/>
      <c r="L23" s="56"/>
      <c r="M23" s="56"/>
      <c r="N23" s="56"/>
      <c r="O23" s="56"/>
    </row>
    <row r="24" spans="1:15" x14ac:dyDescent="0.35">
      <c r="A24" s="54">
        <v>12</v>
      </c>
      <c r="B24" s="69" t="s">
        <v>74</v>
      </c>
      <c r="C24" s="59" t="s">
        <v>75</v>
      </c>
      <c r="D24" s="60">
        <v>61</v>
      </c>
      <c r="E24" s="61"/>
      <c r="F24" s="61"/>
      <c r="G24" s="61"/>
      <c r="H24" s="61"/>
      <c r="I24" s="61"/>
      <c r="J24" s="65"/>
      <c r="K24" s="56"/>
      <c r="L24" s="56"/>
      <c r="M24" s="56"/>
      <c r="N24" s="56"/>
      <c r="O24" s="56"/>
    </row>
    <row r="25" spans="1:15" x14ac:dyDescent="0.35">
      <c r="A25" s="54">
        <v>13</v>
      </c>
      <c r="B25" s="69" t="s">
        <v>76</v>
      </c>
      <c r="C25" s="59" t="s">
        <v>75</v>
      </c>
      <c r="D25" s="60">
        <v>115</v>
      </c>
      <c r="E25" s="61"/>
      <c r="F25" s="61"/>
      <c r="G25" s="61"/>
      <c r="H25" s="61"/>
      <c r="I25" s="61"/>
      <c r="J25" s="65"/>
      <c r="K25" s="56"/>
      <c r="L25" s="56"/>
      <c r="M25" s="56"/>
      <c r="N25" s="56"/>
      <c r="O25" s="56"/>
    </row>
    <row r="26" spans="1:15" ht="27" x14ac:dyDescent="0.35">
      <c r="A26" s="54">
        <v>14</v>
      </c>
      <c r="B26" s="63" t="s">
        <v>77</v>
      </c>
      <c r="C26" s="70" t="s">
        <v>60</v>
      </c>
      <c r="D26" s="71">
        <v>1</v>
      </c>
      <c r="E26" s="72"/>
      <c r="F26" s="72"/>
      <c r="G26" s="72"/>
      <c r="H26" s="72"/>
      <c r="I26" s="72"/>
      <c r="J26" s="73"/>
      <c r="K26" s="56"/>
      <c r="L26" s="56"/>
      <c r="M26" s="56"/>
      <c r="N26" s="56"/>
      <c r="O26" s="56"/>
    </row>
    <row r="27" spans="1:15" x14ac:dyDescent="0.35">
      <c r="A27" s="54"/>
      <c r="B27" s="74" t="s">
        <v>78</v>
      </c>
      <c r="C27" s="70"/>
      <c r="D27" s="71"/>
      <c r="E27" s="72"/>
      <c r="F27" s="61"/>
      <c r="G27" s="61"/>
      <c r="H27" s="72"/>
      <c r="I27" s="72"/>
      <c r="J27" s="62"/>
      <c r="K27" s="56"/>
      <c r="L27" s="56"/>
      <c r="M27" s="56"/>
      <c r="N27" s="56"/>
      <c r="O27" s="56"/>
    </row>
    <row r="28" spans="1:15" ht="18" customHeight="1" x14ac:dyDescent="0.35">
      <c r="A28" s="54"/>
      <c r="B28" s="75" t="s">
        <v>79</v>
      </c>
      <c r="C28" s="70"/>
      <c r="D28" s="71"/>
      <c r="E28" s="72"/>
      <c r="F28" s="61"/>
      <c r="G28" s="61"/>
      <c r="H28" s="72"/>
      <c r="I28" s="72"/>
      <c r="J28" s="62"/>
      <c r="K28" s="56"/>
      <c r="L28" s="56"/>
      <c r="M28" s="56"/>
      <c r="N28" s="56"/>
      <c r="O28" s="56"/>
    </row>
    <row r="29" spans="1:15" ht="72.75" customHeight="1" x14ac:dyDescent="0.35">
      <c r="A29" s="54">
        <v>15</v>
      </c>
      <c r="B29" s="63" t="s">
        <v>80</v>
      </c>
      <c r="C29" s="70" t="s">
        <v>81</v>
      </c>
      <c r="D29" s="71">
        <v>45</v>
      </c>
      <c r="E29" s="72"/>
      <c r="F29" s="61"/>
      <c r="G29" s="61"/>
      <c r="H29" s="72"/>
      <c r="I29" s="72"/>
      <c r="J29" s="62"/>
      <c r="K29" s="56"/>
      <c r="L29" s="56"/>
      <c r="M29" s="56"/>
      <c r="N29" s="56"/>
      <c r="O29" s="56"/>
    </row>
    <row r="30" spans="1:15" x14ac:dyDescent="0.35">
      <c r="A30" s="54">
        <v>16</v>
      </c>
      <c r="B30" s="63" t="s">
        <v>82</v>
      </c>
      <c r="C30" s="70" t="s">
        <v>64</v>
      </c>
      <c r="D30" s="71">
        <v>35</v>
      </c>
      <c r="E30" s="72"/>
      <c r="F30" s="76"/>
      <c r="G30" s="61"/>
      <c r="H30" s="61"/>
      <c r="I30" s="61"/>
      <c r="J30" s="65"/>
      <c r="K30" s="55"/>
      <c r="L30" s="56"/>
      <c r="M30" s="56"/>
      <c r="N30" s="56"/>
      <c r="O30" s="56"/>
    </row>
    <row r="31" spans="1:15" x14ac:dyDescent="0.35">
      <c r="A31" s="54"/>
      <c r="B31" s="75" t="s">
        <v>83</v>
      </c>
      <c r="C31" s="70"/>
      <c r="D31" s="71"/>
      <c r="E31" s="72"/>
      <c r="F31" s="76"/>
      <c r="G31" s="61"/>
      <c r="H31" s="61"/>
      <c r="I31" s="61"/>
      <c r="J31" s="65"/>
      <c r="K31" s="55"/>
      <c r="L31" s="56"/>
      <c r="M31" s="56"/>
      <c r="N31" s="56"/>
      <c r="O31" s="56"/>
    </row>
    <row r="32" spans="1:15" ht="27" x14ac:dyDescent="0.35">
      <c r="A32" s="54">
        <v>17</v>
      </c>
      <c r="B32" s="63" t="s">
        <v>311</v>
      </c>
      <c r="C32" s="70" t="s">
        <v>69</v>
      </c>
      <c r="D32" s="71">
        <v>71</v>
      </c>
      <c r="E32" s="72"/>
      <c r="F32" s="76"/>
      <c r="G32" s="61"/>
      <c r="H32" s="77"/>
      <c r="I32" s="77"/>
      <c r="J32" s="65"/>
      <c r="K32" s="55"/>
      <c r="L32" s="56"/>
      <c r="M32" s="56"/>
      <c r="N32" s="56"/>
      <c r="O32" s="56"/>
    </row>
    <row r="33" spans="1:17" ht="40.5" x14ac:dyDescent="0.35">
      <c r="A33" s="54">
        <v>18</v>
      </c>
      <c r="B33" s="63" t="s">
        <v>310</v>
      </c>
      <c r="C33" s="70" t="s">
        <v>69</v>
      </c>
      <c r="D33" s="71">
        <v>26</v>
      </c>
      <c r="E33" s="72"/>
      <c r="F33" s="76"/>
      <c r="G33" s="61"/>
      <c r="H33" s="77"/>
      <c r="I33" s="77"/>
      <c r="J33" s="65"/>
      <c r="K33" s="55"/>
      <c r="L33" s="56"/>
      <c r="M33" s="56"/>
      <c r="N33" s="56"/>
      <c r="O33" s="56"/>
    </row>
    <row r="34" spans="1:17" ht="27" x14ac:dyDescent="0.35">
      <c r="A34" s="54">
        <v>19</v>
      </c>
      <c r="B34" s="63" t="s">
        <v>309</v>
      </c>
      <c r="C34" s="70" t="s">
        <v>69</v>
      </c>
      <c r="D34" s="71">
        <v>21</v>
      </c>
      <c r="E34" s="72"/>
      <c r="F34" s="76"/>
      <c r="G34" s="61"/>
      <c r="H34" s="77"/>
      <c r="I34" s="77"/>
      <c r="J34" s="65"/>
      <c r="K34" s="55"/>
      <c r="L34" s="56"/>
      <c r="M34" s="56"/>
      <c r="N34" s="56"/>
      <c r="O34" s="56"/>
    </row>
    <row r="35" spans="1:17" ht="27" x14ac:dyDescent="0.35">
      <c r="A35" s="54"/>
      <c r="B35" s="63" t="s">
        <v>308</v>
      </c>
      <c r="C35" s="70" t="s">
        <v>69</v>
      </c>
      <c r="D35" s="71">
        <v>18</v>
      </c>
      <c r="E35" s="72"/>
      <c r="F35" s="76"/>
      <c r="G35" s="61"/>
      <c r="H35" s="77"/>
      <c r="I35" s="77"/>
      <c r="J35" s="65"/>
      <c r="K35" s="55"/>
      <c r="L35" s="56"/>
      <c r="M35" s="56"/>
      <c r="N35" s="56"/>
      <c r="O35" s="56"/>
    </row>
    <row r="36" spans="1:17" ht="40.5" x14ac:dyDescent="0.35">
      <c r="A36" s="54"/>
      <c r="B36" s="63" t="s">
        <v>307</v>
      </c>
      <c r="C36" s="70" t="s">
        <v>69</v>
      </c>
      <c r="D36" s="71">
        <v>6</v>
      </c>
      <c r="E36" s="72"/>
      <c r="F36" s="76"/>
      <c r="G36" s="61"/>
      <c r="H36" s="77"/>
      <c r="I36" s="77"/>
      <c r="J36" s="65"/>
      <c r="K36" s="55"/>
      <c r="L36" s="56"/>
      <c r="M36" s="56"/>
      <c r="N36" s="56"/>
      <c r="O36" s="56"/>
    </row>
    <row r="37" spans="1:17" ht="40.5" x14ac:dyDescent="0.35">
      <c r="A37" s="54"/>
      <c r="B37" s="63" t="s">
        <v>305</v>
      </c>
      <c r="C37" s="70" t="s">
        <v>69</v>
      </c>
      <c r="D37" s="71">
        <v>7</v>
      </c>
      <c r="E37" s="72"/>
      <c r="F37" s="76"/>
      <c r="G37" s="61"/>
      <c r="H37" s="77"/>
      <c r="I37" s="77"/>
      <c r="J37" s="65"/>
      <c r="K37" s="55"/>
      <c r="L37" s="56"/>
      <c r="M37" s="56"/>
      <c r="N37" s="56"/>
      <c r="O37" s="56"/>
    </row>
    <row r="38" spans="1:17" ht="40.5" x14ac:dyDescent="0.35">
      <c r="A38" s="54"/>
      <c r="B38" s="63" t="s">
        <v>306</v>
      </c>
      <c r="C38" s="70" t="s">
        <v>69</v>
      </c>
      <c r="D38" s="71">
        <v>9</v>
      </c>
      <c r="E38" s="72"/>
      <c r="F38" s="76"/>
      <c r="G38" s="61"/>
      <c r="H38" s="77"/>
      <c r="I38" s="77"/>
      <c r="J38" s="65"/>
      <c r="K38" s="55"/>
      <c r="L38" s="56"/>
      <c r="M38" s="56"/>
      <c r="N38" s="56"/>
      <c r="O38" s="56"/>
    </row>
    <row r="39" spans="1:17" ht="54" x14ac:dyDescent="0.35">
      <c r="A39" s="54"/>
      <c r="B39" s="63" t="s">
        <v>84</v>
      </c>
      <c r="C39" s="70" t="s">
        <v>69</v>
      </c>
      <c r="D39" s="71">
        <v>4</v>
      </c>
      <c r="E39" s="72"/>
      <c r="F39" s="76"/>
      <c r="G39" s="61"/>
      <c r="H39" s="77"/>
      <c r="I39" s="77"/>
      <c r="J39" s="65"/>
      <c r="K39" s="55"/>
      <c r="L39" s="56"/>
      <c r="M39" s="56"/>
      <c r="N39" s="56"/>
      <c r="O39" s="56"/>
    </row>
    <row r="40" spans="1:17" x14ac:dyDescent="0.35">
      <c r="A40" s="54"/>
      <c r="B40" s="63" t="s">
        <v>85</v>
      </c>
      <c r="C40" s="70" t="s">
        <v>69</v>
      </c>
      <c r="D40" s="71">
        <v>47</v>
      </c>
      <c r="E40" s="72"/>
      <c r="F40" s="76"/>
      <c r="G40" s="61"/>
      <c r="H40" s="77"/>
      <c r="I40" s="77"/>
      <c r="J40" s="65"/>
      <c r="K40" s="55"/>
      <c r="L40" s="56"/>
      <c r="M40" s="56"/>
      <c r="N40" s="56"/>
      <c r="O40" s="56"/>
    </row>
    <row r="41" spans="1:17" x14ac:dyDescent="0.35">
      <c r="A41" s="54"/>
      <c r="B41" s="63" t="s">
        <v>86</v>
      </c>
      <c r="C41" s="70" t="s">
        <v>69</v>
      </c>
      <c r="D41" s="71">
        <v>23</v>
      </c>
      <c r="E41" s="72"/>
      <c r="F41" s="76"/>
      <c r="G41" s="61"/>
      <c r="H41" s="77"/>
      <c r="I41" s="77"/>
      <c r="J41" s="65"/>
      <c r="K41" s="55"/>
      <c r="L41" s="56"/>
      <c r="M41" s="56"/>
      <c r="N41" s="56"/>
      <c r="O41" s="56"/>
    </row>
    <row r="42" spans="1:17" x14ac:dyDescent="0.35">
      <c r="A42" s="54">
        <v>20</v>
      </c>
      <c r="B42" s="63" t="s">
        <v>87</v>
      </c>
      <c r="C42" s="70" t="s">
        <v>69</v>
      </c>
      <c r="D42" s="71">
        <v>70</v>
      </c>
      <c r="E42" s="72"/>
      <c r="F42" s="76"/>
      <c r="G42" s="61"/>
      <c r="H42" s="61"/>
      <c r="I42" s="61"/>
      <c r="J42" s="65"/>
      <c r="K42" s="55"/>
      <c r="L42" s="56"/>
      <c r="M42" s="56"/>
      <c r="N42" s="56"/>
      <c r="O42" s="56"/>
    </row>
    <row r="43" spans="1:17" x14ac:dyDescent="0.35">
      <c r="A43" s="54">
        <v>21</v>
      </c>
      <c r="B43" s="63" t="s">
        <v>88</v>
      </c>
      <c r="C43" s="70" t="s">
        <v>69</v>
      </c>
      <c r="D43" s="71">
        <v>50</v>
      </c>
      <c r="E43" s="72"/>
      <c r="F43" s="76"/>
      <c r="G43" s="61"/>
      <c r="H43" s="61"/>
      <c r="I43" s="61"/>
      <c r="J43" s="65"/>
      <c r="K43" s="55"/>
      <c r="L43" s="56"/>
      <c r="M43" s="56"/>
      <c r="N43" s="56"/>
      <c r="O43" s="56"/>
    </row>
    <row r="44" spans="1:17" x14ac:dyDescent="0.35">
      <c r="A44" s="54">
        <v>22</v>
      </c>
      <c r="B44" s="63" t="s">
        <v>89</v>
      </c>
      <c r="C44" s="70" t="s">
        <v>69</v>
      </c>
      <c r="D44" s="71">
        <v>86</v>
      </c>
      <c r="E44" s="72"/>
      <c r="F44" s="76"/>
      <c r="G44" s="61"/>
      <c r="H44" s="77"/>
      <c r="I44" s="77"/>
      <c r="J44" s="65"/>
      <c r="K44" s="55"/>
      <c r="L44" s="56"/>
      <c r="M44" s="56"/>
      <c r="N44" s="56"/>
      <c r="O44" s="56"/>
    </row>
    <row r="45" spans="1:17" x14ac:dyDescent="0.35">
      <c r="A45" s="54">
        <v>23</v>
      </c>
      <c r="B45" s="63" t="s">
        <v>90</v>
      </c>
      <c r="C45" s="70" t="s">
        <v>69</v>
      </c>
      <c r="D45" s="71">
        <v>4.5</v>
      </c>
      <c r="E45" s="72"/>
      <c r="F45" s="76"/>
      <c r="G45" s="61"/>
      <c r="H45" s="77"/>
      <c r="I45" s="77"/>
      <c r="J45" s="65"/>
      <c r="K45" s="55"/>
      <c r="L45" s="56"/>
      <c r="M45" s="56"/>
      <c r="N45" s="56"/>
      <c r="O45" s="56"/>
      <c r="Q45" s="38">
        <f>SUM(D32:D45)</f>
        <v>442.5</v>
      </c>
    </row>
    <row r="46" spans="1:17" x14ac:dyDescent="0.35">
      <c r="A46" s="54">
        <v>24</v>
      </c>
      <c r="B46" s="63" t="s">
        <v>91</v>
      </c>
      <c r="C46" s="70" t="s">
        <v>69</v>
      </c>
      <c r="D46" s="71">
        <v>45</v>
      </c>
      <c r="E46" s="72"/>
      <c r="F46" s="76"/>
      <c r="G46" s="78"/>
      <c r="H46" s="79"/>
      <c r="I46" s="77"/>
      <c r="J46" s="65"/>
      <c r="K46" s="55"/>
      <c r="L46" s="56"/>
      <c r="M46" s="56"/>
      <c r="N46" s="56"/>
      <c r="O46" s="56"/>
    </row>
    <row r="47" spans="1:17" x14ac:dyDescent="0.35">
      <c r="A47" s="54">
        <v>25</v>
      </c>
      <c r="B47" s="63" t="s">
        <v>92</v>
      </c>
      <c r="C47" s="59" t="s">
        <v>93</v>
      </c>
      <c r="D47" s="60">
        <v>100</v>
      </c>
      <c r="E47" s="80"/>
      <c r="F47" s="81"/>
      <c r="G47" s="78"/>
      <c r="H47" s="78"/>
      <c r="I47" s="80"/>
      <c r="J47" s="62"/>
      <c r="K47" s="56"/>
      <c r="L47" s="56"/>
      <c r="M47" s="56"/>
      <c r="N47" s="56"/>
      <c r="O47" s="56"/>
    </row>
    <row r="48" spans="1:17" x14ac:dyDescent="0.35">
      <c r="A48" s="54"/>
      <c r="B48" s="75" t="s">
        <v>94</v>
      </c>
      <c r="C48" s="59"/>
      <c r="D48" s="60"/>
      <c r="E48" s="82"/>
      <c r="F48" s="82"/>
      <c r="G48" s="82"/>
      <c r="H48" s="82"/>
      <c r="I48" s="82"/>
      <c r="J48" s="55"/>
      <c r="K48" s="55"/>
      <c r="L48" s="55"/>
      <c r="M48" s="55"/>
      <c r="N48" s="55"/>
      <c r="O48" s="55"/>
    </row>
    <row r="49" spans="1:15" x14ac:dyDescent="0.35">
      <c r="A49" s="54">
        <v>30</v>
      </c>
      <c r="B49" s="63" t="s">
        <v>304</v>
      </c>
      <c r="C49" s="59" t="s">
        <v>69</v>
      </c>
      <c r="D49" s="60">
        <v>500</v>
      </c>
      <c r="E49" s="61"/>
      <c r="F49" s="61"/>
      <c r="G49" s="61"/>
      <c r="H49" s="61"/>
      <c r="I49" s="61"/>
      <c r="J49" s="65"/>
      <c r="K49" s="55"/>
      <c r="L49" s="55"/>
      <c r="M49" s="55"/>
      <c r="N49" s="55"/>
      <c r="O49" s="55"/>
    </row>
    <row r="50" spans="1:15" x14ac:dyDescent="0.35">
      <c r="A50" s="54">
        <v>31</v>
      </c>
      <c r="B50" s="63" t="s">
        <v>304</v>
      </c>
      <c r="C50" s="59" t="s">
        <v>69</v>
      </c>
      <c r="D50" s="60">
        <v>60</v>
      </c>
      <c r="E50" s="61"/>
      <c r="F50" s="61"/>
      <c r="G50" s="61"/>
      <c r="H50" s="61"/>
      <c r="I50" s="61"/>
      <c r="J50" s="65"/>
      <c r="K50" s="55"/>
      <c r="L50" s="55"/>
      <c r="M50" s="55"/>
      <c r="N50" s="55"/>
      <c r="O50" s="55"/>
    </row>
    <row r="51" spans="1:15" x14ac:dyDescent="0.35">
      <c r="A51" s="54">
        <v>32</v>
      </c>
      <c r="B51" s="63" t="s">
        <v>95</v>
      </c>
      <c r="C51" s="59" t="s">
        <v>69</v>
      </c>
      <c r="D51" s="60">
        <v>584</v>
      </c>
      <c r="E51" s="61"/>
      <c r="F51" s="61"/>
      <c r="G51" s="61"/>
      <c r="H51" s="61"/>
      <c r="I51" s="61"/>
      <c r="J51" s="65"/>
      <c r="K51" s="55"/>
      <c r="L51" s="55"/>
      <c r="M51" s="55"/>
      <c r="N51" s="55"/>
      <c r="O51" s="55"/>
    </row>
    <row r="52" spans="1:15" x14ac:dyDescent="0.35">
      <c r="A52" s="54">
        <v>33</v>
      </c>
      <c r="B52" s="63" t="s">
        <v>96</v>
      </c>
      <c r="C52" s="59" t="s">
        <v>69</v>
      </c>
      <c r="D52" s="60">
        <v>70</v>
      </c>
      <c r="E52" s="61"/>
      <c r="F52" s="61"/>
      <c r="G52" s="61"/>
      <c r="H52" s="61"/>
      <c r="I52" s="61"/>
      <c r="J52" s="65"/>
      <c r="K52" s="55"/>
      <c r="L52" s="55"/>
      <c r="M52" s="55"/>
      <c r="N52" s="55"/>
      <c r="O52" s="55"/>
    </row>
    <row r="53" spans="1:15" x14ac:dyDescent="0.35">
      <c r="A53" s="54"/>
      <c r="B53" s="75" t="s">
        <v>97</v>
      </c>
      <c r="C53" s="70"/>
      <c r="D53" s="60"/>
      <c r="E53" s="61"/>
      <c r="F53" s="61"/>
      <c r="G53" s="61"/>
      <c r="H53" s="61"/>
      <c r="I53" s="61"/>
      <c r="J53" s="65"/>
      <c r="K53" s="55"/>
      <c r="L53" s="55"/>
      <c r="M53" s="55"/>
      <c r="N53" s="55"/>
      <c r="O53" s="55"/>
    </row>
    <row r="54" spans="1:15" x14ac:dyDescent="0.35">
      <c r="A54" s="54">
        <v>34</v>
      </c>
      <c r="B54" s="63" t="s">
        <v>98</v>
      </c>
      <c r="C54" s="70" t="s">
        <v>75</v>
      </c>
      <c r="D54" s="60">
        <v>2</v>
      </c>
      <c r="E54" s="61"/>
      <c r="F54" s="61"/>
      <c r="G54" s="61"/>
      <c r="H54" s="61"/>
      <c r="I54" s="61"/>
      <c r="J54" s="65"/>
      <c r="K54" s="55"/>
      <c r="L54" s="55"/>
      <c r="M54" s="55"/>
      <c r="N54" s="55"/>
      <c r="O54" s="55"/>
    </row>
    <row r="55" spans="1:15" x14ac:dyDescent="0.35">
      <c r="A55" s="54">
        <v>35</v>
      </c>
      <c r="B55" s="63" t="s">
        <v>99</v>
      </c>
      <c r="C55" s="70" t="s">
        <v>75</v>
      </c>
      <c r="D55" s="60">
        <v>4</v>
      </c>
      <c r="E55" s="61"/>
      <c r="F55" s="61"/>
      <c r="G55" s="61"/>
      <c r="H55" s="61"/>
      <c r="I55" s="61"/>
      <c r="J55" s="65"/>
      <c r="K55" s="55"/>
      <c r="L55" s="55"/>
      <c r="M55" s="55"/>
      <c r="N55" s="55"/>
      <c r="O55" s="55"/>
    </row>
    <row r="56" spans="1:15" x14ac:dyDescent="0.35">
      <c r="A56" s="54">
        <v>36</v>
      </c>
      <c r="B56" s="63" t="s">
        <v>100</v>
      </c>
      <c r="C56" s="70" t="s">
        <v>75</v>
      </c>
      <c r="D56" s="71">
        <v>41</v>
      </c>
      <c r="E56" s="61"/>
      <c r="F56" s="61"/>
      <c r="G56" s="61"/>
      <c r="H56" s="61"/>
      <c r="I56" s="61"/>
      <c r="J56" s="65"/>
      <c r="K56" s="55"/>
      <c r="L56" s="55"/>
      <c r="M56" s="55"/>
      <c r="N56" s="55"/>
      <c r="O56" s="55"/>
    </row>
    <row r="57" spans="1:15" x14ac:dyDescent="0.35">
      <c r="A57" s="54">
        <v>37</v>
      </c>
      <c r="B57" s="63" t="s">
        <v>101</v>
      </c>
      <c r="C57" s="70" t="s">
        <v>75</v>
      </c>
      <c r="D57" s="71">
        <v>11</v>
      </c>
      <c r="E57" s="61"/>
      <c r="F57" s="61"/>
      <c r="G57" s="61"/>
      <c r="H57" s="61"/>
      <c r="I57" s="61"/>
      <c r="J57" s="65"/>
      <c r="K57" s="55"/>
      <c r="L57" s="55"/>
      <c r="M57" s="55"/>
      <c r="N57" s="55"/>
      <c r="O57" s="55"/>
    </row>
    <row r="58" spans="1:15" x14ac:dyDescent="0.35">
      <c r="A58" s="54">
        <v>38</v>
      </c>
      <c r="B58" s="63" t="s">
        <v>102</v>
      </c>
      <c r="C58" s="70" t="s">
        <v>75</v>
      </c>
      <c r="D58" s="71">
        <v>2</v>
      </c>
      <c r="E58" s="61"/>
      <c r="F58" s="61"/>
      <c r="G58" s="61"/>
      <c r="H58" s="61"/>
      <c r="I58" s="61"/>
      <c r="J58" s="65"/>
      <c r="K58" s="55"/>
      <c r="L58" s="55"/>
      <c r="M58" s="55"/>
      <c r="N58" s="55"/>
      <c r="O58" s="55"/>
    </row>
    <row r="59" spans="1:15" x14ac:dyDescent="0.35">
      <c r="A59" s="54">
        <v>39</v>
      </c>
      <c r="B59" s="63" t="s">
        <v>103</v>
      </c>
      <c r="C59" s="70" t="s">
        <v>75</v>
      </c>
      <c r="D59" s="71">
        <v>13</v>
      </c>
      <c r="E59" s="61"/>
      <c r="F59" s="61"/>
      <c r="G59" s="61"/>
      <c r="H59" s="61"/>
      <c r="I59" s="61"/>
      <c r="J59" s="65"/>
      <c r="K59" s="55"/>
      <c r="L59" s="55"/>
      <c r="M59" s="55"/>
      <c r="N59" s="55"/>
      <c r="O59" s="55"/>
    </row>
    <row r="60" spans="1:15" x14ac:dyDescent="0.35">
      <c r="A60" s="54">
        <v>40</v>
      </c>
      <c r="B60" s="63" t="s">
        <v>104</v>
      </c>
      <c r="C60" s="70" t="s">
        <v>75</v>
      </c>
      <c r="D60" s="71">
        <v>1</v>
      </c>
      <c r="E60" s="61"/>
      <c r="F60" s="61"/>
      <c r="G60" s="61"/>
      <c r="H60" s="61"/>
      <c r="I60" s="61"/>
      <c r="J60" s="65"/>
      <c r="K60" s="55"/>
      <c r="L60" s="55"/>
      <c r="M60" s="55"/>
      <c r="N60" s="55"/>
      <c r="O60" s="55"/>
    </row>
    <row r="61" spans="1:15" x14ac:dyDescent="0.35">
      <c r="A61" s="54">
        <v>41</v>
      </c>
      <c r="B61" s="63" t="s">
        <v>105</v>
      </c>
      <c r="C61" s="70" t="s">
        <v>75</v>
      </c>
      <c r="D61" s="71">
        <v>1</v>
      </c>
      <c r="E61" s="61"/>
      <c r="F61" s="61"/>
      <c r="G61" s="61"/>
      <c r="H61" s="61"/>
      <c r="I61" s="61"/>
      <c r="J61" s="65"/>
      <c r="K61" s="55"/>
      <c r="L61" s="55"/>
      <c r="M61" s="55"/>
      <c r="N61" s="55"/>
      <c r="O61" s="55"/>
    </row>
    <row r="62" spans="1:15" x14ac:dyDescent="0.35">
      <c r="A62" s="54"/>
      <c r="B62" s="63"/>
      <c r="C62" s="70"/>
      <c r="D62" s="71"/>
      <c r="E62" s="61"/>
      <c r="F62" s="61"/>
      <c r="G62" s="61"/>
      <c r="H62" s="61"/>
      <c r="I62" s="61"/>
      <c r="J62" s="65"/>
      <c r="K62" s="55"/>
      <c r="L62" s="55"/>
      <c r="M62" s="55"/>
      <c r="N62" s="55"/>
      <c r="O62" s="55"/>
    </row>
    <row r="63" spans="1:15" x14ac:dyDescent="0.35">
      <c r="A63" s="54"/>
      <c r="B63" s="75" t="s">
        <v>106</v>
      </c>
      <c r="C63" s="70"/>
      <c r="D63" s="71"/>
      <c r="E63" s="61"/>
      <c r="F63" s="61"/>
      <c r="G63" s="61"/>
      <c r="H63" s="61"/>
      <c r="I63" s="61"/>
      <c r="J63" s="65"/>
      <c r="K63" s="55"/>
      <c r="L63" s="55"/>
      <c r="M63" s="55"/>
      <c r="N63" s="55"/>
      <c r="O63" s="55"/>
    </row>
    <row r="64" spans="1:15" ht="33.200000000000003" customHeight="1" x14ac:dyDescent="0.35">
      <c r="A64" s="54">
        <v>42</v>
      </c>
      <c r="B64" s="83" t="s">
        <v>107</v>
      </c>
      <c r="C64" s="59" t="s">
        <v>69</v>
      </c>
      <c r="D64" s="60">
        <f>D65</f>
        <v>1084</v>
      </c>
      <c r="E64" s="61"/>
      <c r="F64" s="61"/>
      <c r="G64" s="61"/>
      <c r="H64" s="61"/>
      <c r="I64" s="61"/>
      <c r="J64" s="65"/>
      <c r="K64" s="55"/>
      <c r="L64" s="55"/>
      <c r="M64" s="55"/>
      <c r="N64" s="55"/>
      <c r="O64" s="55"/>
    </row>
    <row r="65" spans="1:15" x14ac:dyDescent="0.35">
      <c r="A65" s="54">
        <v>43</v>
      </c>
      <c r="B65" s="84" t="s">
        <v>108</v>
      </c>
      <c r="C65" s="54" t="s">
        <v>69</v>
      </c>
      <c r="D65" s="60">
        <v>1084</v>
      </c>
      <c r="E65" s="61"/>
      <c r="F65" s="61"/>
      <c r="G65" s="61"/>
      <c r="H65" s="61"/>
      <c r="I65" s="61"/>
      <c r="J65" s="65"/>
      <c r="K65" s="55"/>
      <c r="L65" s="55"/>
      <c r="M65" s="55"/>
      <c r="N65" s="55"/>
      <c r="O65" s="55"/>
    </row>
    <row r="66" spans="1:15" ht="27" customHeight="1" x14ac:dyDescent="0.35">
      <c r="A66" s="54">
        <v>44</v>
      </c>
      <c r="B66" s="84" t="s">
        <v>109</v>
      </c>
      <c r="C66" s="85" t="s">
        <v>69</v>
      </c>
      <c r="D66" s="60">
        <f>1084*1.1</f>
        <v>1192.4000000000001</v>
      </c>
      <c r="E66" s="61"/>
      <c r="F66" s="61"/>
      <c r="G66" s="61"/>
      <c r="H66" s="61"/>
      <c r="I66" s="61"/>
      <c r="J66" s="65"/>
      <c r="K66" s="55"/>
      <c r="L66" s="55"/>
      <c r="M66" s="55"/>
      <c r="N66" s="55"/>
      <c r="O66" s="55"/>
    </row>
    <row r="67" spans="1:15" x14ac:dyDescent="0.35">
      <c r="A67" s="54">
        <v>45</v>
      </c>
      <c r="B67" s="84" t="s">
        <v>109</v>
      </c>
      <c r="C67" s="59" t="s">
        <v>69</v>
      </c>
      <c r="D67" s="60">
        <f>130*1.1</f>
        <v>143</v>
      </c>
      <c r="E67" s="61"/>
      <c r="F67" s="61"/>
      <c r="G67" s="61"/>
      <c r="H67" s="61"/>
      <c r="I67" s="61"/>
      <c r="J67" s="65"/>
      <c r="K67" s="55"/>
      <c r="L67" s="55"/>
      <c r="M67" s="55"/>
      <c r="N67" s="55"/>
      <c r="O67" s="55"/>
    </row>
    <row r="68" spans="1:15" x14ac:dyDescent="0.35">
      <c r="A68" s="54">
        <v>46</v>
      </c>
      <c r="B68" s="84" t="s">
        <v>110</v>
      </c>
      <c r="C68" s="85" t="s">
        <v>111</v>
      </c>
      <c r="D68" s="60">
        <v>965</v>
      </c>
      <c r="E68" s="61"/>
      <c r="F68" s="61"/>
      <c r="G68" s="61"/>
      <c r="H68" s="61"/>
      <c r="I68" s="61"/>
      <c r="J68" s="65"/>
      <c r="K68" s="55"/>
      <c r="L68" s="55"/>
      <c r="M68" s="55"/>
      <c r="N68" s="55"/>
      <c r="O68" s="55"/>
    </row>
    <row r="69" spans="1:15" x14ac:dyDescent="0.35">
      <c r="A69" s="54"/>
      <c r="B69" s="75" t="s">
        <v>112</v>
      </c>
      <c r="C69" s="59"/>
      <c r="D69" s="60"/>
      <c r="E69" s="82"/>
      <c r="F69" s="82"/>
      <c r="G69" s="82"/>
      <c r="H69" s="82"/>
      <c r="I69" s="82"/>
      <c r="J69" s="55"/>
      <c r="K69" s="55"/>
      <c r="L69" s="55"/>
      <c r="M69" s="55"/>
      <c r="N69" s="55"/>
      <c r="O69" s="55"/>
    </row>
    <row r="70" spans="1:15" x14ac:dyDescent="0.35">
      <c r="A70" s="54">
        <v>45</v>
      </c>
      <c r="B70" s="63" t="s">
        <v>113</v>
      </c>
      <c r="C70" s="59" t="s">
        <v>69</v>
      </c>
      <c r="D70" s="60">
        <f>D49+D50</f>
        <v>560</v>
      </c>
      <c r="E70" s="82"/>
      <c r="F70" s="82"/>
      <c r="G70" s="86"/>
      <c r="H70" s="61"/>
      <c r="I70" s="61"/>
      <c r="J70" s="55"/>
      <c r="K70" s="55"/>
      <c r="L70" s="55"/>
      <c r="M70" s="55"/>
      <c r="N70" s="55"/>
      <c r="O70" s="55"/>
    </row>
    <row r="71" spans="1:15" ht="27" x14ac:dyDescent="0.35">
      <c r="A71" s="54">
        <v>46</v>
      </c>
      <c r="B71" s="63" t="s">
        <v>114</v>
      </c>
      <c r="C71" s="59" t="s">
        <v>69</v>
      </c>
      <c r="D71" s="60">
        <f>880+2400</f>
        <v>3280</v>
      </c>
      <c r="E71" s="82"/>
      <c r="F71" s="82"/>
      <c r="G71" s="61"/>
      <c r="H71" s="61"/>
      <c r="I71" s="61"/>
      <c r="J71" s="55"/>
      <c r="K71" s="55"/>
      <c r="L71" s="55"/>
      <c r="M71" s="55"/>
      <c r="N71" s="55"/>
      <c r="O71" s="55"/>
    </row>
    <row r="72" spans="1:15" ht="27" x14ac:dyDescent="0.35">
      <c r="A72" s="54">
        <v>47</v>
      </c>
      <c r="B72" s="63" t="s">
        <v>302</v>
      </c>
      <c r="C72" s="59" t="s">
        <v>69</v>
      </c>
      <c r="D72" s="54">
        <v>2415</v>
      </c>
      <c r="E72" s="82"/>
      <c r="F72" s="82"/>
      <c r="G72" s="82"/>
      <c r="H72" s="82"/>
      <c r="I72" s="82"/>
      <c r="J72" s="55"/>
      <c r="K72" s="55"/>
      <c r="L72" s="55"/>
      <c r="M72" s="55"/>
      <c r="N72" s="55"/>
      <c r="O72" s="55"/>
    </row>
    <row r="73" spans="1:15" x14ac:dyDescent="0.35">
      <c r="A73" s="54">
        <v>48</v>
      </c>
      <c r="B73" s="63" t="s">
        <v>303</v>
      </c>
      <c r="C73" s="59" t="s">
        <v>69</v>
      </c>
      <c r="D73" s="54">
        <f>D72*1.1</f>
        <v>2656.5</v>
      </c>
      <c r="E73" s="82"/>
      <c r="F73" s="82"/>
      <c r="G73" s="82"/>
      <c r="H73" s="82"/>
      <c r="I73" s="82"/>
      <c r="J73" s="55"/>
      <c r="K73" s="55"/>
      <c r="L73" s="55"/>
      <c r="M73" s="55"/>
      <c r="N73" s="55"/>
      <c r="O73" s="55"/>
    </row>
    <row r="74" spans="1:15" x14ac:dyDescent="0.35">
      <c r="A74" s="54">
        <v>49</v>
      </c>
      <c r="B74" s="63" t="s">
        <v>115</v>
      </c>
      <c r="C74" s="59" t="s">
        <v>69</v>
      </c>
      <c r="D74" s="60">
        <v>512.5</v>
      </c>
      <c r="E74" s="82"/>
      <c r="F74" s="82"/>
      <c r="G74" s="82"/>
      <c r="H74" s="87"/>
      <c r="I74" s="87"/>
      <c r="J74" s="55"/>
      <c r="K74" s="55"/>
      <c r="L74" s="55"/>
      <c r="M74" s="55"/>
      <c r="N74" s="55"/>
      <c r="O74" s="55"/>
    </row>
    <row r="75" spans="1:15" x14ac:dyDescent="0.35">
      <c r="A75" s="54">
        <v>50</v>
      </c>
      <c r="B75" s="63" t="s">
        <v>116</v>
      </c>
      <c r="C75" s="59" t="s">
        <v>69</v>
      </c>
      <c r="D75" s="60">
        <f>D74*1.1</f>
        <v>563.75</v>
      </c>
      <c r="E75" s="82"/>
      <c r="F75" s="82"/>
      <c r="G75" s="82"/>
      <c r="H75" s="82"/>
      <c r="I75" s="82"/>
      <c r="J75" s="55"/>
      <c r="K75" s="55"/>
      <c r="L75" s="55"/>
      <c r="M75" s="55"/>
      <c r="N75" s="55"/>
      <c r="O75" s="55"/>
    </row>
    <row r="76" spans="1:15" x14ac:dyDescent="0.35">
      <c r="A76" s="54">
        <v>51</v>
      </c>
      <c r="B76" s="63" t="s">
        <v>117</v>
      </c>
      <c r="C76" s="59" t="s">
        <v>81</v>
      </c>
      <c r="D76" s="60">
        <v>4</v>
      </c>
      <c r="E76" s="82"/>
      <c r="F76" s="82"/>
      <c r="G76" s="82"/>
      <c r="H76" s="82"/>
      <c r="I76" s="82"/>
      <c r="J76" s="55"/>
      <c r="K76" s="55"/>
      <c r="L76" s="55"/>
      <c r="M76" s="55"/>
      <c r="N76" s="55"/>
      <c r="O76" s="55"/>
    </row>
    <row r="77" spans="1:15" ht="27" x14ac:dyDescent="0.35">
      <c r="A77" s="54">
        <v>52</v>
      </c>
      <c r="B77" s="63" t="s">
        <v>118</v>
      </c>
      <c r="C77" s="59" t="s">
        <v>119</v>
      </c>
      <c r="D77" s="59">
        <v>13.5</v>
      </c>
      <c r="E77" s="82"/>
      <c r="F77" s="82"/>
      <c r="G77" s="82"/>
      <c r="H77" s="82"/>
      <c r="I77" s="82"/>
      <c r="J77" s="55"/>
      <c r="K77" s="55"/>
      <c r="L77" s="55"/>
      <c r="M77" s="55"/>
      <c r="N77" s="55"/>
      <c r="O77" s="55"/>
    </row>
    <row r="78" spans="1:15" ht="54" x14ac:dyDescent="0.35">
      <c r="A78" s="54">
        <v>53</v>
      </c>
      <c r="B78" s="63" t="s">
        <v>120</v>
      </c>
      <c r="C78" s="59" t="s">
        <v>119</v>
      </c>
      <c r="D78" s="59">
        <v>13.5</v>
      </c>
      <c r="E78" s="82"/>
      <c r="F78" s="82"/>
      <c r="G78" s="82"/>
      <c r="H78" s="82"/>
      <c r="I78" s="82"/>
      <c r="J78" s="55"/>
      <c r="K78" s="55"/>
      <c r="L78" s="55"/>
      <c r="M78" s="55"/>
      <c r="N78" s="55"/>
      <c r="O78" s="55"/>
    </row>
    <row r="79" spans="1:15" ht="33.6" customHeight="1" x14ac:dyDescent="0.35">
      <c r="A79" s="88"/>
      <c r="B79" s="89" t="s">
        <v>121</v>
      </c>
      <c r="C79" s="90"/>
      <c r="D79" s="88"/>
      <c r="E79" s="91"/>
      <c r="F79" s="91"/>
      <c r="G79" s="91"/>
      <c r="H79" s="91"/>
      <c r="I79" s="91"/>
      <c r="J79" s="91"/>
      <c r="K79" s="92"/>
      <c r="L79" s="92"/>
      <c r="M79" s="92"/>
      <c r="N79" s="92"/>
      <c r="O79" s="92"/>
    </row>
    <row r="80" spans="1:15" x14ac:dyDescent="0.35">
      <c r="A80" s="88"/>
      <c r="B80" s="88" t="s">
        <v>122</v>
      </c>
      <c r="C80" s="93"/>
      <c r="D80" s="88"/>
      <c r="E80" s="91"/>
      <c r="F80" s="91"/>
      <c r="G80" s="91"/>
      <c r="H80" s="91"/>
      <c r="I80" s="91"/>
      <c r="J80" s="91"/>
      <c r="K80" s="91"/>
      <c r="L80" s="91"/>
      <c r="M80" s="91"/>
      <c r="N80" s="91"/>
      <c r="O80" s="91"/>
    </row>
    <row r="81" spans="1:15" x14ac:dyDescent="0.35">
      <c r="A81" s="88"/>
      <c r="B81" s="88" t="s">
        <v>123</v>
      </c>
      <c r="C81" s="93"/>
      <c r="D81" s="88"/>
      <c r="E81" s="91"/>
      <c r="F81" s="91"/>
      <c r="G81" s="91"/>
      <c r="H81" s="91"/>
      <c r="I81" s="91"/>
      <c r="J81" s="91"/>
      <c r="K81" s="91"/>
      <c r="L81" s="91"/>
      <c r="M81" s="91"/>
      <c r="N81" s="91"/>
      <c r="O81" s="91"/>
    </row>
    <row r="82" spans="1:15" x14ac:dyDescent="0.35">
      <c r="A82" s="88"/>
      <c r="B82" s="88" t="s">
        <v>124</v>
      </c>
      <c r="C82" s="93"/>
      <c r="D82" s="88"/>
      <c r="E82" s="91"/>
      <c r="F82" s="91"/>
      <c r="G82" s="91"/>
      <c r="H82" s="91"/>
      <c r="I82" s="91"/>
      <c r="J82" s="91"/>
      <c r="K82" s="91"/>
      <c r="L82" s="91"/>
      <c r="M82" s="91"/>
      <c r="N82" s="91"/>
      <c r="O82" s="91"/>
    </row>
    <row r="83" spans="1:15" x14ac:dyDescent="0.35">
      <c r="A83" s="94"/>
      <c r="B83" s="94" t="s">
        <v>125</v>
      </c>
      <c r="C83" s="95"/>
      <c r="D83" s="96"/>
      <c r="E83" s="97"/>
      <c r="F83" s="97"/>
      <c r="G83" s="97"/>
      <c r="H83" s="97"/>
      <c r="I83" s="97"/>
      <c r="J83" s="97"/>
      <c r="K83" s="97"/>
      <c r="L83" s="97"/>
      <c r="M83" s="97"/>
      <c r="N83" s="97"/>
      <c r="O83" s="98"/>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31527777777777799" right="0.31527777777777799" top="0.74791666666666701" bottom="0.35416666666666702" header="0.511811023622047" footer="0.511811023622047"/>
  <pageSetup paperSize="9" scale="5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51"/>
  <sheetViews>
    <sheetView topLeftCell="A10" zoomScaleNormal="100" workbookViewId="0">
      <selection activeCell="S24" sqref="S24"/>
    </sheetView>
  </sheetViews>
  <sheetFormatPr defaultColWidth="9.1328125" defaultRowHeight="13.5" x14ac:dyDescent="0.3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9.3984375" style="38" customWidth="1"/>
    <col min="9" max="9" width="11.265625" style="38" customWidth="1"/>
    <col min="10" max="10" width="10.1328125" style="38" customWidth="1"/>
    <col min="11" max="11" width="10.73046875" style="38" customWidth="1"/>
    <col min="12" max="12" width="11.73046875" style="38" customWidth="1"/>
    <col min="13" max="13" width="11.53125" style="38" customWidth="1"/>
    <col min="14" max="14" width="11.86328125" style="38" customWidth="1"/>
    <col min="15" max="15" width="14.265625" style="38" customWidth="1"/>
    <col min="16" max="16384" width="9.1328125" style="38"/>
  </cols>
  <sheetData>
    <row r="1" spans="1:15" x14ac:dyDescent="0.35">
      <c r="A1" s="14" t="s">
        <v>0</v>
      </c>
      <c r="B1" s="14"/>
      <c r="C1" s="14"/>
      <c r="D1" s="14"/>
      <c r="E1" s="14"/>
      <c r="F1" s="14"/>
      <c r="G1" s="14"/>
      <c r="H1" s="14"/>
      <c r="I1" s="14"/>
      <c r="J1" s="14"/>
    </row>
    <row r="2" spans="1:15" ht="15" x14ac:dyDescent="0.35">
      <c r="A2" s="13" t="s">
        <v>1</v>
      </c>
      <c r="B2" s="13"/>
      <c r="C2" s="13"/>
      <c r="D2" s="13"/>
      <c r="E2" s="18"/>
      <c r="F2" s="13"/>
      <c r="G2" s="13"/>
      <c r="H2" s="13"/>
      <c r="I2" s="13"/>
    </row>
    <row r="3" spans="1:15" ht="15" x14ac:dyDescent="0.35">
      <c r="A3" s="12" t="s">
        <v>2</v>
      </c>
      <c r="B3" s="12"/>
      <c r="D3" s="17"/>
      <c r="E3" s="39"/>
      <c r="H3" s="18"/>
    </row>
    <row r="4" spans="1:15" ht="15" x14ac:dyDescent="0.35">
      <c r="A4" s="11" t="s">
        <v>3</v>
      </c>
      <c r="B4" s="11"/>
      <c r="D4" s="17"/>
      <c r="E4" s="39"/>
      <c r="H4" s="18"/>
      <c r="M4" s="6"/>
      <c r="N4" s="6"/>
      <c r="O4" s="6"/>
    </row>
    <row r="5" spans="1:15" ht="17.649999999999999" x14ac:dyDescent="0.35">
      <c r="C5" s="5" t="s">
        <v>126</v>
      </c>
      <c r="D5" s="5"/>
      <c r="E5" s="5"/>
      <c r="F5" s="5"/>
      <c r="G5" s="5"/>
      <c r="H5" s="5"/>
      <c r="I5" s="5"/>
      <c r="J5" s="5"/>
    </row>
    <row r="6" spans="1:15" ht="15" x14ac:dyDescent="0.35">
      <c r="B6" s="40"/>
      <c r="C6" s="4" t="s">
        <v>127</v>
      </c>
      <c r="D6" s="4"/>
      <c r="E6" s="4"/>
      <c r="F6" s="4"/>
      <c r="G6" s="4"/>
      <c r="H6" s="4"/>
      <c r="I6" s="4"/>
      <c r="J6" s="4"/>
      <c r="K6" s="40"/>
      <c r="L6" s="40"/>
      <c r="M6" s="40"/>
      <c r="N6" s="40"/>
      <c r="O6" s="40"/>
    </row>
    <row r="7" spans="1:15" ht="15" x14ac:dyDescent="0.35">
      <c r="C7" s="40"/>
      <c r="D7" s="40"/>
      <c r="E7" s="40"/>
      <c r="F7" s="41"/>
      <c r="G7" s="18"/>
      <c r="H7" s="18"/>
      <c r="I7" s="18"/>
      <c r="J7" s="18"/>
      <c r="K7" s="40"/>
      <c r="L7" s="42"/>
      <c r="M7" s="43" t="s">
        <v>41</v>
      </c>
      <c r="N7" s="44">
        <f>O51</f>
        <v>0</v>
      </c>
      <c r="O7" s="45" t="s">
        <v>42</v>
      </c>
    </row>
    <row r="8" spans="1:15" x14ac:dyDescent="0.35">
      <c r="A8" s="3" t="s">
        <v>43</v>
      </c>
      <c r="B8" s="3"/>
      <c r="C8" s="39"/>
      <c r="D8" s="39"/>
      <c r="E8" s="46"/>
      <c r="F8" s="46"/>
      <c r="G8" s="47"/>
      <c r="H8" s="47"/>
      <c r="I8" s="47"/>
      <c r="J8" s="48"/>
      <c r="K8" s="48"/>
      <c r="L8" s="2" t="s">
        <v>44</v>
      </c>
      <c r="M8" s="2"/>
      <c r="N8" s="2"/>
      <c r="O8" s="2"/>
    </row>
    <row r="9" spans="1:15" ht="12.85" customHeight="1" x14ac:dyDescent="0.35">
      <c r="A9" s="1" t="s">
        <v>45</v>
      </c>
      <c r="B9" s="183" t="s">
        <v>6</v>
      </c>
      <c r="C9" s="184" t="s">
        <v>46</v>
      </c>
      <c r="D9" s="184" t="s">
        <v>47</v>
      </c>
      <c r="E9" s="185" t="s">
        <v>48</v>
      </c>
      <c r="F9" s="185"/>
      <c r="G9" s="185"/>
      <c r="H9" s="185"/>
      <c r="I9" s="185"/>
      <c r="J9" s="185"/>
      <c r="K9" s="186" t="s">
        <v>49</v>
      </c>
      <c r="L9" s="186"/>
      <c r="M9" s="186"/>
      <c r="N9" s="186"/>
      <c r="O9" s="186"/>
    </row>
    <row r="10" spans="1:15" ht="46.5" x14ac:dyDescent="0.3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3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35">
      <c r="A12" s="52"/>
      <c r="B12" s="53" t="s">
        <v>58</v>
      </c>
      <c r="C12" s="54"/>
      <c r="D12" s="52"/>
      <c r="E12" s="55"/>
      <c r="F12" s="55"/>
      <c r="G12" s="55"/>
      <c r="H12" s="55"/>
      <c r="I12" s="55"/>
      <c r="J12" s="55"/>
      <c r="K12" s="55"/>
      <c r="L12" s="55"/>
      <c r="M12" s="55"/>
      <c r="N12" s="55"/>
      <c r="O12" s="55"/>
    </row>
    <row r="13" spans="1:15" x14ac:dyDescent="0.35">
      <c r="A13" s="54">
        <v>1</v>
      </c>
      <c r="B13" s="63" t="s">
        <v>63</v>
      </c>
      <c r="C13" s="59" t="s">
        <v>64</v>
      </c>
      <c r="D13" s="60">
        <v>65</v>
      </c>
      <c r="E13" s="82"/>
      <c r="F13" s="82"/>
      <c r="G13" s="82"/>
      <c r="H13" s="82"/>
      <c r="I13" s="82"/>
      <c r="J13" s="55"/>
      <c r="K13" s="55"/>
      <c r="L13" s="55"/>
      <c r="M13" s="55"/>
      <c r="N13" s="55"/>
      <c r="O13" s="55"/>
    </row>
    <row r="14" spans="1:15" x14ac:dyDescent="0.35">
      <c r="A14" s="54">
        <v>2</v>
      </c>
      <c r="B14" s="58" t="s">
        <v>128</v>
      </c>
      <c r="C14" s="59" t="s">
        <v>69</v>
      </c>
      <c r="D14" s="60">
        <v>950</v>
      </c>
      <c r="E14" s="82"/>
      <c r="F14" s="82"/>
      <c r="G14" s="82"/>
      <c r="H14" s="82"/>
      <c r="I14" s="82"/>
      <c r="J14" s="55"/>
      <c r="K14" s="55"/>
      <c r="L14" s="55"/>
      <c r="M14" s="55"/>
      <c r="N14" s="55"/>
      <c r="O14" s="55"/>
    </row>
    <row r="15" spans="1:15" x14ac:dyDescent="0.35">
      <c r="A15" s="54">
        <v>3</v>
      </c>
      <c r="B15" s="58" t="s">
        <v>129</v>
      </c>
      <c r="C15" s="59" t="s">
        <v>69</v>
      </c>
      <c r="D15" s="60">
        <v>950</v>
      </c>
      <c r="E15" s="82"/>
      <c r="F15" s="82"/>
      <c r="G15" s="82"/>
      <c r="H15" s="82"/>
      <c r="I15" s="82"/>
      <c r="J15" s="55"/>
      <c r="K15" s="55"/>
      <c r="L15" s="55"/>
      <c r="M15" s="55"/>
      <c r="N15" s="55"/>
      <c r="O15" s="55"/>
    </row>
    <row r="16" spans="1:15" x14ac:dyDescent="0.35">
      <c r="A16" s="54"/>
      <c r="B16" s="74" t="s">
        <v>67</v>
      </c>
      <c r="C16" s="59"/>
      <c r="D16" s="60"/>
      <c r="E16" s="82"/>
      <c r="F16" s="82"/>
      <c r="G16" s="82"/>
      <c r="H16" s="82"/>
      <c r="I16" s="82"/>
      <c r="J16" s="55"/>
      <c r="K16" s="55"/>
      <c r="L16" s="55"/>
      <c r="M16" s="55"/>
      <c r="N16" s="55"/>
      <c r="O16" s="55"/>
    </row>
    <row r="17" spans="1:18" x14ac:dyDescent="0.35">
      <c r="A17" s="54">
        <v>4</v>
      </c>
      <c r="B17" s="99" t="s">
        <v>130</v>
      </c>
      <c r="C17" s="59" t="s">
        <v>64</v>
      </c>
      <c r="D17" s="60">
        <v>2</v>
      </c>
      <c r="E17" s="82"/>
      <c r="F17" s="82"/>
      <c r="G17" s="82"/>
      <c r="H17" s="82"/>
      <c r="I17" s="82"/>
      <c r="J17" s="55"/>
      <c r="K17" s="55"/>
      <c r="L17" s="55"/>
      <c r="M17" s="55"/>
      <c r="N17" s="55"/>
      <c r="O17" s="55"/>
    </row>
    <row r="18" spans="1:18" x14ac:dyDescent="0.35">
      <c r="A18" s="54">
        <v>5</v>
      </c>
      <c r="B18" s="100" t="s">
        <v>131</v>
      </c>
      <c r="C18" s="85" t="s">
        <v>81</v>
      </c>
      <c r="D18" s="60">
        <f>SUM(D26:D31)+D32+D33+D34</f>
        <v>87</v>
      </c>
      <c r="E18" s="82"/>
      <c r="F18" s="82"/>
      <c r="G18" s="82"/>
      <c r="H18" s="82"/>
      <c r="I18" s="82"/>
      <c r="J18" s="55"/>
      <c r="K18" s="55"/>
      <c r="L18" s="55"/>
      <c r="M18" s="55"/>
      <c r="N18" s="55"/>
      <c r="O18" s="55"/>
    </row>
    <row r="19" spans="1:18" x14ac:dyDescent="0.35">
      <c r="A19" s="54"/>
      <c r="B19" s="100" t="s">
        <v>132</v>
      </c>
      <c r="C19" s="85" t="s">
        <v>81</v>
      </c>
      <c r="D19" s="60">
        <v>4</v>
      </c>
      <c r="E19" s="82"/>
      <c r="F19" s="82"/>
      <c r="G19" s="82"/>
      <c r="H19" s="82"/>
      <c r="I19" s="82"/>
      <c r="J19" s="55"/>
      <c r="K19" s="55"/>
      <c r="L19" s="55"/>
      <c r="M19" s="55"/>
      <c r="N19" s="55"/>
      <c r="O19" s="55"/>
    </row>
    <row r="20" spans="1:18" x14ac:dyDescent="0.35">
      <c r="A20" s="54"/>
      <c r="B20" s="74" t="s">
        <v>133</v>
      </c>
      <c r="C20" s="59"/>
      <c r="D20" s="60"/>
      <c r="E20" s="82"/>
      <c r="F20" s="82"/>
      <c r="G20" s="82"/>
      <c r="H20" s="82"/>
      <c r="I20" s="82"/>
      <c r="J20" s="55"/>
      <c r="K20" s="55"/>
      <c r="L20" s="55"/>
      <c r="M20" s="55"/>
      <c r="N20" s="55"/>
      <c r="O20" s="55"/>
    </row>
    <row r="21" spans="1:18" ht="27" x14ac:dyDescent="0.35">
      <c r="A21" s="54">
        <v>6</v>
      </c>
      <c r="B21" s="63" t="s">
        <v>134</v>
      </c>
      <c r="C21" s="59" t="s">
        <v>64</v>
      </c>
      <c r="D21" s="60">
        <v>136</v>
      </c>
      <c r="E21" s="82"/>
      <c r="F21" s="82"/>
      <c r="G21" s="82"/>
      <c r="H21" s="82"/>
      <c r="I21" s="82"/>
      <c r="J21" s="55"/>
      <c r="K21" s="55"/>
      <c r="L21" s="55"/>
      <c r="M21" s="55"/>
      <c r="N21" s="55"/>
      <c r="O21" s="55"/>
    </row>
    <row r="22" spans="1:18" ht="27" x14ac:dyDescent="0.35">
      <c r="A22" s="54">
        <v>7</v>
      </c>
      <c r="B22" s="63" t="s">
        <v>135</v>
      </c>
      <c r="C22" s="59" t="s">
        <v>69</v>
      </c>
      <c r="D22" s="60">
        <v>177</v>
      </c>
      <c r="E22" s="82"/>
      <c r="F22" s="82"/>
      <c r="G22" s="82"/>
      <c r="H22" s="82"/>
      <c r="I22" s="82"/>
      <c r="J22" s="55"/>
      <c r="K22" s="55"/>
      <c r="L22" s="55"/>
      <c r="M22" s="55"/>
      <c r="N22" s="55"/>
      <c r="O22" s="55"/>
    </row>
    <row r="23" spans="1:18" x14ac:dyDescent="0.35">
      <c r="A23" s="54">
        <v>8</v>
      </c>
      <c r="B23" s="63" t="s">
        <v>136</v>
      </c>
      <c r="C23" s="59" t="s">
        <v>69</v>
      </c>
      <c r="D23" s="60">
        <f>177*0.6</f>
        <v>106.2</v>
      </c>
      <c r="E23" s="82"/>
      <c r="F23" s="82"/>
      <c r="G23" s="82"/>
      <c r="H23" s="82"/>
      <c r="I23" s="82"/>
      <c r="J23" s="55"/>
      <c r="K23" s="55"/>
      <c r="L23" s="55"/>
      <c r="M23" s="55"/>
      <c r="N23" s="55"/>
      <c r="O23" s="55"/>
    </row>
    <row r="24" spans="1:18" x14ac:dyDescent="0.35">
      <c r="A24" s="54">
        <v>9</v>
      </c>
      <c r="B24" s="63" t="s">
        <v>137</v>
      </c>
      <c r="C24" s="59" t="s">
        <v>64</v>
      </c>
      <c r="D24" s="60">
        <v>136</v>
      </c>
      <c r="E24" s="82"/>
      <c r="F24" s="82"/>
      <c r="G24" s="82"/>
      <c r="H24" s="82"/>
      <c r="I24" s="82"/>
      <c r="J24" s="55"/>
      <c r="K24" s="55"/>
      <c r="L24" s="55"/>
      <c r="M24" s="55"/>
      <c r="N24" s="55"/>
      <c r="O24" s="55"/>
    </row>
    <row r="25" spans="1:18" ht="14.25" x14ac:dyDescent="0.45">
      <c r="A25" s="54">
        <v>10</v>
      </c>
      <c r="B25" s="63" t="s">
        <v>138</v>
      </c>
      <c r="C25" s="59" t="s">
        <v>111</v>
      </c>
      <c r="D25" s="60">
        <v>136</v>
      </c>
      <c r="E25" s="82"/>
      <c r="F25" s="82"/>
      <c r="G25" s="82"/>
      <c r="H25" s="82"/>
      <c r="I25" s="82"/>
      <c r="J25" s="55"/>
      <c r="K25" s="55"/>
      <c r="L25" s="55"/>
      <c r="M25" s="55"/>
      <c r="N25" s="55"/>
      <c r="O25" s="55"/>
      <c r="R25"/>
    </row>
    <row r="26" spans="1:18" x14ac:dyDescent="0.35">
      <c r="A26" s="54">
        <v>11</v>
      </c>
      <c r="B26" s="63" t="s">
        <v>139</v>
      </c>
      <c r="C26" s="59" t="s">
        <v>75</v>
      </c>
      <c r="D26" s="60">
        <v>56</v>
      </c>
      <c r="E26" s="82"/>
      <c r="F26" s="82"/>
      <c r="G26" s="82"/>
      <c r="H26" s="82"/>
      <c r="I26" s="82"/>
      <c r="J26" s="55"/>
      <c r="K26" s="55"/>
      <c r="L26" s="55"/>
      <c r="M26" s="55"/>
      <c r="N26" s="55"/>
      <c r="O26" s="55"/>
    </row>
    <row r="27" spans="1:18" x14ac:dyDescent="0.35">
      <c r="A27" s="54">
        <v>12</v>
      </c>
      <c r="B27" s="63" t="s">
        <v>140</v>
      </c>
      <c r="C27" s="59" t="s">
        <v>75</v>
      </c>
      <c r="D27" s="60">
        <v>4</v>
      </c>
      <c r="E27" s="82"/>
      <c r="F27" s="82"/>
      <c r="G27" s="82"/>
      <c r="H27" s="82"/>
      <c r="I27" s="82"/>
      <c r="J27" s="55"/>
      <c r="K27" s="55"/>
      <c r="L27" s="55"/>
      <c r="M27" s="55"/>
      <c r="N27" s="55"/>
      <c r="O27" s="55"/>
    </row>
    <row r="28" spans="1:18" x14ac:dyDescent="0.35">
      <c r="A28" s="54">
        <v>13</v>
      </c>
      <c r="B28" s="63" t="s">
        <v>141</v>
      </c>
      <c r="C28" s="59" t="s">
        <v>75</v>
      </c>
      <c r="D28" s="60">
        <v>2</v>
      </c>
      <c r="E28" s="82"/>
      <c r="F28" s="82"/>
      <c r="G28" s="82"/>
      <c r="H28" s="82"/>
      <c r="I28" s="82"/>
      <c r="J28" s="55"/>
      <c r="K28" s="55"/>
      <c r="L28" s="55"/>
      <c r="M28" s="55"/>
      <c r="N28" s="55"/>
      <c r="O28" s="55"/>
    </row>
    <row r="29" spans="1:18" x14ac:dyDescent="0.35">
      <c r="A29" s="54">
        <v>14</v>
      </c>
      <c r="B29" s="63" t="s">
        <v>142</v>
      </c>
      <c r="C29" s="59" t="s">
        <v>75</v>
      </c>
      <c r="D29" s="60">
        <v>6</v>
      </c>
      <c r="E29" s="82"/>
      <c r="F29" s="82"/>
      <c r="G29" s="82"/>
      <c r="H29" s="82"/>
      <c r="I29" s="82"/>
      <c r="J29" s="55"/>
      <c r="K29" s="55"/>
      <c r="L29" s="55"/>
      <c r="M29" s="55"/>
      <c r="N29" s="55"/>
      <c r="O29" s="55"/>
    </row>
    <row r="30" spans="1:18" x14ac:dyDescent="0.35">
      <c r="A30" s="54">
        <v>15</v>
      </c>
      <c r="B30" s="63" t="s">
        <v>143</v>
      </c>
      <c r="C30" s="59" t="s">
        <v>75</v>
      </c>
      <c r="D30" s="60">
        <v>3</v>
      </c>
      <c r="E30" s="82"/>
      <c r="F30" s="82"/>
      <c r="G30" s="82"/>
      <c r="H30" s="82"/>
      <c r="I30" s="82"/>
      <c r="J30" s="55"/>
      <c r="K30" s="55"/>
      <c r="L30" s="55"/>
      <c r="M30" s="55"/>
      <c r="N30" s="55"/>
      <c r="O30" s="55"/>
    </row>
    <row r="31" spans="1:18" x14ac:dyDescent="0.35">
      <c r="A31" s="54">
        <v>16</v>
      </c>
      <c r="B31" s="63" t="s">
        <v>144</v>
      </c>
      <c r="C31" s="59" t="s">
        <v>75</v>
      </c>
      <c r="D31" s="60">
        <v>10</v>
      </c>
      <c r="E31" s="82"/>
      <c r="F31" s="82"/>
      <c r="G31" s="82"/>
      <c r="H31" s="82"/>
      <c r="I31" s="82"/>
      <c r="J31" s="55"/>
      <c r="K31" s="55"/>
      <c r="L31" s="55"/>
      <c r="M31" s="55"/>
      <c r="N31" s="55"/>
      <c r="O31" s="55"/>
    </row>
    <row r="32" spans="1:18" x14ac:dyDescent="0.35">
      <c r="A32" s="54">
        <v>17</v>
      </c>
      <c r="B32" s="63" t="s">
        <v>145</v>
      </c>
      <c r="C32" s="59" t="s">
        <v>75</v>
      </c>
      <c r="D32" s="60">
        <v>1</v>
      </c>
      <c r="E32" s="82"/>
      <c r="F32" s="82"/>
      <c r="G32" s="82"/>
      <c r="H32" s="82"/>
      <c r="I32" s="82"/>
      <c r="J32" s="55"/>
      <c r="K32" s="55"/>
      <c r="L32" s="55"/>
      <c r="M32" s="55"/>
      <c r="N32" s="55"/>
      <c r="O32" s="55"/>
    </row>
    <row r="33" spans="1:15" x14ac:dyDescent="0.35">
      <c r="A33" s="54">
        <v>18</v>
      </c>
      <c r="B33" s="63" t="s">
        <v>146</v>
      </c>
      <c r="C33" s="59" t="s">
        <v>75</v>
      </c>
      <c r="D33" s="60">
        <v>2</v>
      </c>
      <c r="E33" s="82"/>
      <c r="F33" s="82"/>
      <c r="G33" s="82"/>
      <c r="H33" s="82"/>
      <c r="I33" s="82"/>
      <c r="J33" s="55"/>
      <c r="K33" s="55"/>
      <c r="L33" s="55"/>
      <c r="M33" s="55"/>
      <c r="N33" s="55"/>
      <c r="O33" s="55"/>
    </row>
    <row r="34" spans="1:15" x14ac:dyDescent="0.35">
      <c r="A34" s="54">
        <v>19</v>
      </c>
      <c r="B34" s="63" t="s">
        <v>147</v>
      </c>
      <c r="C34" s="59" t="s">
        <v>75</v>
      </c>
      <c r="D34" s="60">
        <v>3</v>
      </c>
      <c r="E34" s="82"/>
      <c r="F34" s="82"/>
      <c r="G34" s="82"/>
      <c r="H34" s="82"/>
      <c r="I34" s="82"/>
      <c r="J34" s="55"/>
      <c r="K34" s="55"/>
      <c r="L34" s="55"/>
      <c r="M34" s="55"/>
      <c r="N34" s="55"/>
      <c r="O34" s="55"/>
    </row>
    <row r="35" spans="1:15" ht="40.5" x14ac:dyDescent="0.35">
      <c r="A35" s="54">
        <v>20</v>
      </c>
      <c r="B35" s="63" t="s">
        <v>148</v>
      </c>
      <c r="C35" s="59" t="s">
        <v>69</v>
      </c>
      <c r="D35" s="60">
        <v>800</v>
      </c>
      <c r="E35" s="82"/>
      <c r="F35" s="82"/>
      <c r="G35" s="82"/>
      <c r="H35" s="82"/>
      <c r="I35" s="82"/>
      <c r="J35" s="55"/>
      <c r="K35" s="55"/>
      <c r="L35" s="55"/>
      <c r="M35" s="55"/>
      <c r="N35" s="55"/>
      <c r="O35" s="55"/>
    </row>
    <row r="36" spans="1:15" ht="27" x14ac:dyDescent="0.35">
      <c r="A36" s="54">
        <v>21</v>
      </c>
      <c r="B36" s="100" t="s">
        <v>149</v>
      </c>
      <c r="C36" s="59" t="s">
        <v>69</v>
      </c>
      <c r="D36" s="60">
        <v>800</v>
      </c>
      <c r="E36" s="82"/>
      <c r="F36" s="82"/>
      <c r="G36" s="82"/>
      <c r="H36" s="82"/>
      <c r="I36" s="82"/>
      <c r="J36" s="55"/>
      <c r="K36" s="55"/>
      <c r="L36" s="55"/>
      <c r="M36" s="55"/>
      <c r="N36" s="55"/>
      <c r="O36" s="55"/>
    </row>
    <row r="37" spans="1:15" ht="27" x14ac:dyDescent="0.35">
      <c r="A37" s="54">
        <v>22</v>
      </c>
      <c r="B37" s="63" t="s">
        <v>150</v>
      </c>
      <c r="C37" s="59" t="s">
        <v>69</v>
      </c>
      <c r="D37" s="60">
        <v>800</v>
      </c>
      <c r="E37" s="82"/>
      <c r="F37" s="82"/>
      <c r="G37" s="82"/>
      <c r="H37" s="82"/>
      <c r="I37" s="82"/>
      <c r="J37" s="55"/>
      <c r="K37" s="55"/>
      <c r="L37" s="55"/>
      <c r="M37" s="55"/>
      <c r="N37" s="55"/>
      <c r="O37" s="55"/>
    </row>
    <row r="38" spans="1:15" x14ac:dyDescent="0.35">
      <c r="A38" s="54">
        <v>23</v>
      </c>
      <c r="B38" s="63" t="s">
        <v>151</v>
      </c>
      <c r="C38" s="59" t="s">
        <v>111</v>
      </c>
      <c r="D38" s="60">
        <v>136</v>
      </c>
      <c r="E38" s="82"/>
      <c r="F38" s="82"/>
      <c r="G38" s="82"/>
      <c r="H38" s="82"/>
      <c r="I38" s="82"/>
      <c r="J38" s="55"/>
      <c r="K38" s="55"/>
      <c r="L38" s="55"/>
      <c r="M38" s="55"/>
      <c r="N38" s="55"/>
      <c r="O38" s="55"/>
    </row>
    <row r="39" spans="1:15" x14ac:dyDescent="0.35">
      <c r="A39" s="54">
        <v>24</v>
      </c>
      <c r="B39" s="63" t="s">
        <v>152</v>
      </c>
      <c r="C39" s="59" t="s">
        <v>111</v>
      </c>
      <c r="D39" s="60">
        <v>138</v>
      </c>
      <c r="E39" s="82"/>
      <c r="F39" s="82"/>
      <c r="G39" s="82"/>
      <c r="H39" s="82"/>
      <c r="I39" s="82"/>
      <c r="J39" s="55"/>
      <c r="K39" s="55"/>
      <c r="L39" s="55"/>
      <c r="M39" s="55"/>
      <c r="N39" s="55"/>
      <c r="O39" s="55"/>
    </row>
    <row r="40" spans="1:15" ht="27" x14ac:dyDescent="0.35">
      <c r="A40" s="54">
        <v>25</v>
      </c>
      <c r="B40" s="63" t="s">
        <v>153</v>
      </c>
      <c r="C40" s="59" t="s">
        <v>69</v>
      </c>
      <c r="D40" s="60">
        <v>735</v>
      </c>
      <c r="E40" s="82"/>
      <c r="F40" s="82"/>
      <c r="G40" s="82"/>
      <c r="H40" s="82"/>
      <c r="I40" s="82"/>
      <c r="J40" s="55"/>
      <c r="K40" s="55"/>
      <c r="L40" s="55"/>
      <c r="M40" s="55"/>
      <c r="N40" s="55"/>
      <c r="O40" s="55"/>
    </row>
    <row r="41" spans="1:15" ht="81" x14ac:dyDescent="0.35">
      <c r="A41" s="54">
        <v>26</v>
      </c>
      <c r="B41" s="63" t="s">
        <v>154</v>
      </c>
      <c r="C41" s="63" t="s">
        <v>81</v>
      </c>
      <c r="D41" s="63">
        <v>1</v>
      </c>
      <c r="E41" s="82"/>
      <c r="F41" s="82"/>
      <c r="G41" s="82"/>
      <c r="H41" s="82"/>
      <c r="I41" s="82"/>
      <c r="J41" s="55"/>
      <c r="K41" s="55"/>
      <c r="L41" s="55"/>
      <c r="M41" s="55"/>
      <c r="N41" s="55"/>
      <c r="O41" s="55"/>
    </row>
    <row r="42" spans="1:15" ht="27" x14ac:dyDescent="0.35">
      <c r="A42" s="54">
        <v>27</v>
      </c>
      <c r="B42" s="63" t="s">
        <v>155</v>
      </c>
      <c r="C42" s="63" t="s">
        <v>119</v>
      </c>
      <c r="D42" s="63">
        <v>22.5</v>
      </c>
      <c r="E42" s="82"/>
      <c r="F42" s="82"/>
      <c r="G42" s="82"/>
      <c r="H42" s="82"/>
      <c r="I42" s="82"/>
      <c r="J42" s="55"/>
      <c r="K42" s="55"/>
      <c r="L42" s="55"/>
      <c r="M42" s="55"/>
      <c r="N42" s="55"/>
      <c r="O42" s="55"/>
    </row>
    <row r="43" spans="1:15" ht="81" x14ac:dyDescent="0.35">
      <c r="A43" s="54">
        <v>28</v>
      </c>
      <c r="B43" s="63" t="s">
        <v>156</v>
      </c>
      <c r="C43" s="63" t="s">
        <v>81</v>
      </c>
      <c r="D43" s="63">
        <v>1</v>
      </c>
      <c r="E43" s="82"/>
      <c r="F43" s="82"/>
      <c r="G43" s="82"/>
      <c r="H43" s="82"/>
      <c r="I43" s="82"/>
      <c r="J43" s="55"/>
      <c r="K43" s="55"/>
      <c r="L43" s="55"/>
      <c r="M43" s="55"/>
      <c r="N43" s="55"/>
      <c r="O43" s="55"/>
    </row>
    <row r="44" spans="1:15" ht="27" x14ac:dyDescent="0.35">
      <c r="A44" s="54">
        <v>29</v>
      </c>
      <c r="B44" s="63" t="s">
        <v>155</v>
      </c>
      <c r="C44" s="63" t="s">
        <v>119</v>
      </c>
      <c r="D44" s="63">
        <v>28.5</v>
      </c>
      <c r="E44" s="82"/>
      <c r="F44" s="82"/>
      <c r="G44" s="82"/>
      <c r="H44" s="82"/>
      <c r="I44" s="82"/>
      <c r="J44" s="55"/>
      <c r="K44" s="55"/>
      <c r="L44" s="55"/>
      <c r="M44" s="55"/>
      <c r="N44" s="55"/>
      <c r="O44" s="55"/>
    </row>
    <row r="45" spans="1:15" x14ac:dyDescent="0.35">
      <c r="A45" s="52"/>
      <c r="B45" s="63"/>
      <c r="C45" s="59"/>
      <c r="D45" s="101"/>
      <c r="E45" s="82"/>
      <c r="F45" s="82"/>
      <c r="G45" s="82"/>
      <c r="H45" s="82"/>
      <c r="I45" s="82"/>
      <c r="J45" s="55"/>
      <c r="K45" s="55"/>
      <c r="L45" s="55"/>
      <c r="M45" s="55"/>
      <c r="N45" s="55"/>
      <c r="O45" s="55"/>
    </row>
    <row r="46" spans="1:15" x14ac:dyDescent="0.35">
      <c r="A46" s="52"/>
      <c r="B46" s="63"/>
      <c r="C46" s="59"/>
      <c r="D46" s="101"/>
      <c r="E46" s="82"/>
      <c r="F46" s="82"/>
      <c r="G46" s="82"/>
      <c r="H46" s="82"/>
      <c r="I46" s="82"/>
      <c r="J46" s="55"/>
      <c r="K46" s="55"/>
      <c r="L46" s="55"/>
      <c r="M46" s="55"/>
      <c r="N46" s="55"/>
      <c r="O46" s="55"/>
    </row>
    <row r="47" spans="1:15" ht="27" x14ac:dyDescent="0.35">
      <c r="A47" s="88"/>
      <c r="B47" s="89" t="s">
        <v>121</v>
      </c>
      <c r="C47" s="90"/>
      <c r="D47" s="88"/>
      <c r="E47" s="91"/>
      <c r="F47" s="91"/>
      <c r="G47" s="91"/>
      <c r="H47" s="91"/>
      <c r="I47" s="91"/>
      <c r="J47" s="91"/>
      <c r="K47" s="92"/>
      <c r="L47" s="92"/>
      <c r="M47" s="92"/>
      <c r="N47" s="92"/>
      <c r="O47" s="92"/>
    </row>
    <row r="48" spans="1:15" x14ac:dyDescent="0.35">
      <c r="A48" s="88"/>
      <c r="B48" s="88" t="s">
        <v>122</v>
      </c>
      <c r="C48" s="93"/>
      <c r="D48" s="88"/>
      <c r="E48" s="91"/>
      <c r="F48" s="91"/>
      <c r="G48" s="91"/>
      <c r="H48" s="91"/>
      <c r="I48" s="91"/>
      <c r="J48" s="91"/>
      <c r="K48" s="91"/>
      <c r="L48" s="91"/>
      <c r="M48" s="91"/>
      <c r="N48" s="91"/>
      <c r="O48" s="91"/>
    </row>
    <row r="49" spans="1:15" x14ac:dyDescent="0.35">
      <c r="A49" s="88"/>
      <c r="B49" s="88" t="s">
        <v>123</v>
      </c>
      <c r="C49" s="93"/>
      <c r="D49" s="88"/>
      <c r="E49" s="91"/>
      <c r="F49" s="91"/>
      <c r="G49" s="91"/>
      <c r="H49" s="91"/>
      <c r="I49" s="91"/>
      <c r="J49" s="91"/>
      <c r="K49" s="91"/>
      <c r="L49" s="91"/>
      <c r="M49" s="91"/>
      <c r="N49" s="91"/>
      <c r="O49" s="91"/>
    </row>
    <row r="50" spans="1:15" x14ac:dyDescent="0.35">
      <c r="A50" s="88"/>
      <c r="B50" s="88" t="s">
        <v>124</v>
      </c>
      <c r="C50" s="93"/>
      <c r="D50" s="88"/>
      <c r="E50" s="91"/>
      <c r="F50" s="91"/>
      <c r="G50" s="91"/>
      <c r="H50" s="91"/>
      <c r="I50" s="91"/>
      <c r="J50" s="91"/>
      <c r="K50" s="91"/>
      <c r="L50" s="91"/>
      <c r="M50" s="91"/>
      <c r="N50" s="91"/>
      <c r="O50" s="91"/>
    </row>
    <row r="51" spans="1:15" x14ac:dyDescent="0.35">
      <c r="A51" s="94"/>
      <c r="B51" s="94" t="s">
        <v>125</v>
      </c>
      <c r="C51" s="95"/>
      <c r="D51" s="96"/>
      <c r="E51" s="97"/>
      <c r="F51" s="97"/>
      <c r="G51" s="97"/>
      <c r="H51" s="97"/>
      <c r="I51" s="97"/>
      <c r="J51" s="97"/>
      <c r="K51" s="97"/>
      <c r="L51" s="97"/>
      <c r="M51" s="97"/>
      <c r="N51" s="97"/>
      <c r="O51" s="98"/>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28"/>
  <sheetViews>
    <sheetView zoomScaleNormal="100" workbookViewId="0">
      <selection activeCell="A8" sqref="A8"/>
    </sheetView>
  </sheetViews>
  <sheetFormatPr defaultColWidth="9.1328125" defaultRowHeight="13.5" x14ac:dyDescent="0.3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 min="16" max="16384" width="9.1328125" style="38"/>
  </cols>
  <sheetData>
    <row r="1" spans="1:15" x14ac:dyDescent="0.35">
      <c r="A1" s="14" t="s">
        <v>0</v>
      </c>
      <c r="B1" s="14"/>
      <c r="C1" s="14"/>
      <c r="D1" s="14"/>
      <c r="E1" s="14"/>
      <c r="F1" s="14"/>
      <c r="G1" s="14"/>
      <c r="H1" s="14"/>
      <c r="I1" s="14"/>
      <c r="J1" s="14"/>
    </row>
    <row r="2" spans="1:15" ht="15" x14ac:dyDescent="0.35">
      <c r="A2" s="13" t="s">
        <v>1</v>
      </c>
      <c r="B2" s="13"/>
      <c r="C2" s="13"/>
      <c r="D2" s="13"/>
      <c r="E2" s="18"/>
      <c r="F2" s="13"/>
      <c r="G2" s="13"/>
      <c r="H2" s="13"/>
      <c r="I2" s="13"/>
    </row>
    <row r="3" spans="1:15" ht="15" x14ac:dyDescent="0.35">
      <c r="A3" s="12" t="s">
        <v>2</v>
      </c>
      <c r="B3" s="12"/>
      <c r="D3" s="17"/>
      <c r="E3" s="39"/>
      <c r="H3" s="18"/>
    </row>
    <row r="4" spans="1:15" ht="15" x14ac:dyDescent="0.35">
      <c r="A4" s="11" t="s">
        <v>3</v>
      </c>
      <c r="B4" s="11"/>
      <c r="D4" s="17"/>
      <c r="E4" s="39"/>
      <c r="H4" s="18"/>
      <c r="M4" s="6"/>
      <c r="N4" s="6"/>
      <c r="O4" s="6"/>
    </row>
    <row r="5" spans="1:15" ht="17.649999999999999" x14ac:dyDescent="0.35">
      <c r="C5" s="5" t="s">
        <v>157</v>
      </c>
      <c r="D5" s="5"/>
      <c r="E5" s="5"/>
      <c r="F5" s="5"/>
      <c r="G5" s="5"/>
      <c r="H5" s="5"/>
      <c r="I5" s="5"/>
      <c r="J5" s="5"/>
    </row>
    <row r="6" spans="1:15" ht="15" x14ac:dyDescent="0.35">
      <c r="B6" s="40"/>
      <c r="C6" s="4" t="s">
        <v>158</v>
      </c>
      <c r="D6" s="4"/>
      <c r="E6" s="4"/>
      <c r="F6" s="4"/>
      <c r="G6" s="4"/>
      <c r="H6" s="4"/>
      <c r="I6" s="4"/>
      <c r="J6" s="4"/>
      <c r="K6" s="40"/>
      <c r="L6" s="40"/>
      <c r="M6" s="40"/>
      <c r="N6" s="40"/>
      <c r="O6" s="40"/>
    </row>
    <row r="7" spans="1:15" ht="15" x14ac:dyDescent="0.35">
      <c r="C7" s="40"/>
      <c r="D7" s="40"/>
      <c r="E7" s="40"/>
      <c r="F7" s="41"/>
      <c r="G7" s="18"/>
      <c r="H7" s="18"/>
      <c r="I7" s="18"/>
      <c r="J7" s="18"/>
      <c r="K7" s="40"/>
      <c r="L7" s="42"/>
      <c r="M7" s="43" t="s">
        <v>41</v>
      </c>
      <c r="N7" s="44">
        <f>O28</f>
        <v>0</v>
      </c>
      <c r="O7" s="45" t="s">
        <v>42</v>
      </c>
    </row>
    <row r="8" spans="1:15" x14ac:dyDescent="0.35">
      <c r="A8" s="3" t="s">
        <v>43</v>
      </c>
      <c r="B8" s="3"/>
      <c r="C8" s="39"/>
      <c r="D8" s="39"/>
      <c r="E8" s="46"/>
      <c r="F8" s="46"/>
      <c r="G8" s="47"/>
      <c r="H8" s="47"/>
      <c r="I8" s="47"/>
      <c r="J8" s="48"/>
      <c r="K8" s="48"/>
      <c r="L8" s="2" t="s">
        <v>44</v>
      </c>
      <c r="M8" s="2"/>
      <c r="N8" s="2"/>
      <c r="O8" s="2"/>
    </row>
    <row r="9" spans="1:15" ht="12.85" customHeight="1" x14ac:dyDescent="0.35">
      <c r="A9" s="1" t="s">
        <v>45</v>
      </c>
      <c r="B9" s="183" t="s">
        <v>6</v>
      </c>
      <c r="C9" s="184" t="s">
        <v>46</v>
      </c>
      <c r="D9" s="184" t="s">
        <v>47</v>
      </c>
      <c r="E9" s="185" t="s">
        <v>48</v>
      </c>
      <c r="F9" s="185"/>
      <c r="G9" s="185"/>
      <c r="H9" s="185"/>
      <c r="I9" s="185"/>
      <c r="J9" s="185"/>
      <c r="K9" s="186" t="s">
        <v>49</v>
      </c>
      <c r="L9" s="186"/>
      <c r="M9" s="186"/>
      <c r="N9" s="186"/>
      <c r="O9" s="186"/>
    </row>
    <row r="10" spans="1:15" ht="46.5" x14ac:dyDescent="0.3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3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35">
      <c r="A12" s="52"/>
      <c r="B12" s="74" t="s">
        <v>133</v>
      </c>
      <c r="C12" s="59"/>
      <c r="D12" s="101"/>
      <c r="E12" s="82"/>
      <c r="F12" s="82"/>
      <c r="G12" s="82"/>
      <c r="H12" s="82"/>
      <c r="I12" s="82"/>
      <c r="J12" s="55"/>
      <c r="K12" s="55"/>
      <c r="L12" s="55"/>
      <c r="M12" s="55"/>
      <c r="N12" s="55"/>
      <c r="O12" s="55"/>
    </row>
    <row r="13" spans="1:15" ht="27" x14ac:dyDescent="0.35">
      <c r="A13" s="54">
        <v>1</v>
      </c>
      <c r="B13" s="63" t="s">
        <v>159</v>
      </c>
      <c r="C13" s="59" t="s">
        <v>64</v>
      </c>
      <c r="D13" s="60">
        <f>20*0.7</f>
        <v>14</v>
      </c>
      <c r="E13" s="82"/>
      <c r="F13" s="82"/>
      <c r="G13" s="82"/>
      <c r="H13" s="102"/>
      <c r="I13" s="102"/>
      <c r="J13" s="55"/>
      <c r="K13" s="55"/>
      <c r="L13" s="55"/>
      <c r="M13" s="55"/>
      <c r="N13" s="55"/>
      <c r="O13" s="55"/>
    </row>
    <row r="14" spans="1:15" x14ac:dyDescent="0.35">
      <c r="A14" s="54"/>
      <c r="B14" s="63"/>
      <c r="C14" s="59"/>
      <c r="D14" s="60"/>
      <c r="E14" s="82"/>
      <c r="F14" s="82"/>
      <c r="G14" s="82"/>
      <c r="H14" s="102"/>
      <c r="I14" s="102"/>
      <c r="J14" s="55"/>
      <c r="K14" s="55"/>
      <c r="L14" s="55"/>
      <c r="M14" s="55"/>
      <c r="N14" s="55"/>
      <c r="O14" s="55"/>
    </row>
    <row r="15" spans="1:15" x14ac:dyDescent="0.35">
      <c r="A15" s="54">
        <v>2</v>
      </c>
      <c r="B15" s="58" t="s">
        <v>128</v>
      </c>
      <c r="C15" s="59" t="s">
        <v>69</v>
      </c>
      <c r="D15" s="60">
        <v>70</v>
      </c>
      <c r="E15" s="82"/>
      <c r="F15" s="82"/>
      <c r="G15" s="82"/>
      <c r="H15" s="82"/>
      <c r="I15" s="82"/>
      <c r="J15" s="55"/>
      <c r="K15" s="55"/>
      <c r="L15" s="55"/>
      <c r="M15" s="55"/>
      <c r="N15" s="55"/>
      <c r="O15" s="55"/>
    </row>
    <row r="16" spans="1:15" x14ac:dyDescent="0.35">
      <c r="A16" s="54">
        <v>3</v>
      </c>
      <c r="B16" s="58" t="s">
        <v>160</v>
      </c>
      <c r="C16" s="59" t="s">
        <v>69</v>
      </c>
      <c r="D16" s="60">
        <v>70</v>
      </c>
      <c r="E16" s="82"/>
      <c r="F16" s="82"/>
      <c r="G16" s="82"/>
      <c r="H16" s="82"/>
      <c r="I16" s="82"/>
      <c r="J16" s="55"/>
      <c r="K16" s="55"/>
      <c r="L16" s="55"/>
      <c r="M16" s="55"/>
      <c r="N16" s="55"/>
      <c r="O16" s="55"/>
    </row>
    <row r="17" spans="1:15" x14ac:dyDescent="0.35">
      <c r="A17" s="54">
        <v>4</v>
      </c>
      <c r="B17" s="58" t="s">
        <v>161</v>
      </c>
      <c r="C17" s="59" t="s">
        <v>162</v>
      </c>
      <c r="D17" s="60">
        <v>1</v>
      </c>
      <c r="E17" s="82"/>
      <c r="F17" s="82"/>
      <c r="G17" s="82"/>
      <c r="H17" s="82"/>
      <c r="I17" s="82"/>
      <c r="J17" s="55"/>
      <c r="K17" s="55"/>
      <c r="L17" s="55"/>
      <c r="M17" s="55"/>
      <c r="N17" s="55"/>
      <c r="O17" s="55"/>
    </row>
    <row r="18" spans="1:15" ht="40.5" x14ac:dyDescent="0.35">
      <c r="A18" s="54">
        <v>5</v>
      </c>
      <c r="B18" s="63" t="s">
        <v>163</v>
      </c>
      <c r="C18" s="59" t="s">
        <v>69</v>
      </c>
      <c r="D18" s="60">
        <v>60</v>
      </c>
      <c r="E18" s="82"/>
      <c r="F18" s="82"/>
      <c r="G18" s="82"/>
      <c r="H18" s="82"/>
      <c r="I18" s="82"/>
      <c r="J18" s="55"/>
      <c r="K18" s="55"/>
      <c r="L18" s="55"/>
      <c r="M18" s="55"/>
      <c r="N18" s="55"/>
      <c r="O18" s="55"/>
    </row>
    <row r="19" spans="1:15" ht="27" x14ac:dyDescent="0.35">
      <c r="A19" s="54">
        <v>6</v>
      </c>
      <c r="B19" s="100" t="s">
        <v>164</v>
      </c>
      <c r="C19" s="59" t="s">
        <v>69</v>
      </c>
      <c r="D19" s="60">
        <v>60</v>
      </c>
      <c r="E19" s="82"/>
      <c r="F19" s="82"/>
      <c r="G19" s="82"/>
      <c r="H19" s="82"/>
      <c r="I19" s="82"/>
      <c r="J19" s="55"/>
      <c r="K19" s="55"/>
      <c r="L19" s="55"/>
      <c r="M19" s="55"/>
      <c r="N19" s="55"/>
      <c r="O19" s="55"/>
    </row>
    <row r="20" spans="1:15" x14ac:dyDescent="0.35">
      <c r="A20" s="54">
        <v>7</v>
      </c>
      <c r="B20" s="100" t="s">
        <v>165</v>
      </c>
      <c r="C20" s="59" t="s">
        <v>69</v>
      </c>
      <c r="D20" s="60">
        <v>12</v>
      </c>
      <c r="E20" s="82"/>
      <c r="F20" s="82"/>
      <c r="G20" s="82"/>
      <c r="H20" s="82"/>
      <c r="I20" s="82"/>
      <c r="J20" s="55"/>
      <c r="K20" s="55"/>
      <c r="L20" s="55"/>
      <c r="M20" s="55"/>
      <c r="N20" s="55"/>
      <c r="O20" s="55"/>
    </row>
    <row r="21" spans="1:15" x14ac:dyDescent="0.35">
      <c r="A21" s="54">
        <v>8</v>
      </c>
      <c r="B21" s="63" t="s">
        <v>166</v>
      </c>
      <c r="C21" s="59" t="s">
        <v>69</v>
      </c>
      <c r="D21" s="60">
        <v>11</v>
      </c>
      <c r="E21" s="82"/>
      <c r="F21" s="82"/>
      <c r="G21" s="82"/>
      <c r="H21" s="82"/>
      <c r="I21" s="82"/>
      <c r="J21" s="55"/>
      <c r="K21" s="55"/>
      <c r="L21" s="55"/>
      <c r="M21" s="55"/>
      <c r="N21" s="55"/>
      <c r="O21" s="55"/>
    </row>
    <row r="22" spans="1:15" x14ac:dyDescent="0.35">
      <c r="A22" s="54">
        <v>9</v>
      </c>
      <c r="B22" s="63" t="s">
        <v>167</v>
      </c>
      <c r="C22" s="59" t="s">
        <v>168</v>
      </c>
      <c r="D22" s="60">
        <v>1</v>
      </c>
      <c r="E22" s="82"/>
      <c r="F22" s="82"/>
      <c r="G22" s="82"/>
      <c r="H22" s="82"/>
      <c r="I22" s="82"/>
      <c r="J22" s="55"/>
      <c r="K22" s="55"/>
      <c r="L22" s="55"/>
      <c r="M22" s="55"/>
      <c r="N22" s="55"/>
      <c r="O22" s="55"/>
    </row>
    <row r="23" spans="1:15" ht="40.5" x14ac:dyDescent="0.35">
      <c r="A23" s="54">
        <v>10</v>
      </c>
      <c r="B23" s="63" t="s">
        <v>169</v>
      </c>
      <c r="C23" s="63" t="s">
        <v>119</v>
      </c>
      <c r="D23" s="63">
        <v>1.85</v>
      </c>
      <c r="E23" s="82"/>
      <c r="F23" s="82"/>
      <c r="G23" s="82"/>
      <c r="H23" s="82"/>
      <c r="I23" s="82"/>
      <c r="J23" s="55"/>
      <c r="K23" s="55"/>
      <c r="L23" s="55"/>
      <c r="M23" s="55"/>
      <c r="N23" s="55"/>
      <c r="O23" s="55"/>
    </row>
    <row r="24" spans="1:15" ht="27" x14ac:dyDescent="0.35">
      <c r="A24" s="88"/>
      <c r="B24" s="89" t="s">
        <v>121</v>
      </c>
      <c r="C24" s="90"/>
      <c r="D24" s="88"/>
      <c r="E24" s="91"/>
      <c r="F24" s="91"/>
      <c r="G24" s="91"/>
      <c r="H24" s="91"/>
      <c r="I24" s="91"/>
      <c r="J24" s="91"/>
      <c r="K24" s="92"/>
      <c r="L24" s="92"/>
      <c r="M24" s="92"/>
      <c r="N24" s="92"/>
      <c r="O24" s="103"/>
    </row>
    <row r="25" spans="1:15" x14ac:dyDescent="0.35">
      <c r="A25" s="88"/>
      <c r="B25" s="88" t="s">
        <v>122</v>
      </c>
      <c r="C25" s="93"/>
      <c r="D25" s="88"/>
      <c r="E25" s="91"/>
      <c r="F25" s="91"/>
      <c r="G25" s="91"/>
      <c r="H25" s="91"/>
      <c r="I25" s="91"/>
      <c r="J25" s="91"/>
      <c r="K25" s="91"/>
      <c r="L25" s="91"/>
      <c r="M25" s="91"/>
      <c r="N25" s="91"/>
      <c r="O25" s="104"/>
    </row>
    <row r="26" spans="1:15" x14ac:dyDescent="0.35">
      <c r="A26" s="88"/>
      <c r="B26" s="88" t="s">
        <v>123</v>
      </c>
      <c r="C26" s="93"/>
      <c r="D26" s="88"/>
      <c r="E26" s="91"/>
      <c r="F26" s="91"/>
      <c r="G26" s="91"/>
      <c r="H26" s="91"/>
      <c r="I26" s="91"/>
      <c r="J26" s="91"/>
      <c r="K26" s="91"/>
      <c r="L26" s="91"/>
      <c r="M26" s="91"/>
      <c r="N26" s="91"/>
      <c r="O26" s="104"/>
    </row>
    <row r="27" spans="1:15" x14ac:dyDescent="0.35">
      <c r="A27" s="88"/>
      <c r="B27" s="88" t="s">
        <v>124</v>
      </c>
      <c r="C27" s="93"/>
      <c r="D27" s="88"/>
      <c r="E27" s="91"/>
      <c r="F27" s="91"/>
      <c r="G27" s="91"/>
      <c r="H27" s="91"/>
      <c r="I27" s="91"/>
      <c r="J27" s="91"/>
      <c r="K27" s="91"/>
      <c r="L27" s="91"/>
      <c r="M27" s="91"/>
      <c r="N27" s="91"/>
      <c r="O27" s="104"/>
    </row>
    <row r="28" spans="1:15" x14ac:dyDescent="0.35">
      <c r="A28" s="94"/>
      <c r="B28" s="94" t="s">
        <v>125</v>
      </c>
      <c r="C28" s="95"/>
      <c r="D28" s="96"/>
      <c r="E28" s="97"/>
      <c r="F28" s="97"/>
      <c r="G28" s="97"/>
      <c r="H28" s="97"/>
      <c r="I28" s="97"/>
      <c r="J28" s="97"/>
      <c r="K28" s="97"/>
      <c r="L28" s="97"/>
      <c r="M28" s="97"/>
      <c r="N28" s="97"/>
      <c r="O28"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1D41A"/>
  </sheetPr>
  <dimension ref="A1:O47"/>
  <sheetViews>
    <sheetView zoomScaleNormal="100" workbookViewId="0">
      <selection activeCell="A8" sqref="A8"/>
    </sheetView>
  </sheetViews>
  <sheetFormatPr defaultColWidth="9.1328125" defaultRowHeight="14.25" x14ac:dyDescent="0.4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s>
  <sheetData>
    <row r="1" spans="1:15" x14ac:dyDescent="0.45">
      <c r="A1" s="14" t="s">
        <v>0</v>
      </c>
      <c r="B1" s="14"/>
      <c r="C1" s="14"/>
      <c r="D1" s="14"/>
      <c r="E1" s="14"/>
      <c r="F1" s="14"/>
      <c r="G1" s="14"/>
      <c r="H1" s="14"/>
      <c r="I1" s="14"/>
      <c r="J1" s="14"/>
    </row>
    <row r="2" spans="1:15" ht="15" x14ac:dyDescent="0.45">
      <c r="A2" s="13" t="s">
        <v>1</v>
      </c>
      <c r="B2" s="13"/>
      <c r="C2" s="13"/>
      <c r="D2" s="13"/>
      <c r="E2" s="18"/>
      <c r="F2" s="13"/>
      <c r="G2" s="13"/>
      <c r="H2" s="13"/>
      <c r="I2" s="13"/>
    </row>
    <row r="3" spans="1:15" ht="15" x14ac:dyDescent="0.45">
      <c r="A3" s="12" t="s">
        <v>2</v>
      </c>
      <c r="B3" s="12"/>
      <c r="D3" s="17"/>
      <c r="E3" s="39"/>
      <c r="H3" s="18"/>
    </row>
    <row r="4" spans="1:15" ht="15" x14ac:dyDescent="0.45">
      <c r="A4" s="11" t="s">
        <v>3</v>
      </c>
      <c r="B4" s="11"/>
      <c r="D4" s="17"/>
      <c r="E4" s="39"/>
      <c r="H4" s="18"/>
      <c r="M4" s="6"/>
      <c r="N4" s="6"/>
      <c r="O4" s="6"/>
    </row>
    <row r="5" spans="1:15" ht="17.649999999999999" x14ac:dyDescent="0.45">
      <c r="C5" s="5" t="s">
        <v>170</v>
      </c>
      <c r="D5" s="5"/>
      <c r="E5" s="5"/>
      <c r="F5" s="5"/>
      <c r="G5" s="5"/>
      <c r="H5" s="5"/>
      <c r="I5" s="5"/>
      <c r="J5" s="5"/>
    </row>
    <row r="6" spans="1:15" ht="17.649999999999999" x14ac:dyDescent="0.45">
      <c r="B6" s="40"/>
      <c r="C6" s="5" t="s">
        <v>171</v>
      </c>
      <c r="D6" s="5"/>
      <c r="E6" s="5"/>
      <c r="F6" s="5"/>
      <c r="G6" s="5"/>
      <c r="H6" s="5"/>
      <c r="I6" s="5"/>
      <c r="J6" s="5"/>
      <c r="K6" s="40"/>
      <c r="L6" s="40"/>
      <c r="M6" s="40"/>
      <c r="N6" s="40"/>
      <c r="O6" s="40"/>
    </row>
    <row r="7" spans="1:15" ht="15" x14ac:dyDescent="0.45">
      <c r="C7" s="40"/>
      <c r="D7" s="40"/>
      <c r="E7" s="40"/>
      <c r="F7" s="41"/>
      <c r="G7" s="18"/>
      <c r="H7" s="18"/>
      <c r="I7" s="18"/>
      <c r="J7" s="18"/>
      <c r="K7" s="40"/>
      <c r="L7" s="42"/>
      <c r="M7" s="43" t="s">
        <v>41</v>
      </c>
      <c r="N7" s="44">
        <f>O47</f>
        <v>0</v>
      </c>
      <c r="O7" s="45" t="s">
        <v>42</v>
      </c>
    </row>
    <row r="8" spans="1:15" x14ac:dyDescent="0.45">
      <c r="A8" s="3" t="s">
        <v>43</v>
      </c>
      <c r="B8" s="3"/>
      <c r="C8" s="39"/>
      <c r="D8" s="39"/>
      <c r="E8" s="46"/>
      <c r="F8" s="46"/>
      <c r="G8" s="47"/>
      <c r="H8" s="47"/>
      <c r="I8" s="47"/>
      <c r="J8" s="48"/>
      <c r="K8" s="48"/>
      <c r="L8" s="2" t="s">
        <v>44</v>
      </c>
      <c r="M8" s="2"/>
      <c r="N8" s="2"/>
      <c r="O8" s="2"/>
    </row>
    <row r="9" spans="1:15" ht="12.85" customHeight="1" x14ac:dyDescent="0.45">
      <c r="A9" s="1" t="s">
        <v>45</v>
      </c>
      <c r="B9" s="183" t="s">
        <v>6</v>
      </c>
      <c r="C9" s="184" t="s">
        <v>46</v>
      </c>
      <c r="D9" s="184" t="s">
        <v>47</v>
      </c>
      <c r="E9" s="185" t="s">
        <v>48</v>
      </c>
      <c r="F9" s="185"/>
      <c r="G9" s="185"/>
      <c r="H9" s="185"/>
      <c r="I9" s="185"/>
      <c r="J9" s="185"/>
      <c r="K9" s="186" t="s">
        <v>49</v>
      </c>
      <c r="L9" s="186"/>
      <c r="M9" s="186"/>
      <c r="N9" s="186"/>
      <c r="O9" s="186"/>
    </row>
    <row r="10" spans="1:15" ht="46.5" x14ac:dyDescent="0.4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4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45">
      <c r="A12" s="52"/>
      <c r="B12" s="106" t="s">
        <v>172</v>
      </c>
      <c r="C12" s="59"/>
      <c r="D12" s="101"/>
      <c r="E12" s="82"/>
      <c r="F12" s="82"/>
      <c r="G12" s="82"/>
      <c r="H12" s="82"/>
      <c r="I12" s="82"/>
      <c r="J12" s="55"/>
      <c r="K12" s="55"/>
      <c r="L12" s="55"/>
      <c r="M12" s="55"/>
      <c r="N12" s="55"/>
      <c r="O12" s="55"/>
    </row>
    <row r="13" spans="1:15" x14ac:dyDescent="0.45">
      <c r="A13" s="54">
        <v>1</v>
      </c>
      <c r="B13" s="100" t="s">
        <v>173</v>
      </c>
      <c r="C13" s="107" t="s">
        <v>69</v>
      </c>
      <c r="D13" s="107">
        <v>120</v>
      </c>
      <c r="E13" s="82"/>
      <c r="F13" s="82"/>
      <c r="G13" s="82"/>
      <c r="H13" s="102"/>
      <c r="I13" s="102"/>
      <c r="J13" s="55"/>
      <c r="K13" s="55"/>
      <c r="L13" s="55"/>
      <c r="M13" s="55"/>
      <c r="N13" s="55"/>
      <c r="O13" s="55"/>
    </row>
    <row r="14" spans="1:15" ht="27" x14ac:dyDescent="0.45">
      <c r="A14" s="54">
        <v>2</v>
      </c>
      <c r="B14" s="100" t="s">
        <v>174</v>
      </c>
      <c r="C14" s="107" t="s">
        <v>64</v>
      </c>
      <c r="D14" s="107">
        <f>60*0.7</f>
        <v>42</v>
      </c>
      <c r="E14" s="82"/>
      <c r="F14" s="82"/>
      <c r="G14" s="82"/>
      <c r="H14" s="102"/>
      <c r="I14" s="102"/>
      <c r="J14" s="55"/>
      <c r="K14" s="55"/>
      <c r="L14" s="55"/>
      <c r="M14" s="55"/>
      <c r="N14" s="55"/>
      <c r="O14" s="55"/>
    </row>
    <row r="15" spans="1:15" ht="27" x14ac:dyDescent="0.45">
      <c r="A15" s="54">
        <v>3</v>
      </c>
      <c r="B15" s="100" t="s">
        <v>175</v>
      </c>
      <c r="C15" s="107" t="s">
        <v>64</v>
      </c>
      <c r="D15" s="107">
        <f>120*0.15</f>
        <v>18</v>
      </c>
      <c r="E15" s="82"/>
      <c r="F15" s="82"/>
      <c r="G15" s="82"/>
      <c r="H15" s="82"/>
      <c r="I15" s="82"/>
      <c r="J15" s="55"/>
      <c r="K15" s="55"/>
      <c r="L15" s="55"/>
      <c r="M15" s="55"/>
      <c r="N15" s="55"/>
      <c r="O15" s="55"/>
    </row>
    <row r="16" spans="1:15" x14ac:dyDescent="0.45">
      <c r="A16" s="54">
        <v>4</v>
      </c>
      <c r="B16" s="100" t="s">
        <v>176</v>
      </c>
      <c r="C16" s="107" t="s">
        <v>75</v>
      </c>
      <c r="D16" s="107">
        <v>1</v>
      </c>
      <c r="E16" s="82"/>
      <c r="F16" s="82"/>
      <c r="G16" s="82"/>
      <c r="H16" s="82"/>
      <c r="I16" s="82"/>
      <c r="J16" s="55"/>
      <c r="K16" s="55"/>
      <c r="L16" s="55"/>
      <c r="M16" s="55"/>
      <c r="N16" s="55"/>
      <c r="O16" s="55"/>
    </row>
    <row r="17" spans="1:15" x14ac:dyDescent="0.45">
      <c r="A17" s="54">
        <v>5</v>
      </c>
      <c r="B17" s="100" t="s">
        <v>177</v>
      </c>
      <c r="C17" s="107" t="s">
        <v>69</v>
      </c>
      <c r="D17" s="107">
        <v>16</v>
      </c>
      <c r="E17" s="82"/>
      <c r="F17" s="82"/>
      <c r="G17" s="82"/>
      <c r="H17" s="82"/>
      <c r="I17" s="82"/>
      <c r="J17" s="55"/>
      <c r="K17" s="55"/>
      <c r="L17" s="55"/>
      <c r="M17" s="55"/>
      <c r="N17" s="55"/>
      <c r="O17" s="55"/>
    </row>
    <row r="18" spans="1:15" x14ac:dyDescent="0.45">
      <c r="A18" s="54"/>
      <c r="B18" s="108" t="s">
        <v>178</v>
      </c>
      <c r="C18" s="109"/>
      <c r="D18" s="110"/>
      <c r="E18" s="82"/>
      <c r="F18" s="82"/>
      <c r="G18" s="82"/>
      <c r="H18" s="82"/>
      <c r="I18" s="82"/>
      <c r="J18" s="55"/>
      <c r="K18" s="55"/>
      <c r="L18" s="55"/>
      <c r="M18" s="55"/>
      <c r="N18" s="55"/>
      <c r="O18" s="55"/>
    </row>
    <row r="19" spans="1:15" ht="25.5" x14ac:dyDescent="0.45">
      <c r="A19" s="54">
        <v>6</v>
      </c>
      <c r="B19" s="111" t="s">
        <v>179</v>
      </c>
      <c r="C19" s="112" t="s">
        <v>69</v>
      </c>
      <c r="D19" s="113">
        <v>120</v>
      </c>
      <c r="E19" s="82"/>
      <c r="F19" s="82"/>
      <c r="G19" s="82"/>
      <c r="H19" s="82"/>
      <c r="I19" s="82"/>
      <c r="J19" s="55"/>
      <c r="K19" s="55"/>
      <c r="L19" s="55"/>
      <c r="M19" s="55"/>
      <c r="N19" s="55"/>
      <c r="O19" s="55"/>
    </row>
    <row r="20" spans="1:15" ht="25.5" x14ac:dyDescent="0.45">
      <c r="A20" s="54">
        <v>7</v>
      </c>
      <c r="B20" s="111" t="s">
        <v>180</v>
      </c>
      <c r="C20" s="112" t="s">
        <v>69</v>
      </c>
      <c r="D20" s="113">
        <v>120</v>
      </c>
      <c r="E20" s="82"/>
      <c r="F20" s="82"/>
      <c r="G20" s="82"/>
      <c r="H20" s="82"/>
      <c r="I20" s="82"/>
      <c r="J20" s="55"/>
      <c r="K20" s="55"/>
      <c r="L20" s="55"/>
      <c r="M20" s="55"/>
      <c r="N20" s="55"/>
      <c r="O20" s="55"/>
    </row>
    <row r="21" spans="1:15" ht="15" x14ac:dyDescent="0.45">
      <c r="A21" s="54">
        <v>8</v>
      </c>
      <c r="B21" s="114" t="s">
        <v>181</v>
      </c>
      <c r="C21" s="115" t="s">
        <v>182</v>
      </c>
      <c r="D21" s="113">
        <f>D20*0.3</f>
        <v>36</v>
      </c>
      <c r="E21" s="82"/>
      <c r="F21" s="82"/>
      <c r="G21" s="82"/>
      <c r="H21" s="82"/>
      <c r="I21" s="82"/>
      <c r="J21" s="55"/>
      <c r="K21" s="55"/>
      <c r="L21" s="55"/>
      <c r="M21" s="55"/>
      <c r="N21" s="55"/>
      <c r="O21" s="55"/>
    </row>
    <row r="22" spans="1:15" x14ac:dyDescent="0.45">
      <c r="A22" s="54">
        <v>9</v>
      </c>
      <c r="B22" s="111" t="s">
        <v>183</v>
      </c>
      <c r="C22" s="112" t="s">
        <v>69</v>
      </c>
      <c r="D22" s="113">
        <v>120</v>
      </c>
      <c r="E22" s="82"/>
      <c r="F22" s="82"/>
      <c r="G22" s="82"/>
      <c r="H22" s="82"/>
      <c r="I22" s="82"/>
      <c r="J22" s="55"/>
      <c r="K22" s="55"/>
      <c r="L22" s="55"/>
      <c r="M22" s="55"/>
      <c r="N22" s="55"/>
      <c r="O22" s="55"/>
    </row>
    <row r="23" spans="1:15" x14ac:dyDescent="0.45">
      <c r="A23" s="54">
        <v>10</v>
      </c>
      <c r="B23" s="116" t="s">
        <v>184</v>
      </c>
      <c r="C23" s="112" t="s">
        <v>69</v>
      </c>
      <c r="D23" s="113">
        <v>120</v>
      </c>
      <c r="E23" s="82"/>
      <c r="F23" s="82"/>
      <c r="G23" s="82"/>
      <c r="H23" s="82"/>
      <c r="I23" s="82"/>
      <c r="J23" s="55"/>
      <c r="K23" s="55"/>
      <c r="L23" s="55"/>
      <c r="M23" s="55"/>
      <c r="N23" s="55"/>
      <c r="O23" s="55"/>
    </row>
    <row r="24" spans="1:15" x14ac:dyDescent="0.45">
      <c r="A24" s="54">
        <v>11</v>
      </c>
      <c r="B24" s="114" t="s">
        <v>185</v>
      </c>
      <c r="C24" s="117" t="s">
        <v>64</v>
      </c>
      <c r="D24" s="113">
        <f>D23*0.15</f>
        <v>18</v>
      </c>
      <c r="E24" s="82"/>
      <c r="F24" s="82"/>
      <c r="G24" s="82"/>
      <c r="H24" s="82"/>
      <c r="I24" s="82"/>
      <c r="J24" s="55"/>
      <c r="K24" s="55"/>
      <c r="L24" s="55"/>
      <c r="M24" s="55"/>
      <c r="N24" s="55"/>
      <c r="O24" s="55"/>
    </row>
    <row r="25" spans="1:15" x14ac:dyDescent="0.45">
      <c r="A25" s="54">
        <v>12</v>
      </c>
      <c r="B25" s="111" t="s">
        <v>186</v>
      </c>
      <c r="C25" s="112" t="s">
        <v>69</v>
      </c>
      <c r="D25" s="113">
        <v>120</v>
      </c>
      <c r="E25" s="82"/>
      <c r="F25" s="82"/>
      <c r="G25" s="82"/>
      <c r="H25" s="82"/>
      <c r="I25" s="82"/>
      <c r="J25" s="55"/>
      <c r="K25" s="55"/>
      <c r="L25" s="55"/>
      <c r="M25" s="55"/>
      <c r="N25" s="55"/>
      <c r="O25" s="55"/>
    </row>
    <row r="26" spans="1:15" x14ac:dyDescent="0.45">
      <c r="A26" s="54">
        <v>13</v>
      </c>
      <c r="B26" s="114" t="s">
        <v>187</v>
      </c>
      <c r="C26" s="117" t="s">
        <v>64</v>
      </c>
      <c r="D26" s="113">
        <f>D25*0.05</f>
        <v>6</v>
      </c>
      <c r="E26" s="82"/>
      <c r="F26" s="82"/>
      <c r="G26" s="82"/>
      <c r="H26" s="82"/>
      <c r="I26" s="82"/>
      <c r="J26" s="55"/>
      <c r="K26" s="55"/>
      <c r="L26" s="55"/>
      <c r="M26" s="55"/>
      <c r="N26" s="55"/>
      <c r="O26" s="55"/>
    </row>
    <row r="27" spans="1:15" x14ac:dyDescent="0.45">
      <c r="A27" s="54">
        <v>14</v>
      </c>
      <c r="B27" s="111" t="s">
        <v>188</v>
      </c>
      <c r="C27" s="117" t="s">
        <v>69</v>
      </c>
      <c r="D27" s="113">
        <v>120</v>
      </c>
      <c r="E27" s="82"/>
      <c r="F27" s="82"/>
      <c r="G27" s="82"/>
      <c r="H27" s="82"/>
      <c r="I27" s="82"/>
      <c r="J27" s="55"/>
      <c r="K27" s="55"/>
      <c r="L27" s="55"/>
      <c r="M27" s="55"/>
      <c r="N27" s="55"/>
      <c r="O27" s="55"/>
    </row>
    <row r="28" spans="1:15" x14ac:dyDescent="0.45">
      <c r="A28" s="54">
        <v>15</v>
      </c>
      <c r="B28" s="118" t="s">
        <v>189</v>
      </c>
      <c r="C28" s="119" t="s">
        <v>111</v>
      </c>
      <c r="D28" s="113">
        <v>160</v>
      </c>
      <c r="E28" s="82"/>
      <c r="F28" s="82"/>
      <c r="G28" s="82"/>
      <c r="H28" s="82"/>
      <c r="I28" s="82"/>
      <c r="J28" s="55"/>
      <c r="K28" s="55"/>
      <c r="L28" s="55"/>
      <c r="M28" s="55"/>
      <c r="N28" s="55"/>
      <c r="O28" s="55"/>
    </row>
    <row r="29" spans="1:15" x14ac:dyDescent="0.45">
      <c r="A29" s="54">
        <v>16</v>
      </c>
      <c r="B29" s="114" t="s">
        <v>190</v>
      </c>
      <c r="C29" s="119" t="s">
        <v>111</v>
      </c>
      <c r="D29" s="113">
        <v>160</v>
      </c>
      <c r="E29" s="82"/>
      <c r="F29" s="82"/>
      <c r="G29" s="82"/>
      <c r="H29" s="82"/>
      <c r="I29" s="82"/>
      <c r="J29" s="55"/>
      <c r="K29" s="55"/>
      <c r="L29" s="55"/>
      <c r="M29" s="55"/>
      <c r="N29" s="55"/>
      <c r="O29" s="55"/>
    </row>
    <row r="30" spans="1:15" x14ac:dyDescent="0.45">
      <c r="A30" s="54">
        <v>17</v>
      </c>
      <c r="B30" s="114" t="s">
        <v>191</v>
      </c>
      <c r="C30" s="119" t="s">
        <v>64</v>
      </c>
      <c r="D30" s="113">
        <v>10</v>
      </c>
      <c r="E30" s="82"/>
      <c r="F30" s="82"/>
      <c r="G30" s="82"/>
      <c r="H30" s="82"/>
      <c r="I30" s="82"/>
      <c r="J30" s="55"/>
      <c r="K30" s="55"/>
      <c r="L30" s="55"/>
      <c r="M30" s="55"/>
      <c r="N30" s="55"/>
      <c r="O30" s="55"/>
    </row>
    <row r="31" spans="1:15" x14ac:dyDescent="0.45">
      <c r="A31" s="54">
        <v>18</v>
      </c>
      <c r="B31" s="108" t="s">
        <v>192</v>
      </c>
      <c r="C31" s="109"/>
      <c r="D31" s="110"/>
      <c r="E31" s="82"/>
      <c r="F31" s="82"/>
      <c r="G31" s="82"/>
      <c r="H31" s="82"/>
      <c r="I31" s="82"/>
      <c r="J31" s="55"/>
      <c r="K31" s="55"/>
      <c r="L31" s="55"/>
      <c r="M31" s="55"/>
      <c r="N31" s="55"/>
      <c r="O31" s="55"/>
    </row>
    <row r="32" spans="1:15" x14ac:dyDescent="0.45">
      <c r="A32" s="54">
        <v>19</v>
      </c>
      <c r="B32" s="111" t="s">
        <v>193</v>
      </c>
      <c r="C32" s="119" t="s">
        <v>69</v>
      </c>
      <c r="D32" s="113">
        <v>330</v>
      </c>
      <c r="E32" s="120"/>
      <c r="F32" s="82"/>
      <c r="G32" s="82"/>
      <c r="H32" s="82"/>
      <c r="I32" s="82"/>
      <c r="J32" s="55"/>
      <c r="K32" s="55"/>
      <c r="L32" s="55"/>
      <c r="M32" s="55"/>
      <c r="N32" s="55"/>
      <c r="O32" s="55"/>
    </row>
    <row r="33" spans="1:15" x14ac:dyDescent="0.45">
      <c r="A33" s="54">
        <v>20</v>
      </c>
      <c r="B33" s="121" t="s">
        <v>194</v>
      </c>
      <c r="C33" s="117" t="s">
        <v>64</v>
      </c>
      <c r="D33" s="113">
        <v>49.5</v>
      </c>
      <c r="E33" s="120"/>
      <c r="F33" s="82"/>
      <c r="G33" s="82"/>
      <c r="H33" s="82"/>
      <c r="I33" s="82"/>
      <c r="J33" s="55"/>
      <c r="K33" s="55"/>
      <c r="L33" s="55"/>
      <c r="M33" s="55"/>
      <c r="N33" s="55"/>
      <c r="O33" s="55"/>
    </row>
    <row r="34" spans="1:15" x14ac:dyDescent="0.45">
      <c r="A34" s="54">
        <v>21</v>
      </c>
      <c r="B34" s="118" t="s">
        <v>195</v>
      </c>
      <c r="C34" s="119" t="s">
        <v>69</v>
      </c>
      <c r="D34" s="113">
        <v>330</v>
      </c>
      <c r="E34" s="120"/>
      <c r="F34" s="82"/>
      <c r="G34" s="82"/>
      <c r="H34" s="82"/>
      <c r="I34" s="82"/>
      <c r="J34" s="55"/>
      <c r="K34" s="55"/>
      <c r="L34" s="55"/>
      <c r="M34" s="55"/>
      <c r="N34" s="55"/>
      <c r="O34" s="55"/>
    </row>
    <row r="35" spans="1:15" x14ac:dyDescent="0.45">
      <c r="A35" s="54">
        <v>22</v>
      </c>
      <c r="B35" s="121" t="s">
        <v>196</v>
      </c>
      <c r="C35" s="112" t="s">
        <v>197</v>
      </c>
      <c r="D35" s="113">
        <v>11.785714285714301</v>
      </c>
      <c r="E35" s="120"/>
      <c r="F35" s="82"/>
      <c r="G35" s="82"/>
      <c r="H35" s="82"/>
      <c r="I35" s="82"/>
      <c r="J35" s="55"/>
      <c r="K35" s="55"/>
      <c r="L35" s="55"/>
      <c r="M35" s="55"/>
      <c r="N35" s="55"/>
      <c r="O35" s="55"/>
    </row>
    <row r="36" spans="1:15" x14ac:dyDescent="0.45">
      <c r="A36" s="54">
        <v>23</v>
      </c>
      <c r="B36" s="111" t="s">
        <v>198</v>
      </c>
      <c r="C36" s="113" t="s">
        <v>199</v>
      </c>
      <c r="D36" s="113">
        <v>127</v>
      </c>
      <c r="E36" s="120"/>
      <c r="F36" s="82"/>
      <c r="G36" s="82"/>
      <c r="H36" s="82"/>
      <c r="I36" s="82"/>
      <c r="J36" s="55"/>
      <c r="K36" s="55"/>
      <c r="L36" s="55"/>
      <c r="M36" s="55"/>
      <c r="N36" s="55"/>
      <c r="O36" s="55"/>
    </row>
    <row r="37" spans="1:15" x14ac:dyDescent="0.45">
      <c r="A37" s="54">
        <v>24</v>
      </c>
      <c r="B37" s="121" t="s">
        <v>200</v>
      </c>
      <c r="C37" s="113" t="s">
        <v>64</v>
      </c>
      <c r="D37" s="113">
        <v>12.7</v>
      </c>
      <c r="E37" s="120"/>
      <c r="F37" s="82"/>
      <c r="G37" s="82"/>
      <c r="H37" s="82"/>
      <c r="I37" s="82"/>
      <c r="J37" s="55"/>
      <c r="K37" s="55"/>
      <c r="L37" s="55"/>
      <c r="M37" s="55"/>
      <c r="N37" s="55"/>
      <c r="O37" s="55"/>
    </row>
    <row r="38" spans="1:15" x14ac:dyDescent="0.45">
      <c r="A38" s="54">
        <v>25</v>
      </c>
      <c r="B38" s="122"/>
      <c r="C38" s="123"/>
      <c r="D38" s="123"/>
      <c r="E38" s="82"/>
      <c r="F38" s="82"/>
      <c r="G38" s="82"/>
      <c r="H38" s="82"/>
      <c r="I38" s="82"/>
      <c r="J38" s="55"/>
      <c r="K38" s="55"/>
      <c r="L38" s="55"/>
      <c r="M38" s="55"/>
      <c r="N38" s="55"/>
      <c r="O38" s="55"/>
    </row>
    <row r="39" spans="1:15" x14ac:dyDescent="0.45">
      <c r="A39" s="54">
        <v>26</v>
      </c>
      <c r="B39" s="124" t="s">
        <v>201</v>
      </c>
      <c r="C39" s="115"/>
      <c r="D39" s="123"/>
      <c r="E39" s="82"/>
      <c r="F39" s="82"/>
      <c r="G39" s="82"/>
      <c r="H39" s="82"/>
      <c r="I39" s="82"/>
      <c r="J39" s="55"/>
      <c r="K39" s="55"/>
      <c r="L39" s="55"/>
      <c r="M39" s="55"/>
      <c r="N39" s="55"/>
      <c r="O39" s="55"/>
    </row>
    <row r="40" spans="1:15" x14ac:dyDescent="0.45">
      <c r="A40" s="54">
        <v>27</v>
      </c>
      <c r="B40" s="111" t="s">
        <v>202</v>
      </c>
      <c r="C40" s="125" t="s">
        <v>162</v>
      </c>
      <c r="D40" s="113">
        <v>1</v>
      </c>
      <c r="E40" s="82"/>
      <c r="F40" s="82"/>
      <c r="G40" s="82"/>
      <c r="H40" s="82"/>
      <c r="I40" s="82"/>
      <c r="J40" s="55"/>
      <c r="K40" s="55"/>
      <c r="L40" s="55"/>
      <c r="M40" s="55"/>
      <c r="N40" s="55"/>
      <c r="O40" s="55"/>
    </row>
    <row r="41" spans="1:15" x14ac:dyDescent="0.45">
      <c r="A41" s="54">
        <v>28</v>
      </c>
      <c r="B41" s="111" t="s">
        <v>203</v>
      </c>
      <c r="C41" s="125" t="s">
        <v>162</v>
      </c>
      <c r="D41" s="113">
        <v>1</v>
      </c>
      <c r="E41" s="82"/>
      <c r="F41" s="82"/>
      <c r="G41" s="82"/>
      <c r="H41" s="82"/>
      <c r="I41" s="82"/>
      <c r="J41" s="55"/>
      <c r="K41" s="55"/>
      <c r="L41" s="55"/>
      <c r="M41" s="55"/>
      <c r="N41" s="55"/>
      <c r="O41" s="55"/>
    </row>
    <row r="42" spans="1:15" x14ac:dyDescent="0.45">
      <c r="A42" s="54"/>
      <c r="B42" s="111"/>
      <c r="C42" s="125"/>
      <c r="D42" s="113"/>
      <c r="E42" s="82"/>
      <c r="F42" s="82"/>
      <c r="G42" s="82"/>
      <c r="H42" s="82"/>
      <c r="I42" s="82"/>
      <c r="J42" s="55"/>
      <c r="K42" s="55"/>
      <c r="L42" s="55"/>
      <c r="M42" s="55"/>
      <c r="N42" s="55"/>
      <c r="O42" s="55"/>
    </row>
    <row r="43" spans="1:15" ht="27" x14ac:dyDescent="0.45">
      <c r="A43" s="88"/>
      <c r="B43" s="89" t="s">
        <v>121</v>
      </c>
      <c r="C43" s="90"/>
      <c r="D43" s="88"/>
      <c r="E43" s="91"/>
      <c r="F43" s="91"/>
      <c r="G43" s="91"/>
      <c r="H43" s="91"/>
      <c r="I43" s="91"/>
      <c r="J43" s="91"/>
      <c r="K43" s="92"/>
      <c r="L43" s="92"/>
      <c r="M43" s="92"/>
      <c r="N43" s="92"/>
      <c r="O43" s="103"/>
    </row>
    <row r="44" spans="1:15" x14ac:dyDescent="0.45">
      <c r="A44" s="88"/>
      <c r="B44" s="88" t="s">
        <v>122</v>
      </c>
      <c r="C44" s="93"/>
      <c r="D44" s="88"/>
      <c r="E44" s="91"/>
      <c r="F44" s="91"/>
      <c r="G44" s="91"/>
      <c r="H44" s="91"/>
      <c r="I44" s="91"/>
      <c r="J44" s="91"/>
      <c r="K44" s="91"/>
      <c r="L44" s="91"/>
      <c r="M44" s="91"/>
      <c r="N44" s="91"/>
      <c r="O44" s="104"/>
    </row>
    <row r="45" spans="1:15" x14ac:dyDescent="0.45">
      <c r="A45" s="88"/>
      <c r="B45" s="88" t="s">
        <v>123</v>
      </c>
      <c r="C45" s="93"/>
      <c r="D45" s="88"/>
      <c r="E45" s="91"/>
      <c r="F45" s="91"/>
      <c r="G45" s="91"/>
      <c r="H45" s="91"/>
      <c r="I45" s="91"/>
      <c r="J45" s="91"/>
      <c r="K45" s="91"/>
      <c r="L45" s="91"/>
      <c r="M45" s="91"/>
      <c r="N45" s="91"/>
      <c r="O45" s="104"/>
    </row>
    <row r="46" spans="1:15" x14ac:dyDescent="0.45">
      <c r="A46" s="88"/>
      <c r="B46" s="88" t="s">
        <v>124</v>
      </c>
      <c r="C46" s="93"/>
      <c r="D46" s="88"/>
      <c r="E46" s="91"/>
      <c r="F46" s="91"/>
      <c r="G46" s="91"/>
      <c r="H46" s="91"/>
      <c r="I46" s="91"/>
      <c r="J46" s="91"/>
      <c r="K46" s="91"/>
      <c r="L46" s="91"/>
      <c r="M46" s="91"/>
      <c r="N46" s="91"/>
      <c r="O46" s="104"/>
    </row>
    <row r="47" spans="1:15" x14ac:dyDescent="0.45">
      <c r="A47" s="94"/>
      <c r="B47" s="94" t="s">
        <v>125</v>
      </c>
      <c r="C47" s="95"/>
      <c r="D47" s="96"/>
      <c r="E47" s="97"/>
      <c r="F47" s="97"/>
      <c r="G47" s="97"/>
      <c r="H47" s="97"/>
      <c r="I47" s="97"/>
      <c r="J47" s="97"/>
      <c r="K47" s="97"/>
      <c r="L47" s="97"/>
      <c r="M47" s="97"/>
      <c r="N47" s="97"/>
      <c r="O47"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1D41A"/>
  </sheetPr>
  <dimension ref="A1:O32"/>
  <sheetViews>
    <sheetView zoomScaleNormal="100" workbookViewId="0">
      <selection activeCell="A8" sqref="A8"/>
    </sheetView>
  </sheetViews>
  <sheetFormatPr defaultColWidth="9.1328125" defaultRowHeight="14.25" x14ac:dyDescent="0.4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s>
  <sheetData>
    <row r="1" spans="1:15" x14ac:dyDescent="0.45">
      <c r="A1" s="14" t="s">
        <v>0</v>
      </c>
      <c r="B1" s="14"/>
      <c r="C1" s="14"/>
      <c r="D1" s="14"/>
      <c r="E1" s="14"/>
      <c r="F1" s="14"/>
      <c r="G1" s="14"/>
      <c r="H1" s="14"/>
      <c r="I1" s="14"/>
      <c r="J1" s="14"/>
    </row>
    <row r="2" spans="1:15" ht="15" x14ac:dyDescent="0.45">
      <c r="A2" s="13" t="s">
        <v>1</v>
      </c>
      <c r="B2" s="13"/>
      <c r="C2" s="13"/>
      <c r="D2" s="13"/>
      <c r="E2" s="18"/>
      <c r="F2" s="13"/>
      <c r="G2" s="13"/>
      <c r="H2" s="13"/>
      <c r="I2" s="13"/>
    </row>
    <row r="3" spans="1:15" ht="15" x14ac:dyDescent="0.45">
      <c r="A3" s="12" t="s">
        <v>2</v>
      </c>
      <c r="B3" s="12"/>
      <c r="D3" s="17"/>
      <c r="E3" s="39"/>
      <c r="H3" s="18"/>
    </row>
    <row r="4" spans="1:15" ht="15" x14ac:dyDescent="0.45">
      <c r="A4" s="11" t="s">
        <v>3</v>
      </c>
      <c r="B4" s="11"/>
      <c r="D4" s="17"/>
      <c r="E4" s="39"/>
      <c r="H4" s="18"/>
      <c r="M4" s="6"/>
      <c r="N4" s="6"/>
      <c r="O4" s="6"/>
    </row>
    <row r="5" spans="1:15" ht="17.649999999999999" x14ac:dyDescent="0.45">
      <c r="C5" s="5" t="s">
        <v>204</v>
      </c>
      <c r="D5" s="5"/>
      <c r="E5" s="5"/>
      <c r="F5" s="5"/>
      <c r="G5" s="5"/>
      <c r="H5" s="5"/>
      <c r="I5" s="5"/>
      <c r="J5" s="5"/>
    </row>
    <row r="6" spans="1:15" ht="29.85" customHeight="1" x14ac:dyDescent="0.45">
      <c r="B6" s="40"/>
      <c r="C6" s="187" t="s">
        <v>18</v>
      </c>
      <c r="D6" s="187"/>
      <c r="E6" s="187"/>
      <c r="F6" s="187"/>
      <c r="G6" s="187"/>
      <c r="H6" s="187"/>
      <c r="I6" s="187"/>
      <c r="J6" s="187"/>
      <c r="K6" s="40"/>
      <c r="L6" s="40"/>
      <c r="M6" s="40"/>
      <c r="N6" s="40"/>
      <c r="O6" s="40"/>
    </row>
    <row r="7" spans="1:15" ht="15" x14ac:dyDescent="0.45">
      <c r="C7" s="40"/>
      <c r="D7" s="40"/>
      <c r="E7" s="40"/>
      <c r="F7" s="41"/>
      <c r="G7" s="18"/>
      <c r="H7" s="18"/>
      <c r="I7" s="18"/>
      <c r="J7" s="18"/>
      <c r="K7" s="40"/>
      <c r="L7" s="42"/>
      <c r="M7" s="43" t="s">
        <v>41</v>
      </c>
      <c r="N7" s="44">
        <f>O32</f>
        <v>0</v>
      </c>
      <c r="O7" s="45" t="s">
        <v>42</v>
      </c>
    </row>
    <row r="8" spans="1:15" x14ac:dyDescent="0.45">
      <c r="A8" s="3" t="s">
        <v>43</v>
      </c>
      <c r="B8" s="3"/>
      <c r="C8" s="39"/>
      <c r="D8" s="39"/>
      <c r="E8" s="46"/>
      <c r="F8" s="46"/>
      <c r="G8" s="47"/>
      <c r="H8" s="47"/>
      <c r="I8" s="47"/>
      <c r="J8" s="48"/>
      <c r="K8" s="48"/>
      <c r="L8" s="2" t="s">
        <v>44</v>
      </c>
      <c r="M8" s="2"/>
      <c r="N8" s="2"/>
      <c r="O8" s="2"/>
    </row>
    <row r="9" spans="1:15" ht="12.85" customHeight="1" x14ac:dyDescent="0.45">
      <c r="A9" s="1" t="s">
        <v>45</v>
      </c>
      <c r="B9" s="183" t="s">
        <v>6</v>
      </c>
      <c r="C9" s="184" t="s">
        <v>46</v>
      </c>
      <c r="D9" s="184" t="s">
        <v>47</v>
      </c>
      <c r="E9" s="185" t="s">
        <v>48</v>
      </c>
      <c r="F9" s="185"/>
      <c r="G9" s="185"/>
      <c r="H9" s="185"/>
      <c r="I9" s="185"/>
      <c r="J9" s="185"/>
      <c r="K9" s="186" t="s">
        <v>49</v>
      </c>
      <c r="L9" s="186"/>
      <c r="M9" s="186"/>
      <c r="N9" s="186"/>
      <c r="O9" s="186"/>
    </row>
    <row r="10" spans="1:15" ht="46.5" x14ac:dyDescent="0.4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4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45">
      <c r="A12" s="52"/>
      <c r="B12" s="74" t="s">
        <v>133</v>
      </c>
      <c r="C12" s="59"/>
      <c r="D12" s="101"/>
      <c r="E12" s="82"/>
      <c r="F12" s="82"/>
      <c r="G12" s="82"/>
      <c r="H12" s="82"/>
      <c r="I12" s="82"/>
      <c r="J12" s="55"/>
      <c r="K12" s="55"/>
      <c r="L12" s="55"/>
      <c r="M12" s="55"/>
      <c r="N12" s="55"/>
      <c r="O12" s="55"/>
    </row>
    <row r="13" spans="1:15" x14ac:dyDescent="0.45">
      <c r="A13" s="54">
        <v>1</v>
      </c>
      <c r="B13" s="126" t="s">
        <v>205</v>
      </c>
      <c r="C13" s="127" t="s">
        <v>162</v>
      </c>
      <c r="D13" s="128">
        <v>1</v>
      </c>
      <c r="E13" s="82"/>
      <c r="F13" s="82"/>
      <c r="G13" s="82"/>
      <c r="H13" s="82"/>
      <c r="I13" s="82"/>
      <c r="J13" s="55"/>
      <c r="K13" s="55"/>
      <c r="L13" s="55"/>
      <c r="M13" s="55"/>
      <c r="N13" s="55"/>
      <c r="O13" s="55"/>
    </row>
    <row r="14" spans="1:15" ht="25.5" x14ac:dyDescent="0.45">
      <c r="A14" s="54">
        <v>2</v>
      </c>
      <c r="B14" s="126" t="s">
        <v>206</v>
      </c>
      <c r="C14" s="127" t="s">
        <v>162</v>
      </c>
      <c r="D14" s="128">
        <v>1</v>
      </c>
      <c r="E14" s="82"/>
      <c r="F14" s="82"/>
      <c r="G14" s="82"/>
      <c r="H14" s="82"/>
      <c r="I14" s="82"/>
      <c r="J14" s="55"/>
      <c r="K14" s="55"/>
      <c r="L14" s="55"/>
      <c r="M14" s="55"/>
      <c r="N14" s="55"/>
      <c r="O14" s="55"/>
    </row>
    <row r="15" spans="1:15" x14ac:dyDescent="0.45">
      <c r="A15" s="54">
        <v>3</v>
      </c>
      <c r="B15" s="126" t="s">
        <v>207</v>
      </c>
      <c r="C15" s="129" t="s">
        <v>208</v>
      </c>
      <c r="D15" s="129">
        <v>1</v>
      </c>
      <c r="E15" s="82"/>
      <c r="F15" s="82"/>
      <c r="G15" s="82"/>
      <c r="H15" s="102"/>
      <c r="I15" s="102"/>
      <c r="J15" s="55"/>
      <c r="K15" s="55"/>
      <c r="L15" s="55"/>
      <c r="M15" s="55"/>
      <c r="N15" s="55"/>
      <c r="O15" s="55"/>
    </row>
    <row r="16" spans="1:15" ht="25.5" x14ac:dyDescent="0.45">
      <c r="A16" s="54">
        <v>4</v>
      </c>
      <c r="B16" s="126" t="s">
        <v>209</v>
      </c>
      <c r="C16" s="129" t="s">
        <v>111</v>
      </c>
      <c r="D16" s="128">
        <v>2200</v>
      </c>
      <c r="E16" s="82"/>
      <c r="F16" s="82"/>
      <c r="G16" s="82"/>
      <c r="H16" s="102"/>
      <c r="I16" s="102"/>
      <c r="J16" s="55"/>
      <c r="K16" s="55"/>
      <c r="L16" s="55"/>
      <c r="M16" s="55"/>
      <c r="N16" s="55"/>
      <c r="O16" s="55"/>
    </row>
    <row r="17" spans="1:15" ht="25.5" x14ac:dyDescent="0.45">
      <c r="A17" s="54">
        <v>5</v>
      </c>
      <c r="B17" s="126" t="s">
        <v>210</v>
      </c>
      <c r="C17" s="129" t="s">
        <v>111</v>
      </c>
      <c r="D17" s="128">
        <v>130</v>
      </c>
      <c r="E17" s="82"/>
      <c r="F17" s="82"/>
      <c r="G17" s="82"/>
      <c r="H17" s="82"/>
      <c r="I17" s="82"/>
      <c r="J17" s="55"/>
      <c r="K17" s="55"/>
      <c r="L17" s="55"/>
      <c r="M17" s="55"/>
      <c r="N17" s="55"/>
      <c r="O17" s="55"/>
    </row>
    <row r="18" spans="1:15" x14ac:dyDescent="0.45">
      <c r="A18" s="54">
        <v>6</v>
      </c>
      <c r="B18" s="130" t="s">
        <v>211</v>
      </c>
      <c r="C18" s="129" t="s">
        <v>81</v>
      </c>
      <c r="D18" s="128">
        <v>15</v>
      </c>
      <c r="E18" s="82"/>
      <c r="F18" s="82"/>
      <c r="G18" s="82"/>
      <c r="H18" s="82"/>
      <c r="I18" s="82"/>
      <c r="J18" s="55"/>
      <c r="K18" s="55"/>
      <c r="L18" s="55"/>
      <c r="M18" s="55"/>
      <c r="N18" s="55"/>
      <c r="O18" s="55"/>
    </row>
    <row r="19" spans="1:15" ht="25.5" x14ac:dyDescent="0.45">
      <c r="A19" s="54">
        <v>7</v>
      </c>
      <c r="B19" s="126" t="s">
        <v>212</v>
      </c>
      <c r="C19" s="129" t="s">
        <v>111</v>
      </c>
      <c r="D19" s="128">
        <v>1400</v>
      </c>
      <c r="E19" s="82"/>
      <c r="F19" s="82"/>
      <c r="G19" s="82"/>
      <c r="H19" s="82"/>
      <c r="I19" s="82"/>
      <c r="J19" s="55"/>
      <c r="K19" s="55"/>
      <c r="L19" s="55"/>
      <c r="M19" s="55"/>
      <c r="N19" s="55"/>
      <c r="O19" s="55"/>
    </row>
    <row r="20" spans="1:15" ht="25.5" x14ac:dyDescent="0.45">
      <c r="A20" s="54">
        <v>8</v>
      </c>
      <c r="B20" s="131" t="s">
        <v>213</v>
      </c>
      <c r="C20" s="132" t="s">
        <v>162</v>
      </c>
      <c r="D20" s="128">
        <v>1</v>
      </c>
      <c r="E20" s="82"/>
      <c r="F20" s="82"/>
      <c r="G20" s="82"/>
      <c r="H20" s="82"/>
      <c r="I20" s="82"/>
      <c r="J20" s="55"/>
      <c r="K20" s="55"/>
      <c r="L20" s="55"/>
      <c r="M20" s="55"/>
      <c r="N20" s="55"/>
      <c r="O20" s="55"/>
    </row>
    <row r="21" spans="1:15" x14ac:dyDescent="0.45">
      <c r="A21" s="54">
        <v>9</v>
      </c>
      <c r="B21" s="133" t="s">
        <v>214</v>
      </c>
      <c r="C21" s="132" t="s">
        <v>81</v>
      </c>
      <c r="D21" s="128">
        <v>190</v>
      </c>
      <c r="E21" s="82"/>
      <c r="F21" s="82"/>
      <c r="G21" s="82"/>
      <c r="H21" s="82"/>
      <c r="I21" s="82"/>
      <c r="J21" s="55"/>
      <c r="K21" s="55"/>
      <c r="L21" s="55"/>
      <c r="M21" s="55"/>
      <c r="N21" s="55"/>
      <c r="O21" s="55"/>
    </row>
    <row r="22" spans="1:15" x14ac:dyDescent="0.45">
      <c r="A22" s="54">
        <v>10</v>
      </c>
      <c r="B22" s="133" t="s">
        <v>215</v>
      </c>
      <c r="C22" s="132" t="s">
        <v>81</v>
      </c>
      <c r="D22" s="128">
        <v>22</v>
      </c>
      <c r="E22" s="82"/>
      <c r="F22" s="82"/>
      <c r="G22" s="82"/>
      <c r="H22" s="82"/>
      <c r="I22" s="82"/>
      <c r="J22" s="55"/>
      <c r="K22" s="55"/>
      <c r="L22" s="55"/>
      <c r="M22" s="55"/>
      <c r="N22" s="55"/>
      <c r="O22" s="55"/>
    </row>
    <row r="23" spans="1:15" x14ac:dyDescent="0.45">
      <c r="A23" s="54">
        <v>11</v>
      </c>
      <c r="B23" s="131" t="s">
        <v>216</v>
      </c>
      <c r="C23" s="132" t="s">
        <v>81</v>
      </c>
      <c r="D23" s="128">
        <v>5</v>
      </c>
      <c r="E23" s="82"/>
      <c r="F23" s="82"/>
      <c r="G23" s="82"/>
      <c r="H23" s="82"/>
      <c r="I23" s="82"/>
      <c r="J23" s="55"/>
      <c r="K23" s="55"/>
      <c r="L23" s="55"/>
      <c r="M23" s="55"/>
      <c r="N23" s="55"/>
      <c r="O23" s="55"/>
    </row>
    <row r="24" spans="1:15" ht="25.5" x14ac:dyDescent="0.45">
      <c r="A24" s="54">
        <v>12</v>
      </c>
      <c r="B24" s="131" t="s">
        <v>217</v>
      </c>
      <c r="C24" s="132" t="s">
        <v>81</v>
      </c>
      <c r="D24" s="128">
        <v>230</v>
      </c>
      <c r="E24" s="82"/>
      <c r="F24" s="82"/>
      <c r="G24" s="82"/>
      <c r="H24" s="82"/>
      <c r="I24" s="82"/>
      <c r="J24" s="55"/>
      <c r="K24" s="55"/>
      <c r="L24" s="55"/>
      <c r="M24" s="55"/>
      <c r="N24" s="55"/>
      <c r="O24" s="55"/>
    </row>
    <row r="25" spans="1:15" x14ac:dyDescent="0.45">
      <c r="A25" s="54">
        <v>13</v>
      </c>
      <c r="B25" s="131" t="s">
        <v>218</v>
      </c>
      <c r="C25" s="132" t="s">
        <v>162</v>
      </c>
      <c r="D25" s="128">
        <v>1</v>
      </c>
      <c r="E25" s="82"/>
      <c r="F25" s="82"/>
      <c r="G25" s="82"/>
      <c r="H25" s="82"/>
      <c r="I25" s="82"/>
      <c r="J25" s="55"/>
      <c r="K25" s="55"/>
      <c r="L25" s="55"/>
      <c r="M25" s="55"/>
      <c r="N25" s="55"/>
      <c r="O25" s="55"/>
    </row>
    <row r="26" spans="1:15" x14ac:dyDescent="0.45">
      <c r="A26" s="54">
        <v>14</v>
      </c>
      <c r="B26" s="131" t="s">
        <v>219</v>
      </c>
      <c r="C26" s="132" t="s">
        <v>81</v>
      </c>
      <c r="D26" s="128">
        <v>10</v>
      </c>
      <c r="E26" s="82"/>
      <c r="F26" s="82"/>
      <c r="G26" s="82"/>
      <c r="H26" s="82"/>
      <c r="I26" s="82"/>
      <c r="J26" s="55"/>
      <c r="K26" s="55"/>
      <c r="L26" s="55"/>
      <c r="M26" s="55"/>
      <c r="N26" s="55"/>
      <c r="O26" s="55"/>
    </row>
    <row r="27" spans="1:15" x14ac:dyDescent="0.45">
      <c r="A27" s="54">
        <v>15</v>
      </c>
      <c r="B27" s="131" t="s">
        <v>220</v>
      </c>
      <c r="C27" s="132" t="s">
        <v>162</v>
      </c>
      <c r="D27" s="128">
        <v>1</v>
      </c>
      <c r="E27" s="82"/>
      <c r="F27" s="82"/>
      <c r="G27" s="82"/>
      <c r="H27" s="82"/>
      <c r="I27" s="82"/>
      <c r="J27" s="55"/>
      <c r="K27" s="55"/>
      <c r="L27" s="55"/>
      <c r="M27" s="55"/>
      <c r="N27" s="55"/>
      <c r="O27" s="55"/>
    </row>
    <row r="28" spans="1:15" ht="27" x14ac:dyDescent="0.45">
      <c r="A28" s="88"/>
      <c r="B28" s="89" t="s">
        <v>121</v>
      </c>
      <c r="C28" s="90"/>
      <c r="D28" s="88"/>
      <c r="E28" s="91"/>
      <c r="F28" s="91"/>
      <c r="G28" s="91"/>
      <c r="H28" s="91"/>
      <c r="I28" s="91"/>
      <c r="J28" s="91"/>
      <c r="K28" s="92"/>
      <c r="L28" s="92"/>
      <c r="M28" s="92"/>
      <c r="N28" s="92"/>
      <c r="O28" s="103"/>
    </row>
    <row r="29" spans="1:15" x14ac:dyDescent="0.45">
      <c r="A29" s="88"/>
      <c r="B29" s="88" t="s">
        <v>122</v>
      </c>
      <c r="C29" s="93"/>
      <c r="D29" s="88"/>
      <c r="E29" s="91"/>
      <c r="F29" s="91"/>
      <c r="G29" s="91"/>
      <c r="H29" s="91"/>
      <c r="I29" s="91"/>
      <c r="J29" s="91"/>
      <c r="K29" s="91"/>
      <c r="L29" s="91"/>
      <c r="M29" s="91"/>
      <c r="N29" s="91"/>
      <c r="O29" s="104"/>
    </row>
    <row r="30" spans="1:15" x14ac:dyDescent="0.45">
      <c r="A30" s="88"/>
      <c r="B30" s="88" t="s">
        <v>123</v>
      </c>
      <c r="C30" s="93"/>
      <c r="D30" s="88"/>
      <c r="E30" s="91"/>
      <c r="F30" s="91"/>
      <c r="G30" s="91"/>
      <c r="H30" s="91"/>
      <c r="I30" s="91"/>
      <c r="J30" s="91"/>
      <c r="K30" s="91"/>
      <c r="L30" s="91"/>
      <c r="M30" s="91"/>
      <c r="N30" s="91"/>
      <c r="O30" s="104"/>
    </row>
    <row r="31" spans="1:15" x14ac:dyDescent="0.45">
      <c r="A31" s="88"/>
      <c r="B31" s="88" t="s">
        <v>124</v>
      </c>
      <c r="C31" s="93"/>
      <c r="D31" s="88"/>
      <c r="E31" s="91"/>
      <c r="F31" s="91"/>
      <c r="G31" s="91"/>
      <c r="H31" s="91"/>
      <c r="I31" s="91"/>
      <c r="J31" s="91"/>
      <c r="K31" s="91"/>
      <c r="L31" s="91"/>
      <c r="M31" s="91"/>
      <c r="N31" s="91"/>
      <c r="O31" s="104"/>
    </row>
    <row r="32" spans="1:15" x14ac:dyDescent="0.45">
      <c r="A32" s="94"/>
      <c r="B32" s="94" t="s">
        <v>125</v>
      </c>
      <c r="C32" s="95"/>
      <c r="D32" s="96"/>
      <c r="E32" s="97"/>
      <c r="F32" s="97"/>
      <c r="G32" s="97"/>
      <c r="H32" s="97"/>
      <c r="I32" s="97"/>
      <c r="J32" s="97"/>
      <c r="K32" s="97"/>
      <c r="L32" s="97"/>
      <c r="M32" s="97"/>
      <c r="N32" s="97"/>
      <c r="O32"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D41A"/>
  </sheetPr>
  <dimension ref="A1:O22"/>
  <sheetViews>
    <sheetView zoomScaleNormal="100" workbookViewId="0">
      <selection activeCell="A8" sqref="A8"/>
    </sheetView>
  </sheetViews>
  <sheetFormatPr defaultColWidth="9.1328125" defaultRowHeight="14.25" x14ac:dyDescent="0.4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s>
  <sheetData>
    <row r="1" spans="1:15" x14ac:dyDescent="0.45">
      <c r="A1" s="14" t="s">
        <v>0</v>
      </c>
      <c r="B1" s="14"/>
      <c r="C1" s="14"/>
      <c r="D1" s="14"/>
      <c r="E1" s="14"/>
      <c r="F1" s="14"/>
      <c r="G1" s="14"/>
      <c r="H1" s="14"/>
      <c r="I1" s="14"/>
      <c r="J1" s="14"/>
    </row>
    <row r="2" spans="1:15" ht="15" x14ac:dyDescent="0.45">
      <c r="A2" s="13" t="s">
        <v>1</v>
      </c>
      <c r="B2" s="13"/>
      <c r="C2" s="13"/>
      <c r="D2" s="13"/>
      <c r="E2" s="18"/>
      <c r="F2" s="13"/>
      <c r="G2" s="13"/>
      <c r="H2" s="13"/>
      <c r="I2" s="13"/>
    </row>
    <row r="3" spans="1:15" ht="15" x14ac:dyDescent="0.45">
      <c r="A3" s="12" t="s">
        <v>2</v>
      </c>
      <c r="B3" s="12"/>
      <c r="D3" s="17"/>
      <c r="E3" s="39"/>
      <c r="H3" s="18"/>
    </row>
    <row r="4" spans="1:15" ht="15" x14ac:dyDescent="0.45">
      <c r="A4" s="11" t="s">
        <v>3</v>
      </c>
      <c r="B4" s="11"/>
      <c r="D4" s="17"/>
      <c r="E4" s="39"/>
      <c r="H4" s="18"/>
      <c r="M4" s="6"/>
      <c r="N4" s="6"/>
      <c r="O4" s="6"/>
    </row>
    <row r="5" spans="1:15" ht="17.649999999999999" x14ac:dyDescent="0.45">
      <c r="C5" s="5" t="s">
        <v>221</v>
      </c>
      <c r="D5" s="5"/>
      <c r="E5" s="5"/>
      <c r="F5" s="5"/>
      <c r="G5" s="5"/>
      <c r="H5" s="5"/>
      <c r="I5" s="5"/>
      <c r="J5" s="5"/>
    </row>
    <row r="6" spans="1:15" ht="17.649999999999999" x14ac:dyDescent="0.45">
      <c r="B6" s="40"/>
      <c r="C6" s="5" t="s">
        <v>20</v>
      </c>
      <c r="D6" s="5"/>
      <c r="E6" s="5"/>
      <c r="F6" s="5"/>
      <c r="G6" s="5"/>
      <c r="H6" s="5"/>
      <c r="I6" s="5"/>
      <c r="J6" s="5"/>
      <c r="K6" s="40"/>
      <c r="L6" s="40"/>
      <c r="M6" s="40"/>
      <c r="N6" s="40"/>
      <c r="O6" s="40"/>
    </row>
    <row r="7" spans="1:15" ht="15" x14ac:dyDescent="0.45">
      <c r="C7" s="40"/>
      <c r="D7" s="40"/>
      <c r="E7" s="40"/>
      <c r="F7" s="41"/>
      <c r="G7" s="18"/>
      <c r="H7" s="18"/>
      <c r="I7" s="18"/>
      <c r="J7" s="18"/>
      <c r="K7" s="40"/>
      <c r="L7" s="42"/>
      <c r="M7" s="43" t="s">
        <v>41</v>
      </c>
      <c r="N7" s="44">
        <f>O22</f>
        <v>0</v>
      </c>
      <c r="O7" s="45" t="s">
        <v>42</v>
      </c>
    </row>
    <row r="8" spans="1:15" x14ac:dyDescent="0.45">
      <c r="A8" s="3" t="s">
        <v>43</v>
      </c>
      <c r="B8" s="3"/>
      <c r="C8" s="39"/>
      <c r="D8" s="39"/>
      <c r="E8" s="46"/>
      <c r="F8" s="46"/>
      <c r="G8" s="47"/>
      <c r="H8" s="47"/>
      <c r="I8" s="47"/>
      <c r="J8" s="48"/>
      <c r="K8" s="48"/>
      <c r="L8" s="2" t="s">
        <v>44</v>
      </c>
      <c r="M8" s="2"/>
      <c r="N8" s="2"/>
      <c r="O8" s="2"/>
    </row>
    <row r="9" spans="1:15" ht="12.85" customHeight="1" x14ac:dyDescent="0.45">
      <c r="A9" s="1" t="s">
        <v>45</v>
      </c>
      <c r="B9" s="183" t="s">
        <v>6</v>
      </c>
      <c r="C9" s="184" t="s">
        <v>46</v>
      </c>
      <c r="D9" s="184" t="s">
        <v>47</v>
      </c>
      <c r="E9" s="185" t="s">
        <v>48</v>
      </c>
      <c r="F9" s="185"/>
      <c r="G9" s="185"/>
      <c r="H9" s="185"/>
      <c r="I9" s="185"/>
      <c r="J9" s="185"/>
      <c r="K9" s="186" t="s">
        <v>49</v>
      </c>
      <c r="L9" s="186"/>
      <c r="M9" s="186"/>
      <c r="N9" s="186"/>
      <c r="O9" s="186"/>
    </row>
    <row r="10" spans="1:15" ht="46.5" x14ac:dyDescent="0.4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4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45">
      <c r="A12" s="52"/>
      <c r="B12" s="74" t="s">
        <v>133</v>
      </c>
      <c r="C12" s="59"/>
      <c r="D12" s="101"/>
      <c r="E12" s="82"/>
      <c r="F12" s="82"/>
      <c r="G12" s="82"/>
      <c r="H12" s="82"/>
      <c r="I12" s="82"/>
      <c r="J12" s="55"/>
      <c r="K12" s="55"/>
      <c r="L12" s="55"/>
      <c r="M12" s="55"/>
      <c r="N12" s="55"/>
      <c r="O12" s="55"/>
    </row>
    <row r="13" spans="1:15" x14ac:dyDescent="0.45">
      <c r="A13" s="54">
        <v>1</v>
      </c>
      <c r="B13" s="134" t="s">
        <v>205</v>
      </c>
      <c r="C13" s="59" t="s">
        <v>162</v>
      </c>
      <c r="D13" s="60">
        <v>1</v>
      </c>
      <c r="E13" s="82"/>
      <c r="F13" s="82"/>
      <c r="G13" s="82"/>
      <c r="H13" s="102"/>
      <c r="I13" s="102"/>
      <c r="J13" s="55"/>
      <c r="K13" s="55"/>
      <c r="L13" s="55"/>
      <c r="M13" s="55"/>
      <c r="N13" s="55"/>
      <c r="O13" s="55"/>
    </row>
    <row r="14" spans="1:15" x14ac:dyDescent="0.45">
      <c r="A14" s="54">
        <v>2</v>
      </c>
      <c r="B14" s="63" t="s">
        <v>222</v>
      </c>
      <c r="C14" s="59" t="s">
        <v>162</v>
      </c>
      <c r="D14" s="60">
        <v>1</v>
      </c>
      <c r="E14" s="82"/>
      <c r="F14" s="82"/>
      <c r="G14" s="82"/>
      <c r="H14" s="102"/>
      <c r="I14" s="102"/>
      <c r="J14" s="55"/>
      <c r="K14" s="55"/>
      <c r="L14" s="55"/>
      <c r="M14" s="55"/>
      <c r="N14" s="55"/>
      <c r="O14" s="55"/>
    </row>
    <row r="15" spans="1:15" x14ac:dyDescent="0.45">
      <c r="A15" s="54">
        <v>3</v>
      </c>
      <c r="B15" s="63" t="s">
        <v>223</v>
      </c>
      <c r="C15" s="59" t="s">
        <v>162</v>
      </c>
      <c r="D15" s="59">
        <v>1</v>
      </c>
      <c r="E15" s="82"/>
      <c r="F15" s="82"/>
      <c r="G15" s="82"/>
      <c r="H15" s="82"/>
      <c r="I15" s="82"/>
      <c r="J15" s="55"/>
      <c r="K15" s="55"/>
      <c r="L15" s="55"/>
      <c r="M15" s="55"/>
      <c r="N15" s="55"/>
      <c r="O15" s="55"/>
    </row>
    <row r="16" spans="1:15" x14ac:dyDescent="0.45">
      <c r="A16" s="54">
        <v>4</v>
      </c>
      <c r="B16" s="63" t="s">
        <v>224</v>
      </c>
      <c r="C16" s="59" t="s">
        <v>225</v>
      </c>
      <c r="D16" s="59">
        <v>1</v>
      </c>
      <c r="E16" s="82"/>
      <c r="F16" s="82"/>
      <c r="G16" s="82"/>
      <c r="H16" s="82"/>
      <c r="I16" s="82"/>
      <c r="J16" s="55"/>
      <c r="K16" s="55"/>
      <c r="L16" s="55"/>
      <c r="M16" s="55"/>
      <c r="N16" s="55"/>
      <c r="O16" s="55"/>
    </row>
    <row r="17" spans="1:15" x14ac:dyDescent="0.45">
      <c r="A17" s="54">
        <v>5</v>
      </c>
      <c r="B17" s="63"/>
      <c r="C17" s="59"/>
      <c r="D17" s="60"/>
      <c r="E17" s="82"/>
      <c r="F17" s="82"/>
      <c r="G17" s="82"/>
      <c r="H17" s="82"/>
      <c r="I17" s="82"/>
      <c r="J17" s="55"/>
      <c r="K17" s="55"/>
      <c r="L17" s="55"/>
      <c r="M17" s="55"/>
      <c r="N17" s="55"/>
      <c r="O17" s="55"/>
    </row>
    <row r="18" spans="1:15" ht="27" x14ac:dyDescent="0.45">
      <c r="A18" s="88"/>
      <c r="B18" s="89" t="s">
        <v>121</v>
      </c>
      <c r="C18" s="90"/>
      <c r="D18" s="88"/>
      <c r="E18" s="91"/>
      <c r="F18" s="91"/>
      <c r="G18" s="91"/>
      <c r="H18" s="91"/>
      <c r="I18" s="91"/>
      <c r="J18" s="91"/>
      <c r="K18" s="92"/>
      <c r="L18" s="92"/>
      <c r="M18" s="92"/>
      <c r="N18" s="92"/>
      <c r="O18" s="103"/>
    </row>
    <row r="19" spans="1:15" x14ac:dyDescent="0.45">
      <c r="A19" s="88"/>
      <c r="B19" s="88" t="s">
        <v>122</v>
      </c>
      <c r="C19" s="93"/>
      <c r="D19" s="88"/>
      <c r="E19" s="91"/>
      <c r="F19" s="91"/>
      <c r="G19" s="91"/>
      <c r="H19" s="91"/>
      <c r="I19" s="91"/>
      <c r="J19" s="91"/>
      <c r="K19" s="91"/>
      <c r="L19" s="91"/>
      <c r="M19" s="91"/>
      <c r="N19" s="91"/>
      <c r="O19" s="104"/>
    </row>
    <row r="20" spans="1:15" x14ac:dyDescent="0.45">
      <c r="A20" s="88"/>
      <c r="B20" s="88" t="s">
        <v>123</v>
      </c>
      <c r="C20" s="93"/>
      <c r="D20" s="88"/>
      <c r="E20" s="91"/>
      <c r="F20" s="91"/>
      <c r="G20" s="91"/>
      <c r="H20" s="91"/>
      <c r="I20" s="91"/>
      <c r="J20" s="91"/>
      <c r="K20" s="91"/>
      <c r="L20" s="91"/>
      <c r="M20" s="91"/>
      <c r="N20" s="91"/>
      <c r="O20" s="104"/>
    </row>
    <row r="21" spans="1:15" x14ac:dyDescent="0.45">
      <c r="A21" s="88"/>
      <c r="B21" s="88" t="s">
        <v>124</v>
      </c>
      <c r="C21" s="93"/>
      <c r="D21" s="88"/>
      <c r="E21" s="91"/>
      <c r="F21" s="91"/>
      <c r="G21" s="91"/>
      <c r="H21" s="91"/>
      <c r="I21" s="91"/>
      <c r="J21" s="91"/>
      <c r="K21" s="91"/>
      <c r="L21" s="91"/>
      <c r="M21" s="91"/>
      <c r="N21" s="91"/>
      <c r="O21" s="104"/>
    </row>
    <row r="22" spans="1:15" x14ac:dyDescent="0.45">
      <c r="A22" s="94"/>
      <c r="B22" s="94" t="s">
        <v>125</v>
      </c>
      <c r="C22" s="95"/>
      <c r="D22" s="96"/>
      <c r="E22" s="97"/>
      <c r="F22" s="97"/>
      <c r="G22" s="97"/>
      <c r="H22" s="97"/>
      <c r="I22" s="97"/>
      <c r="J22" s="97"/>
      <c r="K22" s="97"/>
      <c r="L22" s="97"/>
      <c r="M22" s="97"/>
      <c r="N22" s="97"/>
      <c r="O22"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O42"/>
  <sheetViews>
    <sheetView zoomScaleNormal="100" workbookViewId="0">
      <selection activeCell="A8" sqref="A8"/>
    </sheetView>
  </sheetViews>
  <sheetFormatPr defaultColWidth="9.1328125" defaultRowHeight="13.5" x14ac:dyDescent="0.3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 min="16" max="16384" width="9.1328125" style="38"/>
  </cols>
  <sheetData>
    <row r="1" spans="1:15" x14ac:dyDescent="0.35">
      <c r="A1" s="14" t="s">
        <v>0</v>
      </c>
      <c r="B1" s="14"/>
      <c r="C1" s="14"/>
      <c r="D1" s="14"/>
      <c r="E1" s="14"/>
      <c r="F1" s="14"/>
      <c r="G1" s="14"/>
      <c r="H1" s="14"/>
      <c r="I1" s="14"/>
      <c r="J1" s="14"/>
    </row>
    <row r="2" spans="1:15" ht="15" x14ac:dyDescent="0.35">
      <c r="A2" s="13" t="s">
        <v>1</v>
      </c>
      <c r="B2" s="13"/>
      <c r="C2" s="13"/>
      <c r="D2" s="13"/>
      <c r="E2" s="18"/>
      <c r="F2" s="13"/>
      <c r="G2" s="13"/>
      <c r="H2" s="13"/>
      <c r="I2" s="13"/>
    </row>
    <row r="3" spans="1:15" ht="15" x14ac:dyDescent="0.35">
      <c r="A3" s="12" t="s">
        <v>2</v>
      </c>
      <c r="B3" s="12"/>
      <c r="D3" s="17"/>
      <c r="E3" s="39"/>
      <c r="H3" s="18"/>
    </row>
    <row r="4" spans="1:15" ht="15" x14ac:dyDescent="0.35">
      <c r="A4" s="11" t="s">
        <v>3</v>
      </c>
      <c r="B4" s="11"/>
      <c r="D4" s="17"/>
      <c r="E4" s="39"/>
      <c r="H4" s="18"/>
      <c r="M4" s="6"/>
      <c r="N4" s="6"/>
      <c r="O4" s="6"/>
    </row>
    <row r="5" spans="1:15" ht="17.649999999999999" x14ac:dyDescent="0.35">
      <c r="C5" s="5" t="s">
        <v>226</v>
      </c>
      <c r="D5" s="5"/>
      <c r="E5" s="5"/>
      <c r="F5" s="5"/>
      <c r="G5" s="5"/>
      <c r="H5" s="5"/>
      <c r="I5" s="5"/>
      <c r="J5" s="5"/>
    </row>
    <row r="6" spans="1:15" ht="15" x14ac:dyDescent="0.35">
      <c r="B6" s="40"/>
      <c r="C6" s="4" t="s">
        <v>227</v>
      </c>
      <c r="D6" s="4"/>
      <c r="E6" s="4"/>
      <c r="F6" s="4"/>
      <c r="G6" s="4"/>
      <c r="H6" s="4"/>
      <c r="I6" s="4"/>
      <c r="J6" s="4"/>
      <c r="K6" s="40"/>
      <c r="L6" s="40"/>
      <c r="M6" s="40"/>
      <c r="N6" s="40"/>
      <c r="O6" s="40"/>
    </row>
    <row r="7" spans="1:15" ht="15" x14ac:dyDescent="0.35">
      <c r="C7" s="40"/>
      <c r="D7" s="40"/>
      <c r="E7" s="40"/>
      <c r="F7" s="41"/>
      <c r="G7" s="18"/>
      <c r="H7" s="18"/>
      <c r="I7" s="18"/>
      <c r="J7" s="18"/>
      <c r="K7" s="40"/>
      <c r="L7" s="42"/>
      <c r="M7" s="43" t="s">
        <v>41</v>
      </c>
      <c r="N7" s="44">
        <f>O42</f>
        <v>0</v>
      </c>
      <c r="O7" s="45" t="s">
        <v>42</v>
      </c>
    </row>
    <row r="8" spans="1:15" x14ac:dyDescent="0.35">
      <c r="A8" s="3" t="s">
        <v>43</v>
      </c>
      <c r="B8" s="3"/>
      <c r="C8" s="39"/>
      <c r="D8" s="39"/>
      <c r="E8" s="46"/>
      <c r="F8" s="46"/>
      <c r="G8" s="47"/>
      <c r="H8" s="47"/>
      <c r="I8" s="47"/>
      <c r="J8" s="48"/>
      <c r="K8" s="48"/>
      <c r="L8" s="2" t="s">
        <v>44</v>
      </c>
      <c r="M8" s="2"/>
      <c r="N8" s="2"/>
      <c r="O8" s="2"/>
    </row>
    <row r="9" spans="1:15" ht="12.85" customHeight="1" x14ac:dyDescent="0.35">
      <c r="A9" s="1" t="s">
        <v>45</v>
      </c>
      <c r="B9" s="183" t="s">
        <v>6</v>
      </c>
      <c r="C9" s="184" t="s">
        <v>46</v>
      </c>
      <c r="D9" s="184" t="s">
        <v>47</v>
      </c>
      <c r="E9" s="185" t="s">
        <v>48</v>
      </c>
      <c r="F9" s="185"/>
      <c r="G9" s="185"/>
      <c r="H9" s="185"/>
      <c r="I9" s="185"/>
      <c r="J9" s="185"/>
      <c r="K9" s="186" t="s">
        <v>49</v>
      </c>
      <c r="L9" s="186"/>
      <c r="M9" s="186"/>
      <c r="N9" s="186"/>
      <c r="O9" s="186"/>
    </row>
    <row r="10" spans="1:15" ht="46.5" x14ac:dyDescent="0.3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3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35">
      <c r="A12" s="52"/>
      <c r="B12" s="74" t="s">
        <v>133</v>
      </c>
      <c r="C12" s="59"/>
      <c r="D12" s="101"/>
      <c r="E12" s="82"/>
      <c r="F12" s="82"/>
      <c r="G12" s="82"/>
      <c r="H12" s="82"/>
      <c r="I12" s="82"/>
      <c r="J12" s="55"/>
      <c r="K12" s="55"/>
      <c r="L12" s="55"/>
      <c r="M12" s="55"/>
      <c r="N12" s="55"/>
      <c r="O12" s="55"/>
    </row>
    <row r="13" spans="1:15" x14ac:dyDescent="0.35">
      <c r="A13" s="54" t="s">
        <v>9</v>
      </c>
      <c r="B13" s="135" t="s">
        <v>228</v>
      </c>
      <c r="C13" s="136" t="s">
        <v>229</v>
      </c>
      <c r="D13" s="137">
        <v>1</v>
      </c>
      <c r="E13" s="82"/>
      <c r="F13" s="82"/>
      <c r="G13" s="82"/>
      <c r="H13" s="102"/>
      <c r="I13" s="102"/>
      <c r="J13" s="55"/>
      <c r="K13" s="55"/>
      <c r="L13" s="55"/>
      <c r="M13" s="55"/>
      <c r="N13" s="55"/>
      <c r="O13" s="55"/>
    </row>
    <row r="14" spans="1:15" x14ac:dyDescent="0.35">
      <c r="A14" s="54" t="s">
        <v>11</v>
      </c>
      <c r="B14" s="138" t="s">
        <v>230</v>
      </c>
      <c r="C14" s="136" t="s">
        <v>229</v>
      </c>
      <c r="D14" s="139">
        <v>4</v>
      </c>
      <c r="E14" s="82"/>
      <c r="F14" s="82"/>
      <c r="G14" s="82"/>
      <c r="H14" s="102"/>
      <c r="I14" s="102"/>
      <c r="J14" s="55"/>
      <c r="K14" s="55"/>
      <c r="L14" s="55"/>
      <c r="M14" s="55"/>
      <c r="N14" s="55"/>
      <c r="O14" s="55"/>
    </row>
    <row r="15" spans="1:15" ht="27.75" customHeight="1" x14ac:dyDescent="0.35">
      <c r="A15" s="54" t="s">
        <v>13</v>
      </c>
      <c r="B15" s="138" t="s">
        <v>231</v>
      </c>
      <c r="C15" s="136" t="s">
        <v>229</v>
      </c>
      <c r="D15" s="139">
        <v>1</v>
      </c>
      <c r="E15" s="82"/>
      <c r="F15" s="82"/>
      <c r="G15" s="82"/>
      <c r="H15" s="102"/>
      <c r="I15" s="102"/>
      <c r="J15" s="55"/>
      <c r="K15" s="55"/>
      <c r="L15" s="55"/>
      <c r="M15" s="55"/>
      <c r="N15" s="55"/>
      <c r="O15" s="55"/>
    </row>
    <row r="16" spans="1:15" ht="13.9" x14ac:dyDescent="0.4">
      <c r="A16" s="54" t="s">
        <v>15</v>
      </c>
      <c r="B16" s="140" t="s">
        <v>232</v>
      </c>
      <c r="C16" s="136" t="s">
        <v>229</v>
      </c>
      <c r="D16" s="139">
        <v>84</v>
      </c>
      <c r="E16" s="82"/>
      <c r="F16" s="82"/>
      <c r="G16" s="82"/>
      <c r="H16" s="82"/>
      <c r="I16" s="82"/>
      <c r="J16" s="55"/>
      <c r="K16" s="55"/>
      <c r="L16" s="55"/>
      <c r="M16" s="55"/>
      <c r="N16" s="55"/>
      <c r="O16" s="55"/>
    </row>
    <row r="17" spans="1:15" x14ac:dyDescent="0.35">
      <c r="A17" s="54" t="s">
        <v>17</v>
      </c>
      <c r="B17" s="138" t="s">
        <v>233</v>
      </c>
      <c r="C17" s="136" t="s">
        <v>229</v>
      </c>
      <c r="D17" s="139">
        <v>8</v>
      </c>
      <c r="E17" s="82"/>
      <c r="F17" s="82"/>
      <c r="G17" s="82"/>
      <c r="H17" s="82"/>
      <c r="I17" s="82"/>
      <c r="J17" s="55"/>
      <c r="K17" s="55"/>
      <c r="L17" s="55"/>
      <c r="M17" s="55"/>
      <c r="N17" s="55"/>
      <c r="O17" s="55"/>
    </row>
    <row r="18" spans="1:15" x14ac:dyDescent="0.35">
      <c r="A18" s="54" t="s">
        <v>19</v>
      </c>
      <c r="B18" s="138" t="s">
        <v>234</v>
      </c>
      <c r="C18" s="136" t="s">
        <v>229</v>
      </c>
      <c r="D18" s="139">
        <v>8</v>
      </c>
      <c r="E18" s="82"/>
      <c r="F18" s="82"/>
      <c r="G18" s="82"/>
      <c r="H18" s="82"/>
      <c r="I18" s="82"/>
      <c r="J18" s="55"/>
      <c r="K18" s="55"/>
      <c r="L18" s="55"/>
      <c r="M18" s="55"/>
      <c r="N18" s="55"/>
      <c r="O18" s="55"/>
    </row>
    <row r="19" spans="1:15" ht="13.9" x14ac:dyDescent="0.4">
      <c r="A19" s="54" t="s">
        <v>21</v>
      </c>
      <c r="B19" s="140" t="s">
        <v>235</v>
      </c>
      <c r="C19" s="136" t="s">
        <v>229</v>
      </c>
      <c r="D19" s="139">
        <v>6</v>
      </c>
      <c r="E19" s="82"/>
      <c r="F19" s="82"/>
      <c r="G19" s="82"/>
      <c r="H19" s="82"/>
      <c r="I19" s="82"/>
      <c r="J19" s="55"/>
      <c r="K19" s="55"/>
      <c r="L19" s="55"/>
      <c r="M19" s="55"/>
      <c r="N19" s="55"/>
      <c r="O19" s="55"/>
    </row>
    <row r="20" spans="1:15" ht="13.9" x14ac:dyDescent="0.4">
      <c r="A20" s="54" t="s">
        <v>23</v>
      </c>
      <c r="B20" s="141" t="s">
        <v>236</v>
      </c>
      <c r="C20" s="136" t="s">
        <v>229</v>
      </c>
      <c r="D20" s="142">
        <v>92</v>
      </c>
      <c r="E20" s="82"/>
      <c r="F20" s="82"/>
      <c r="G20" s="82"/>
      <c r="H20" s="82"/>
      <c r="I20" s="82"/>
      <c r="J20" s="55"/>
      <c r="K20" s="55"/>
      <c r="L20" s="55"/>
      <c r="M20" s="55"/>
      <c r="N20" s="55"/>
      <c r="O20" s="55"/>
    </row>
    <row r="21" spans="1:15" x14ac:dyDescent="0.35">
      <c r="A21" s="54" t="s">
        <v>25</v>
      </c>
      <c r="B21" s="143" t="s">
        <v>237</v>
      </c>
      <c r="C21" s="136" t="s">
        <v>229</v>
      </c>
      <c r="D21" s="142">
        <v>1</v>
      </c>
      <c r="E21" s="82"/>
      <c r="F21" s="82"/>
      <c r="G21" s="82"/>
      <c r="H21" s="82"/>
      <c r="I21" s="82"/>
      <c r="J21" s="55"/>
      <c r="K21" s="55"/>
      <c r="L21" s="55"/>
      <c r="M21" s="55"/>
      <c r="N21" s="55"/>
      <c r="O21" s="55"/>
    </row>
    <row r="22" spans="1:15" ht="13.9" x14ac:dyDescent="0.4">
      <c r="A22" s="54" t="s">
        <v>27</v>
      </c>
      <c r="B22" s="144" t="s">
        <v>238</v>
      </c>
      <c r="C22" s="136" t="s">
        <v>229</v>
      </c>
      <c r="D22" s="142">
        <v>1</v>
      </c>
      <c r="E22" s="82"/>
      <c r="F22" s="82"/>
      <c r="G22" s="82"/>
      <c r="H22" s="82"/>
      <c r="I22" s="82"/>
      <c r="J22" s="55"/>
      <c r="K22" s="55"/>
      <c r="L22" s="55"/>
      <c r="M22" s="55"/>
      <c r="N22" s="55"/>
      <c r="O22" s="55"/>
    </row>
    <row r="23" spans="1:15" ht="26.25" x14ac:dyDescent="0.35">
      <c r="A23" s="54" t="s">
        <v>239</v>
      </c>
      <c r="B23" s="145" t="s">
        <v>240</v>
      </c>
      <c r="C23" s="136" t="s">
        <v>229</v>
      </c>
      <c r="D23" s="142">
        <v>20</v>
      </c>
      <c r="E23" s="82"/>
      <c r="F23" s="82"/>
      <c r="G23" s="82"/>
      <c r="H23" s="82"/>
      <c r="I23" s="82"/>
      <c r="J23" s="55"/>
      <c r="K23" s="55"/>
      <c r="L23" s="55"/>
      <c r="M23" s="55"/>
      <c r="N23" s="55"/>
      <c r="O23" s="55"/>
    </row>
    <row r="24" spans="1:15" ht="13.9" x14ac:dyDescent="0.4">
      <c r="A24" s="54" t="s">
        <v>241</v>
      </c>
      <c r="B24" s="140" t="s">
        <v>242</v>
      </c>
      <c r="C24" s="136" t="s">
        <v>229</v>
      </c>
      <c r="D24" s="142">
        <v>18</v>
      </c>
      <c r="E24" s="82"/>
      <c r="F24" s="82"/>
      <c r="G24" s="82"/>
      <c r="H24" s="82"/>
      <c r="I24" s="82"/>
      <c r="J24" s="55"/>
      <c r="K24" s="55"/>
      <c r="L24" s="55"/>
      <c r="M24" s="55"/>
      <c r="N24" s="55"/>
      <c r="O24" s="55"/>
    </row>
    <row r="25" spans="1:15" ht="13.9" x14ac:dyDescent="0.4">
      <c r="A25" s="54" t="s">
        <v>243</v>
      </c>
      <c r="B25" s="140" t="s">
        <v>244</v>
      </c>
      <c r="C25" s="136" t="s">
        <v>229</v>
      </c>
      <c r="D25" s="142">
        <v>1</v>
      </c>
      <c r="E25" s="82"/>
      <c r="F25" s="82"/>
      <c r="G25" s="82"/>
      <c r="H25" s="82"/>
      <c r="I25" s="82"/>
      <c r="J25" s="55"/>
      <c r="K25" s="55"/>
      <c r="L25" s="55"/>
      <c r="M25" s="55"/>
      <c r="N25" s="55"/>
      <c r="O25" s="55"/>
    </row>
    <row r="26" spans="1:15" ht="13.9" x14ac:dyDescent="0.4">
      <c r="A26" s="54" t="s">
        <v>245</v>
      </c>
      <c r="B26" s="140" t="s">
        <v>246</v>
      </c>
      <c r="C26" s="136" t="s">
        <v>229</v>
      </c>
      <c r="D26" s="142">
        <v>10</v>
      </c>
      <c r="E26" s="82"/>
      <c r="F26" s="82"/>
      <c r="G26" s="82"/>
      <c r="H26" s="82"/>
      <c r="I26" s="82"/>
      <c r="J26" s="55"/>
      <c r="K26" s="55"/>
      <c r="L26" s="55"/>
      <c r="M26" s="55"/>
      <c r="N26" s="55"/>
      <c r="O26" s="55"/>
    </row>
    <row r="27" spans="1:15" ht="13.9" x14ac:dyDescent="0.4">
      <c r="A27" s="54" t="s">
        <v>247</v>
      </c>
      <c r="B27" s="140" t="s">
        <v>248</v>
      </c>
      <c r="C27" s="136" t="s">
        <v>229</v>
      </c>
      <c r="D27" s="142">
        <v>10</v>
      </c>
      <c r="E27" s="82"/>
      <c r="F27" s="82"/>
      <c r="G27" s="82"/>
      <c r="H27" s="82"/>
      <c r="I27" s="82"/>
      <c r="J27" s="55"/>
      <c r="K27" s="55"/>
      <c r="L27" s="55"/>
      <c r="M27" s="55"/>
      <c r="N27" s="55"/>
      <c r="O27" s="55"/>
    </row>
    <row r="28" spans="1:15" ht="13.9" x14ac:dyDescent="0.4">
      <c r="A28" s="54" t="s">
        <v>249</v>
      </c>
      <c r="B28" s="140" t="s">
        <v>250</v>
      </c>
      <c r="C28" s="136" t="s">
        <v>251</v>
      </c>
      <c r="D28" s="142">
        <v>1450</v>
      </c>
      <c r="E28" s="82"/>
      <c r="F28" s="82"/>
      <c r="G28" s="82"/>
      <c r="H28" s="82"/>
      <c r="I28" s="82"/>
      <c r="J28" s="55"/>
      <c r="K28" s="55"/>
      <c r="L28" s="55"/>
      <c r="M28" s="55"/>
      <c r="N28" s="55"/>
      <c r="O28" s="55"/>
    </row>
    <row r="29" spans="1:15" ht="13.9" x14ac:dyDescent="0.4">
      <c r="A29" s="54" t="s">
        <v>252</v>
      </c>
      <c r="B29" s="146" t="s">
        <v>253</v>
      </c>
      <c r="C29" s="136" t="s">
        <v>251</v>
      </c>
      <c r="D29" s="142">
        <v>50</v>
      </c>
      <c r="E29" s="82"/>
      <c r="F29" s="82"/>
      <c r="G29" s="82"/>
      <c r="H29" s="82"/>
      <c r="I29" s="82"/>
      <c r="J29" s="55"/>
      <c r="K29" s="55"/>
      <c r="L29" s="55"/>
      <c r="M29" s="55"/>
      <c r="N29" s="55"/>
      <c r="O29" s="55"/>
    </row>
    <row r="30" spans="1:15" ht="13.9" x14ac:dyDescent="0.4">
      <c r="A30" s="54" t="s">
        <v>254</v>
      </c>
      <c r="B30" s="140" t="s">
        <v>255</v>
      </c>
      <c r="C30" s="136" t="s">
        <v>251</v>
      </c>
      <c r="D30" s="142">
        <v>20</v>
      </c>
      <c r="E30" s="82"/>
      <c r="F30" s="82"/>
      <c r="G30" s="82"/>
      <c r="H30" s="82"/>
      <c r="I30" s="82"/>
      <c r="J30" s="55"/>
      <c r="K30" s="55"/>
      <c r="L30" s="55"/>
      <c r="M30" s="55"/>
      <c r="N30" s="55"/>
      <c r="O30" s="55"/>
    </row>
    <row r="31" spans="1:15" ht="13.9" x14ac:dyDescent="0.4">
      <c r="A31" s="54" t="s">
        <v>256</v>
      </c>
      <c r="B31" s="140" t="s">
        <v>257</v>
      </c>
      <c r="C31" s="136" t="s">
        <v>251</v>
      </c>
      <c r="D31" s="142">
        <v>60</v>
      </c>
      <c r="E31" s="82"/>
      <c r="F31" s="82"/>
      <c r="G31" s="82"/>
      <c r="H31" s="82"/>
      <c r="I31" s="82"/>
      <c r="J31" s="55"/>
      <c r="K31" s="55"/>
      <c r="L31" s="55"/>
      <c r="M31" s="55"/>
      <c r="N31" s="55"/>
      <c r="O31" s="55"/>
    </row>
    <row r="32" spans="1:15" ht="13.9" x14ac:dyDescent="0.4">
      <c r="A32" s="54" t="s">
        <v>258</v>
      </c>
      <c r="B32" s="140" t="s">
        <v>259</v>
      </c>
      <c r="C32" s="136" t="s">
        <v>251</v>
      </c>
      <c r="D32" s="142">
        <v>55</v>
      </c>
      <c r="E32" s="82"/>
      <c r="F32" s="82"/>
      <c r="G32" s="82"/>
      <c r="H32" s="82"/>
      <c r="I32" s="82"/>
      <c r="J32" s="55"/>
      <c r="K32" s="55"/>
      <c r="L32" s="55"/>
      <c r="M32" s="55"/>
      <c r="N32" s="55"/>
      <c r="O32" s="55"/>
    </row>
    <row r="33" spans="1:15" ht="13.9" x14ac:dyDescent="0.4">
      <c r="A33" s="54" t="s">
        <v>260</v>
      </c>
      <c r="B33" s="140" t="s">
        <v>261</v>
      </c>
      <c r="C33" s="136" t="s">
        <v>168</v>
      </c>
      <c r="D33" s="142">
        <v>26</v>
      </c>
      <c r="E33" s="82"/>
      <c r="F33" s="82"/>
      <c r="G33" s="82"/>
      <c r="H33" s="82"/>
      <c r="I33" s="82"/>
      <c r="J33" s="55"/>
      <c r="K33" s="55"/>
      <c r="L33" s="55"/>
      <c r="M33" s="55"/>
      <c r="N33" s="55"/>
      <c r="O33" s="55"/>
    </row>
    <row r="34" spans="1:15" ht="13.9" x14ac:dyDescent="0.4">
      <c r="A34" s="54" t="s">
        <v>262</v>
      </c>
      <c r="B34" s="140" t="s">
        <v>263</v>
      </c>
      <c r="C34" s="136" t="s">
        <v>168</v>
      </c>
      <c r="D34" s="142">
        <v>1</v>
      </c>
      <c r="E34" s="82"/>
      <c r="F34" s="82"/>
      <c r="G34" s="82"/>
      <c r="H34" s="82"/>
      <c r="I34" s="82"/>
      <c r="J34" s="55"/>
      <c r="K34" s="55"/>
      <c r="L34" s="55"/>
      <c r="M34" s="55"/>
      <c r="N34" s="55"/>
      <c r="O34" s="55"/>
    </row>
    <row r="35" spans="1:15" ht="13.9" x14ac:dyDescent="0.4">
      <c r="A35" s="54" t="s">
        <v>264</v>
      </c>
      <c r="B35" s="140" t="s">
        <v>265</v>
      </c>
      <c r="C35" s="136" t="s">
        <v>75</v>
      </c>
      <c r="D35" s="142">
        <v>10</v>
      </c>
      <c r="E35" s="82"/>
      <c r="F35" s="82"/>
      <c r="G35" s="82"/>
      <c r="H35" s="82"/>
      <c r="I35" s="82"/>
      <c r="J35" s="55"/>
      <c r="K35" s="55"/>
      <c r="L35" s="55"/>
      <c r="M35" s="55"/>
      <c r="N35" s="55"/>
      <c r="O35" s="55"/>
    </row>
    <row r="36" spans="1:15" ht="13.9" x14ac:dyDescent="0.4">
      <c r="A36" s="54" t="s">
        <v>266</v>
      </c>
      <c r="B36" s="140" t="s">
        <v>267</v>
      </c>
      <c r="C36" s="136" t="s">
        <v>93</v>
      </c>
      <c r="D36" s="142">
        <v>4</v>
      </c>
      <c r="E36" s="82"/>
      <c r="F36" s="82"/>
      <c r="G36" s="82"/>
      <c r="H36" s="82"/>
      <c r="I36" s="82"/>
      <c r="J36" s="55"/>
      <c r="K36" s="55"/>
      <c r="L36" s="55"/>
      <c r="M36" s="55"/>
      <c r="N36" s="55"/>
      <c r="O36" s="55"/>
    </row>
    <row r="37" spans="1:15" x14ac:dyDescent="0.35">
      <c r="A37" s="54"/>
      <c r="B37" s="63"/>
      <c r="C37" s="59"/>
      <c r="D37" s="60"/>
      <c r="E37" s="82"/>
      <c r="F37" s="82"/>
      <c r="G37" s="82"/>
      <c r="H37" s="82"/>
      <c r="I37" s="82"/>
      <c r="J37" s="55"/>
      <c r="K37" s="55"/>
      <c r="L37" s="55"/>
      <c r="M37" s="55"/>
      <c r="N37" s="55"/>
      <c r="O37" s="55"/>
    </row>
    <row r="38" spans="1:15" ht="37.35" customHeight="1" x14ac:dyDescent="0.35">
      <c r="A38" s="88"/>
      <c r="B38" s="89" t="s">
        <v>121</v>
      </c>
      <c r="C38" s="90"/>
      <c r="D38" s="88"/>
      <c r="E38" s="91"/>
      <c r="F38" s="91"/>
      <c r="G38" s="91"/>
      <c r="H38" s="91"/>
      <c r="I38" s="91"/>
      <c r="J38" s="91"/>
      <c r="K38" s="92"/>
      <c r="L38" s="92"/>
      <c r="M38" s="92"/>
      <c r="N38" s="92"/>
      <c r="O38" s="103"/>
    </row>
    <row r="39" spans="1:15" x14ac:dyDescent="0.35">
      <c r="A39" s="88"/>
      <c r="B39" s="88" t="s">
        <v>122</v>
      </c>
      <c r="C39" s="93"/>
      <c r="D39" s="88"/>
      <c r="E39" s="91"/>
      <c r="F39" s="91"/>
      <c r="G39" s="91"/>
      <c r="H39" s="91"/>
      <c r="I39" s="91"/>
      <c r="J39" s="91"/>
      <c r="K39" s="91"/>
      <c r="L39" s="91"/>
      <c r="M39" s="91"/>
      <c r="N39" s="91"/>
      <c r="O39" s="104"/>
    </row>
    <row r="40" spans="1:15" x14ac:dyDescent="0.35">
      <c r="A40" s="88"/>
      <c r="B40" s="88" t="s">
        <v>123</v>
      </c>
      <c r="C40" s="93"/>
      <c r="D40" s="88"/>
      <c r="E40" s="91"/>
      <c r="F40" s="91"/>
      <c r="G40" s="91"/>
      <c r="H40" s="91"/>
      <c r="I40" s="91"/>
      <c r="J40" s="91"/>
      <c r="K40" s="91"/>
      <c r="L40" s="91"/>
      <c r="M40" s="91"/>
      <c r="N40" s="91"/>
      <c r="O40" s="104"/>
    </row>
    <row r="41" spans="1:15" x14ac:dyDescent="0.35">
      <c r="A41" s="88"/>
      <c r="B41" s="88" t="s">
        <v>124</v>
      </c>
      <c r="C41" s="93"/>
      <c r="D41" s="88"/>
      <c r="E41" s="91"/>
      <c r="F41" s="91"/>
      <c r="G41" s="91"/>
      <c r="H41" s="91"/>
      <c r="I41" s="91"/>
      <c r="J41" s="91"/>
      <c r="K41" s="91"/>
      <c r="L41" s="91"/>
      <c r="M41" s="91"/>
      <c r="N41" s="91"/>
      <c r="O41" s="104"/>
    </row>
    <row r="42" spans="1:15" x14ac:dyDescent="0.35">
      <c r="A42" s="94"/>
      <c r="B42" s="94" t="s">
        <v>125</v>
      </c>
      <c r="C42" s="95"/>
      <c r="D42" s="96"/>
      <c r="E42" s="97"/>
      <c r="F42" s="97"/>
      <c r="G42" s="97"/>
      <c r="H42" s="97"/>
      <c r="I42" s="97"/>
      <c r="J42" s="97"/>
      <c r="K42" s="97"/>
      <c r="L42" s="97"/>
      <c r="M42" s="97"/>
      <c r="N42" s="97"/>
      <c r="O42"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1D41A"/>
  </sheetPr>
  <dimension ref="A1:O29"/>
  <sheetViews>
    <sheetView zoomScaleNormal="100" workbookViewId="0">
      <selection activeCell="A8" sqref="A8"/>
    </sheetView>
  </sheetViews>
  <sheetFormatPr defaultColWidth="9.1328125" defaultRowHeight="14.25" x14ac:dyDescent="0.45"/>
  <cols>
    <col min="1" max="1" width="4.3984375" style="38" customWidth="1"/>
    <col min="2" max="2" width="46.1328125" style="38" customWidth="1"/>
    <col min="3" max="3" width="6.3984375" style="19" customWidth="1"/>
    <col min="4" max="4" width="7.3984375" style="19" customWidth="1"/>
    <col min="5" max="5" width="8.3984375" style="38" customWidth="1"/>
    <col min="6" max="6" width="8.265625" style="38" customWidth="1"/>
    <col min="7" max="7" width="9.73046875" style="38" customWidth="1"/>
    <col min="8" max="8" width="10.265625" style="38" customWidth="1"/>
    <col min="9" max="9" width="11.265625" style="38" customWidth="1"/>
    <col min="10" max="10" width="11.73046875" style="38" customWidth="1"/>
    <col min="11" max="11" width="10.73046875" style="38" customWidth="1"/>
    <col min="12" max="12" width="11.73046875" style="38" customWidth="1"/>
    <col min="13" max="13" width="11.53125" style="38" customWidth="1"/>
    <col min="14" max="14" width="10.53125" style="38" customWidth="1"/>
    <col min="15" max="15" width="12.73046875" style="38" customWidth="1"/>
  </cols>
  <sheetData>
    <row r="1" spans="1:15" x14ac:dyDescent="0.45">
      <c r="A1" s="14" t="s">
        <v>0</v>
      </c>
      <c r="B1" s="14"/>
      <c r="C1" s="14"/>
      <c r="D1" s="14"/>
      <c r="E1" s="14"/>
      <c r="F1" s="14"/>
      <c r="G1" s="14"/>
      <c r="H1" s="14"/>
      <c r="I1" s="14"/>
      <c r="J1" s="14"/>
    </row>
    <row r="2" spans="1:15" ht="15" x14ac:dyDescent="0.45">
      <c r="A2" s="13" t="s">
        <v>1</v>
      </c>
      <c r="B2" s="13"/>
      <c r="C2" s="13"/>
      <c r="D2" s="13"/>
      <c r="E2" s="18"/>
      <c r="F2" s="13"/>
      <c r="G2" s="13"/>
      <c r="H2" s="13"/>
      <c r="I2" s="13"/>
    </row>
    <row r="3" spans="1:15" ht="15" x14ac:dyDescent="0.45">
      <c r="A3" s="12" t="s">
        <v>2</v>
      </c>
      <c r="B3" s="12"/>
      <c r="D3" s="17"/>
      <c r="E3" s="39"/>
      <c r="H3" s="18"/>
    </row>
    <row r="4" spans="1:15" ht="15" x14ac:dyDescent="0.45">
      <c r="A4" s="11" t="s">
        <v>3</v>
      </c>
      <c r="B4" s="11"/>
      <c r="D4" s="17"/>
      <c r="E4" s="39"/>
      <c r="H4" s="18"/>
      <c r="M4" s="6"/>
      <c r="N4" s="6"/>
      <c r="O4" s="6"/>
    </row>
    <row r="5" spans="1:15" ht="17.649999999999999" x14ac:dyDescent="0.45">
      <c r="C5" s="5" t="s">
        <v>268</v>
      </c>
      <c r="D5" s="5"/>
      <c r="E5" s="5"/>
      <c r="F5" s="5"/>
      <c r="G5" s="5"/>
      <c r="H5" s="5"/>
      <c r="I5" s="5"/>
      <c r="J5" s="5"/>
    </row>
    <row r="6" spans="1:15" ht="17.649999999999999" x14ac:dyDescent="0.45">
      <c r="B6" s="40"/>
      <c r="C6" s="5" t="s">
        <v>24</v>
      </c>
      <c r="D6" s="5"/>
      <c r="E6" s="5"/>
      <c r="F6" s="5"/>
      <c r="G6" s="5"/>
      <c r="H6" s="5"/>
      <c r="I6" s="5"/>
      <c r="J6" s="5"/>
      <c r="K6" s="40"/>
      <c r="L6" s="40"/>
      <c r="M6" s="40"/>
      <c r="N6" s="40"/>
      <c r="O6" s="40"/>
    </row>
    <row r="7" spans="1:15" ht="15" x14ac:dyDescent="0.45">
      <c r="C7" s="40"/>
      <c r="D7" s="40"/>
      <c r="E7" s="40"/>
      <c r="F7" s="41"/>
      <c r="G7" s="18"/>
      <c r="H7" s="18"/>
      <c r="I7" s="18"/>
      <c r="J7" s="18"/>
      <c r="K7" s="40"/>
      <c r="L7" s="42"/>
      <c r="M7" s="43" t="s">
        <v>41</v>
      </c>
      <c r="N7" s="44">
        <f>O29</f>
        <v>0</v>
      </c>
      <c r="O7" s="45" t="s">
        <v>42</v>
      </c>
    </row>
    <row r="8" spans="1:15" x14ac:dyDescent="0.45">
      <c r="A8" s="3" t="s">
        <v>43</v>
      </c>
      <c r="B8" s="3"/>
      <c r="C8" s="39"/>
      <c r="D8" s="39"/>
      <c r="E8" s="46"/>
      <c r="F8" s="46"/>
      <c r="G8" s="47"/>
      <c r="H8" s="47"/>
      <c r="I8" s="47"/>
      <c r="J8" s="48"/>
      <c r="K8" s="48"/>
      <c r="L8" s="2" t="s">
        <v>44</v>
      </c>
      <c r="M8" s="2"/>
      <c r="N8" s="2"/>
      <c r="O8" s="2"/>
    </row>
    <row r="9" spans="1:15" ht="12.85" customHeight="1" x14ac:dyDescent="0.45">
      <c r="A9" s="1" t="s">
        <v>45</v>
      </c>
      <c r="B9" s="183" t="s">
        <v>6</v>
      </c>
      <c r="C9" s="184" t="s">
        <v>46</v>
      </c>
      <c r="D9" s="184" t="s">
        <v>47</v>
      </c>
      <c r="E9" s="185" t="s">
        <v>48</v>
      </c>
      <c r="F9" s="185"/>
      <c r="G9" s="185"/>
      <c r="H9" s="185"/>
      <c r="I9" s="185"/>
      <c r="J9" s="185"/>
      <c r="K9" s="186" t="s">
        <v>49</v>
      </c>
      <c r="L9" s="186"/>
      <c r="M9" s="186"/>
      <c r="N9" s="186"/>
      <c r="O9" s="186"/>
    </row>
    <row r="10" spans="1:15" ht="46.5" x14ac:dyDescent="0.45">
      <c r="A10" s="1"/>
      <c r="B10" s="183"/>
      <c r="C10" s="184"/>
      <c r="D10" s="184"/>
      <c r="E10" s="49" t="s">
        <v>50</v>
      </c>
      <c r="F10" s="49" t="s">
        <v>51</v>
      </c>
      <c r="G10" s="49" t="s">
        <v>52</v>
      </c>
      <c r="H10" s="49" t="s">
        <v>53</v>
      </c>
      <c r="I10" s="49" t="s">
        <v>54</v>
      </c>
      <c r="J10" s="49" t="s">
        <v>55</v>
      </c>
      <c r="K10" s="49" t="s">
        <v>56</v>
      </c>
      <c r="L10" s="49" t="s">
        <v>52</v>
      </c>
      <c r="M10" s="49" t="s">
        <v>53</v>
      </c>
      <c r="N10" s="49" t="s">
        <v>54</v>
      </c>
      <c r="O10" s="50" t="s">
        <v>57</v>
      </c>
    </row>
    <row r="11" spans="1:15" x14ac:dyDescent="0.45">
      <c r="A11" s="51">
        <v>1</v>
      </c>
      <c r="B11" s="51">
        <v>2</v>
      </c>
      <c r="C11" s="51">
        <v>3</v>
      </c>
      <c r="D11" s="51">
        <v>4</v>
      </c>
      <c r="E11" s="51">
        <v>5</v>
      </c>
      <c r="F11" s="51">
        <v>6</v>
      </c>
      <c r="G11" s="51">
        <v>7</v>
      </c>
      <c r="H11" s="51">
        <v>8</v>
      </c>
      <c r="I11" s="51">
        <v>9</v>
      </c>
      <c r="J11" s="51">
        <v>10</v>
      </c>
      <c r="K11" s="51">
        <v>11</v>
      </c>
      <c r="L11" s="51">
        <v>12</v>
      </c>
      <c r="M11" s="51">
        <v>13</v>
      </c>
      <c r="N11" s="51">
        <v>14</v>
      </c>
      <c r="O11" s="51">
        <v>15</v>
      </c>
    </row>
    <row r="12" spans="1:15" x14ac:dyDescent="0.45">
      <c r="A12" s="52"/>
      <c r="B12" s="147" t="s">
        <v>269</v>
      </c>
      <c r="C12" s="148"/>
      <c r="D12" s="149"/>
      <c r="E12" s="82"/>
      <c r="F12" s="82"/>
      <c r="G12" s="82"/>
      <c r="H12" s="82"/>
      <c r="I12" s="82"/>
      <c r="J12" s="55"/>
      <c r="K12" s="55"/>
      <c r="L12" s="55"/>
      <c r="M12" s="55"/>
      <c r="N12" s="55"/>
      <c r="O12" s="55"/>
    </row>
    <row r="13" spans="1:15" ht="27" x14ac:dyDescent="0.45">
      <c r="A13" s="54">
        <v>1</v>
      </c>
      <c r="B13" s="150" t="s">
        <v>270</v>
      </c>
      <c r="C13" s="151" t="s">
        <v>271</v>
      </c>
      <c r="D13" s="151">
        <v>1</v>
      </c>
      <c r="E13" s="82"/>
      <c r="F13" s="82"/>
      <c r="G13" s="82"/>
      <c r="H13" s="102"/>
      <c r="I13" s="102"/>
      <c r="J13" s="55"/>
      <c r="K13" s="55"/>
      <c r="L13" s="55"/>
      <c r="M13" s="55"/>
      <c r="N13" s="55"/>
      <c r="O13" s="55"/>
    </row>
    <row r="14" spans="1:15" x14ac:dyDescent="0.45">
      <c r="A14" s="54">
        <v>2</v>
      </c>
      <c r="B14" s="150" t="s">
        <v>272</v>
      </c>
      <c r="C14" s="151" t="s">
        <v>271</v>
      </c>
      <c r="D14" s="151">
        <v>6</v>
      </c>
      <c r="E14" s="82"/>
      <c r="F14" s="82"/>
      <c r="G14" s="82"/>
      <c r="H14" s="102"/>
      <c r="I14" s="102"/>
      <c r="J14" s="55"/>
      <c r="K14" s="55"/>
      <c r="L14" s="55"/>
      <c r="M14" s="55"/>
      <c r="N14" s="55"/>
      <c r="O14" s="55"/>
    </row>
    <row r="15" spans="1:15" x14ac:dyDescent="0.45">
      <c r="A15" s="54">
        <v>3</v>
      </c>
      <c r="B15" s="150" t="s">
        <v>273</v>
      </c>
      <c r="C15" s="151" t="s">
        <v>271</v>
      </c>
      <c r="D15" s="151">
        <v>6</v>
      </c>
      <c r="E15" s="82"/>
      <c r="F15" s="82"/>
      <c r="G15" s="82"/>
      <c r="H15" s="82"/>
      <c r="I15" s="82"/>
      <c r="J15" s="55"/>
      <c r="K15" s="55"/>
      <c r="L15" s="55"/>
      <c r="M15" s="55"/>
      <c r="N15" s="55"/>
      <c r="O15" s="55"/>
    </row>
    <row r="16" spans="1:15" x14ac:dyDescent="0.45">
      <c r="A16" s="54">
        <v>4</v>
      </c>
      <c r="B16" s="150" t="s">
        <v>274</v>
      </c>
      <c r="C16" s="151" t="s">
        <v>271</v>
      </c>
      <c r="D16" s="151">
        <v>6</v>
      </c>
      <c r="E16" s="82"/>
      <c r="F16" s="82"/>
      <c r="G16" s="82"/>
      <c r="H16" s="82"/>
      <c r="I16" s="82"/>
      <c r="J16" s="55"/>
      <c r="K16" s="55"/>
      <c r="L16" s="55"/>
      <c r="M16" s="55"/>
      <c r="N16" s="55"/>
      <c r="O16" s="55"/>
    </row>
    <row r="17" spans="1:15" x14ac:dyDescent="0.45">
      <c r="A17" s="54">
        <v>5</v>
      </c>
      <c r="B17" s="150" t="s">
        <v>275</v>
      </c>
      <c r="C17" s="151" t="s">
        <v>271</v>
      </c>
      <c r="D17" s="151">
        <v>10</v>
      </c>
      <c r="E17" s="82"/>
      <c r="F17" s="82"/>
      <c r="G17" s="82"/>
      <c r="H17" s="82"/>
      <c r="I17" s="82"/>
      <c r="J17" s="55"/>
      <c r="K17" s="55"/>
      <c r="L17" s="55"/>
      <c r="M17" s="55"/>
      <c r="N17" s="55"/>
      <c r="O17" s="55"/>
    </row>
    <row r="18" spans="1:15" x14ac:dyDescent="0.45">
      <c r="A18" s="54">
        <v>6</v>
      </c>
      <c r="B18" s="150" t="s">
        <v>276</v>
      </c>
      <c r="C18" s="151" t="s">
        <v>277</v>
      </c>
      <c r="D18" s="151">
        <v>240</v>
      </c>
      <c r="E18" s="82"/>
      <c r="F18" s="82"/>
      <c r="G18" s="82"/>
      <c r="H18" s="82"/>
      <c r="I18" s="82"/>
      <c r="J18" s="55"/>
      <c r="K18" s="55"/>
      <c r="L18" s="55"/>
      <c r="M18" s="55"/>
      <c r="N18" s="55"/>
      <c r="O18" s="55"/>
    </row>
    <row r="19" spans="1:15" x14ac:dyDescent="0.45">
      <c r="A19" s="54">
        <v>7</v>
      </c>
      <c r="B19" s="150" t="s">
        <v>278</v>
      </c>
      <c r="C19" s="151" t="s">
        <v>277</v>
      </c>
      <c r="D19" s="152">
        <v>50</v>
      </c>
      <c r="E19" s="82"/>
      <c r="F19" s="82"/>
      <c r="G19" s="82"/>
      <c r="H19" s="82"/>
      <c r="I19" s="82"/>
      <c r="J19" s="55"/>
      <c r="K19" s="55"/>
      <c r="L19" s="55"/>
      <c r="M19" s="55"/>
      <c r="N19" s="55"/>
      <c r="O19" s="55"/>
    </row>
    <row r="20" spans="1:15" x14ac:dyDescent="0.45">
      <c r="A20" s="54">
        <v>8</v>
      </c>
      <c r="B20" s="150" t="s">
        <v>279</v>
      </c>
      <c r="C20" s="151" t="s">
        <v>280</v>
      </c>
      <c r="D20" s="151">
        <v>1</v>
      </c>
      <c r="E20" s="82"/>
      <c r="F20" s="82"/>
      <c r="G20" s="82"/>
      <c r="H20" s="82"/>
      <c r="I20" s="82"/>
      <c r="J20" s="55"/>
      <c r="K20" s="55"/>
      <c r="L20" s="55"/>
      <c r="M20" s="55"/>
      <c r="N20" s="55"/>
      <c r="O20" s="55"/>
    </row>
    <row r="21" spans="1:15" x14ac:dyDescent="0.45">
      <c r="A21" s="54">
        <v>9</v>
      </c>
      <c r="B21" s="150" t="s">
        <v>281</v>
      </c>
      <c r="C21" s="151" t="s">
        <v>162</v>
      </c>
      <c r="D21" s="151">
        <v>1</v>
      </c>
      <c r="E21" s="82"/>
      <c r="F21" s="82"/>
      <c r="G21" s="82"/>
      <c r="H21" s="82"/>
      <c r="I21" s="82"/>
      <c r="J21" s="55"/>
      <c r="K21" s="55"/>
      <c r="L21" s="55"/>
      <c r="M21" s="55"/>
      <c r="N21" s="55"/>
      <c r="O21" s="55"/>
    </row>
    <row r="22" spans="1:15" x14ac:dyDescent="0.45">
      <c r="A22" s="54">
        <v>14</v>
      </c>
      <c r="B22" s="147" t="s">
        <v>282</v>
      </c>
      <c r="C22" s="153"/>
      <c r="D22" s="154"/>
      <c r="E22" s="82"/>
      <c r="F22" s="82"/>
      <c r="G22" s="82"/>
      <c r="H22" s="82"/>
      <c r="I22" s="82"/>
      <c r="J22" s="55"/>
      <c r="K22" s="55"/>
      <c r="L22" s="55"/>
      <c r="M22" s="55"/>
      <c r="N22" s="55"/>
      <c r="O22" s="55"/>
    </row>
    <row r="23" spans="1:15" x14ac:dyDescent="0.45">
      <c r="A23" s="54">
        <v>15</v>
      </c>
      <c r="B23" s="63" t="s">
        <v>205</v>
      </c>
      <c r="C23" s="153" t="s">
        <v>162</v>
      </c>
      <c r="D23" s="128">
        <v>1</v>
      </c>
      <c r="E23" s="82"/>
      <c r="F23" s="82"/>
      <c r="G23" s="82"/>
      <c r="H23" s="82"/>
      <c r="I23" s="82"/>
      <c r="J23" s="55"/>
      <c r="K23" s="55"/>
      <c r="L23" s="55"/>
      <c r="M23" s="55"/>
      <c r="N23" s="55"/>
      <c r="O23" s="55"/>
    </row>
    <row r="24" spans="1:15" ht="27" x14ac:dyDescent="0.45">
      <c r="A24" s="54">
        <v>16</v>
      </c>
      <c r="B24" s="63" t="s">
        <v>283</v>
      </c>
      <c r="C24" s="153" t="s">
        <v>162</v>
      </c>
      <c r="D24" s="128">
        <v>1</v>
      </c>
      <c r="E24" s="82"/>
      <c r="F24" s="82"/>
      <c r="G24" s="82"/>
      <c r="H24" s="82"/>
      <c r="I24" s="82"/>
      <c r="J24" s="55"/>
      <c r="K24" s="55"/>
      <c r="L24" s="55"/>
      <c r="M24" s="55"/>
      <c r="N24" s="55"/>
      <c r="O24" s="55"/>
    </row>
    <row r="25" spans="1:15" ht="27" x14ac:dyDescent="0.45">
      <c r="A25" s="88"/>
      <c r="B25" s="89" t="s">
        <v>121</v>
      </c>
      <c r="C25" s="90"/>
      <c r="D25" s="88"/>
      <c r="E25" s="91"/>
      <c r="F25" s="91"/>
      <c r="G25" s="91"/>
      <c r="H25" s="91"/>
      <c r="I25" s="91"/>
      <c r="J25" s="91"/>
      <c r="K25" s="92"/>
      <c r="L25" s="92"/>
      <c r="M25" s="92"/>
      <c r="N25" s="92"/>
      <c r="O25" s="103"/>
    </row>
    <row r="26" spans="1:15" x14ac:dyDescent="0.45">
      <c r="A26" s="88"/>
      <c r="B26" s="88" t="s">
        <v>122</v>
      </c>
      <c r="C26" s="93"/>
      <c r="D26" s="88"/>
      <c r="E26" s="91"/>
      <c r="F26" s="91"/>
      <c r="G26" s="91"/>
      <c r="H26" s="91"/>
      <c r="I26" s="91"/>
      <c r="J26" s="91"/>
      <c r="K26" s="91"/>
      <c r="L26" s="91"/>
      <c r="M26" s="91"/>
      <c r="N26" s="91"/>
      <c r="O26" s="104"/>
    </row>
    <row r="27" spans="1:15" x14ac:dyDescent="0.45">
      <c r="A27" s="88"/>
      <c r="B27" s="88" t="s">
        <v>123</v>
      </c>
      <c r="C27" s="93"/>
      <c r="D27" s="88"/>
      <c r="E27" s="91"/>
      <c r="F27" s="91"/>
      <c r="G27" s="91"/>
      <c r="H27" s="91"/>
      <c r="I27" s="91"/>
      <c r="J27" s="91"/>
      <c r="K27" s="91"/>
      <c r="L27" s="91"/>
      <c r="M27" s="91"/>
      <c r="N27" s="91"/>
      <c r="O27" s="104"/>
    </row>
    <row r="28" spans="1:15" x14ac:dyDescent="0.45">
      <c r="A28" s="88"/>
      <c r="B28" s="88" t="s">
        <v>124</v>
      </c>
      <c r="C28" s="93"/>
      <c r="D28" s="88"/>
      <c r="E28" s="91"/>
      <c r="F28" s="91"/>
      <c r="G28" s="91"/>
      <c r="H28" s="91"/>
      <c r="I28" s="91"/>
      <c r="J28" s="91"/>
      <c r="K28" s="91"/>
      <c r="L28" s="91"/>
      <c r="M28" s="91"/>
      <c r="N28" s="91"/>
      <c r="O28" s="104"/>
    </row>
    <row r="29" spans="1:15" x14ac:dyDescent="0.45">
      <c r="A29" s="94"/>
      <c r="B29" s="94" t="s">
        <v>125</v>
      </c>
      <c r="C29" s="95"/>
      <c r="D29" s="96"/>
      <c r="E29" s="97"/>
      <c r="F29" s="97"/>
      <c r="G29" s="97"/>
      <c r="H29" s="97"/>
      <c r="I29" s="97"/>
      <c r="J29" s="97"/>
      <c r="K29" s="97"/>
      <c r="L29" s="97"/>
      <c r="M29" s="97"/>
      <c r="N29" s="97"/>
      <c r="O29" s="105"/>
    </row>
  </sheetData>
  <mergeCells count="17">
    <mergeCell ref="K9:O9"/>
    <mergeCell ref="A9:A10"/>
    <mergeCell ref="B9:B10"/>
    <mergeCell ref="C9:C10"/>
    <mergeCell ref="D9:D10"/>
    <mergeCell ref="E9:J9"/>
    <mergeCell ref="A4:B4"/>
    <mergeCell ref="M4:O4"/>
    <mergeCell ref="C5:J5"/>
    <mergeCell ref="C6:J6"/>
    <mergeCell ref="A8:B8"/>
    <mergeCell ref="L8:O8"/>
    <mergeCell ref="A1:E1"/>
    <mergeCell ref="F1:J1"/>
    <mergeCell ref="A2:D2"/>
    <mergeCell ref="F2:I2"/>
    <mergeCell ref="A3:B3"/>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72</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Kopā</vt:lpstr>
      <vt:lpstr>01_Iekšdarbi</vt:lpstr>
      <vt:lpstr>02_Fasāde</vt:lpstr>
      <vt:lpstr>03_Lifts</vt:lpstr>
      <vt:lpstr>04_Teritorija</vt:lpstr>
      <vt:lpstr>05_EL</vt:lpstr>
      <vt:lpstr>06_ELT</vt:lpstr>
      <vt:lpstr>07_UATS</vt:lpstr>
      <vt:lpstr>08_ESS_PK</vt:lpstr>
      <vt:lpstr>09_ESS_VN</vt:lpstr>
      <vt:lpstr>10_AVK_UK</vt:lpstr>
      <vt:lpstr>Kopā!Print_Area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Edgars Akmens</dc:creator>
  <dc:description/>
  <cp:lastModifiedBy>Edgars Akmens</cp:lastModifiedBy>
  <cp:revision>15</cp:revision>
  <dcterms:created xsi:type="dcterms:W3CDTF">2006-09-16T00:00:00Z</dcterms:created>
  <dcterms:modified xsi:type="dcterms:W3CDTF">2026-01-26T06:58:15Z</dcterms:modified>
  <dc:language>lv-LV</dc:language>
</cp:coreProperties>
</file>