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" sheetId="1" state="visible" r:id="rId3"/>
    <sheet name="PKT" sheetId="2" state="visible" r:id="rId4"/>
    <sheet name="KT" sheetId="3" state="visible" r:id="rId5"/>
    <sheet name="KA" sheetId="4" state="visible" r:id="rId6"/>
    <sheet name="1,1" sheetId="5" state="visible" r:id="rId7"/>
    <sheet name="1,2" sheetId="6" state="visible" r:id="rId8"/>
    <sheet name="1,3" sheetId="7" state="visible" r:id="rId9"/>
    <sheet name="1,4" sheetId="8" state="visible" r:id="rId10"/>
    <sheet name="1,5" sheetId="9" state="visible" r:id="rId11"/>
    <sheet name="1,6" sheetId="10" state="visible" r:id="rId12"/>
    <sheet name="1,7" sheetId="11" state="visible" r:id="rId13"/>
    <sheet name="1,8" sheetId="12" state="visible" r:id="rId14"/>
    <sheet name="1,9" sheetId="13" state="visible" r:id="rId15"/>
    <sheet name="1,10" sheetId="14" state="visible" r:id="rId16"/>
    <sheet name="1,11" sheetId="15" state="visible" r:id="rId17"/>
    <sheet name="2,1" sheetId="16" state="visible" r:id="rId18"/>
    <sheet name="2,2" sheetId="17" state="visible" r:id="rId19"/>
    <sheet name="2,3" sheetId="18" state="visible" r:id="rId20"/>
    <sheet name="2,4" sheetId="19" state="visible" r:id="rId21"/>
    <sheet name="2,5" sheetId="20" state="visible" r:id="rId22"/>
    <sheet name="2,6" sheetId="21" state="visible" r:id="rId23"/>
    <sheet name="3,1" sheetId="22" state="visible" r:id="rId24"/>
    <sheet name="3,2" sheetId="23" state="visible" r:id="rId25"/>
  </sheets>
  <externalReferences>
    <externalReference r:id="rId26"/>
  </externalReferences>
  <definedNames>
    <definedName function="false" hidden="false" localSheetId="4" name="_xlnm.Print_Area" vbProcedure="false">'1,1'!$A$1:$P$27</definedName>
    <definedName function="false" hidden="false" localSheetId="13" name="_xlnm.Print_Area" vbProcedure="false">'1,10'!$A$1:$P$29</definedName>
    <definedName function="false" hidden="false" localSheetId="14" name="_xlnm.Print_Area" vbProcedure="false">'1,11'!$A$1:$P$46</definedName>
    <definedName function="false" hidden="false" localSheetId="5" name="_xlnm.Print_Area" vbProcedure="false">'1,2'!$A$1:$P$30</definedName>
    <definedName function="false" hidden="false" localSheetId="6" name="_xlnm.Print_Area" vbProcedure="false">'1,3'!$A$1:$P$49</definedName>
    <definedName function="false" hidden="false" localSheetId="7" name="_xlnm.Print_Area" vbProcedure="false">'1,4'!$A$1:$P$28</definedName>
    <definedName function="false" hidden="false" localSheetId="8" name="_xlnm.Print_Area" vbProcedure="false">'1,5'!$A$1:$P$87</definedName>
    <definedName function="false" hidden="false" localSheetId="9" name="_xlnm.Print_Area" vbProcedure="false">'1,6'!$A$1:$P$53</definedName>
    <definedName function="false" hidden="false" localSheetId="10" name="_xlnm.Print_Area" vbProcedure="false">'1,7'!$A$1:$P$41</definedName>
    <definedName function="false" hidden="false" localSheetId="11" name="_xlnm.Print_Area" vbProcedure="false">'1,8'!$A$1:$P$51</definedName>
    <definedName function="false" hidden="false" localSheetId="12" name="_xlnm.Print_Area" vbProcedure="false">'1,9'!$A$1:$P$44</definedName>
    <definedName function="false" hidden="false" localSheetId="15" name="_xlnm.Print_Area" vbProcedure="false">'2,1'!$A$1:$P$103</definedName>
    <definedName function="false" hidden="false" localSheetId="16" name="_xlnm.Print_Area" vbProcedure="false">'2,2'!$A$1:$P$116</definedName>
    <definedName function="false" hidden="false" localSheetId="17" name="_xlnm.Print_Area" vbProcedure="false">'2,3'!$A$1:$P$27</definedName>
    <definedName function="false" hidden="false" localSheetId="18" name="_xlnm.Print_Area" vbProcedure="false">'2,4'!$A$1:$P$65</definedName>
    <definedName function="false" hidden="false" localSheetId="19" name="_xlnm.Print_Area" vbProcedure="false">'2,5'!$A$1:$P$51</definedName>
    <definedName function="false" hidden="false" localSheetId="20" name="_xlnm.Print_Area" vbProcedure="false">'2,6'!$A$1:$P$45</definedName>
    <definedName function="false" hidden="false" localSheetId="21" name="_xlnm.Print_Area" vbProcedure="false">'3,1'!$A$1:$P$66</definedName>
    <definedName function="false" hidden="false" localSheetId="22" name="_xlnm.Print_Area" vbProcedure="false">'3,2'!$A$1:$P$78</definedName>
    <definedName function="false" hidden="false" localSheetId="3" name="_xlnm.Print_Area" vbProcedure="false">KA!$A$1:$I$48</definedName>
    <definedName function="false" hidden="false" localSheetId="2" name="_xlnm.Print_Area" vbProcedure="false">KT!$A$1:$C$29</definedName>
    <definedName function="false" hidden="false" localSheetId="1" name="_xlnm.Print_Area" vbProcedure="false">PKT!$A$1:$C$37</definedName>
    <definedName function="false" hidden="false" localSheetId="0" name="_xlnm.Print_Area" vbProcedure="false">SA!$A$1:$I$29</definedName>
    <definedName function="false" hidden="false" name="datums" vbProcedure="false">[1]KA!$K$45</definedName>
    <definedName function="false" hidden="false" name="likme" vbProcedure="false">KT!$E$22</definedName>
    <definedName function="false" hidden="false" name="parb" vbProcedure="false">[1]KA!$K$43</definedName>
    <definedName function="false" hidden="false" name="procenti" vbProcedure="false">#REF!</definedName>
    <definedName function="false" hidden="false" name="sast" vbProcedure="false">[1]KA!$K$42</definedName>
    <definedName function="false" hidden="false" name="sertif" vbProcedure="false">[1]KA!$K$44</definedName>
    <definedName function="false" hidden="false" localSheetId="1" name="likme" vbProcedure="false">PKT!$E$30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<sst xmlns="http://schemas.openxmlformats.org/spreadsheetml/2006/main" count="1697" uniqueCount="573">
  <si>
    <t xml:space="preserve">EKONOMISKĀ DAĻA
SKAIDROJOŠS APRAKSTS</t>
  </si>
  <si>
    <t xml:space="preserve">Būvdarbu apjomi ir noteikti būvprojekta daļās grafiskajos risinājumos, aprakstošajā daļā un apkopoti ekonomiskajā daļā.</t>
  </si>
  <si>
    <t xml:space="preserve">Gadījumā, ja projekta daļās ir savstarpējas neprecizitātes , risināt autoruzraudzības kārtībā, katru gadījumu atsevišķi kopā ar būvprojekta autoru.</t>
  </si>
  <si>
    <t xml:space="preserve">1. Būvdarbu izpildes un visu apstākļu (tai skaitā apgrūtinošo) raksturojums.</t>
  </si>
  <si>
    <t xml:space="preserve">Būvdarbu izpildes un apstākļu raksturojumus skatīt, katra būvprojekta sadaļās.</t>
  </si>
  <si>
    <t xml:space="preserve">2. Būvdarbu organizācijas īss apraksts.</t>
  </si>
  <si>
    <t xml:space="preserve">Skatīt būvprojekta skaidrojošo aprakstu sadaļā "Darbu organizācijas apraksts". Kā arī katru būprojekta sadaļu aprakstus.</t>
  </si>
  <si>
    <t xml:space="preserve">3. Būvdarbu darbietilpība.</t>
  </si>
  <si>
    <t xml:space="preserve">Kopumā, būvobjekta būvniecībai no būvlaukuma iekārtošanas līdz objekta nodošanai, </t>
  </si>
  <si>
    <t xml:space="preserve">būvniecības darbu darbietilpība ir </t>
  </si>
  <si>
    <t xml:space="preserve">c/h.</t>
  </si>
  <si>
    <t xml:space="preserve">Aprēķinātā darbietilpība sadalāma plānotajā būvniecības darbu laika grafikā . </t>
  </si>
  <si>
    <t xml:space="preserve">Laika grafiku saskaņot ar pasūtītāju.</t>
  </si>
  <si>
    <t xml:space="preserve">4. Tāmes ekonomiskās bāzes nosacījumu norādes.</t>
  </si>
  <si>
    <t xml:space="preserve">Darba samaksas likme -</t>
  </si>
  <si>
    <t xml:space="preserve">EUR/h, tai skaitā Darba dēvēja sociālais nodoklis</t>
  </si>
  <si>
    <t xml:space="preserve">Virsizdevumi -</t>
  </si>
  <si>
    <t xml:space="preserve">,tai skaitā objekta uzsākšanas, vadības un nodošanas izmaksas.</t>
  </si>
  <si>
    <t xml:space="preserve">APSTIPRINU_________________________________</t>
  </si>
  <si>
    <t xml:space="preserve">(pasūtītāja paraksts un tā atšifrējums)</t>
  </si>
  <si>
    <t xml:space="preserve">Z.V.</t>
  </si>
  <si>
    <t xml:space="preserve">___.gada ___.______________</t>
  </si>
  <si>
    <t xml:space="preserve">Paredzamās līgumcenas koptāme</t>
  </si>
  <si>
    <t xml:space="preserve">Objekta nosaukums: </t>
  </si>
  <si>
    <t xml:space="preserve">Būves nosaukums:</t>
  </si>
  <si>
    <t xml:space="preserve">Objekta adrese: </t>
  </si>
  <si>
    <t xml:space="preserve">Pasūtījuma nr.:</t>
  </si>
  <si>
    <t xml:space="preserve">Nr.p.k.</t>
  </si>
  <si>
    <t xml:space="preserve">Objekta nosaukums</t>
  </si>
  <si>
    <t xml:space="preserve">Objekta izmaksas (euro)</t>
  </si>
  <si>
    <t xml:space="preserve">Kopā</t>
  </si>
  <si>
    <t xml:space="preserve">Finanšu rezerve neparedzētiem darbiem (....%)</t>
  </si>
  <si>
    <t xml:space="preserve">PVN (21%)</t>
  </si>
  <si>
    <t xml:space="preserve">Pavisam būvniecības izmaksas</t>
  </si>
  <si>
    <t xml:space="preserve">Ar būvniecību saistītie pārējie izdevumi:</t>
  </si>
  <si>
    <t xml:space="preserve">būvuzraudzība</t>
  </si>
  <si>
    <t xml:space="preserve">būvprojekta autoruzraudzība</t>
  </si>
  <si>
    <t xml:space="preserve">izpētes un projektēšanas darbi</t>
  </si>
  <si>
    <t xml:space="preserve">būvprojekta ekspertīze</t>
  </si>
  <si>
    <t xml:space="preserve">datums</t>
  </si>
  <si>
    <t xml:space="preserve">Būvniecības koptāme</t>
  </si>
  <si>
    <t xml:space="preserve">Kafejnīcas ēkas jaunbūve</t>
  </si>
  <si>
    <t xml:space="preserve">Kafejnīca</t>
  </si>
  <si>
    <t xml:space="preserve">"Smārdes Krogs", Smārdes pag., Tukuma nov. Kad. Nr. 90820130012</t>
  </si>
  <si>
    <t xml:space="preserve">Virsizdevumi</t>
  </si>
  <si>
    <t xml:space="preserve">DA</t>
  </si>
  <si>
    <t xml:space="preserve">Peļņa</t>
  </si>
  <si>
    <t xml:space="preserve">Likme</t>
  </si>
  <si>
    <t xml:space="preserve">Sastādīja: </t>
  </si>
  <si>
    <t xml:space="preserve">                          (paraksts un tā atšifrējums, datums)</t>
  </si>
  <si>
    <t xml:space="preserve">2026. gada </t>
  </si>
  <si>
    <t xml:space="preserve">Kopsavilkuma aprēķins nr.1</t>
  </si>
  <si>
    <t xml:space="preserve">(būvdarbu veids vai konstruktīvā elementa nosaukums)</t>
  </si>
  <si>
    <t xml:space="preserve">Par kopējo summu (euro)</t>
  </si>
  <si>
    <t xml:space="preserve">Kopējā darbietilpība (c/h)</t>
  </si>
  <si>
    <t xml:space="preserve">kods, tāmes nr.</t>
  </si>
  <si>
    <t xml:space="preserve">Būvdarbu veids vai konstruktīvā elementa nosaukums</t>
  </si>
  <si>
    <t xml:space="preserve">Tāmes izmaksas</t>
  </si>
  <si>
    <t xml:space="preserve">Tai skaitā</t>
  </si>
  <si>
    <t xml:space="preserve">Darbietilpība (c/h)</t>
  </si>
  <si>
    <t xml:space="preserve">Darba alga</t>
  </si>
  <si>
    <t xml:space="preserve">Būvizstrādājumi</t>
  </si>
  <si>
    <t xml:space="preserve">Mehānismi</t>
  </si>
  <si>
    <t xml:space="preserve">1. Vispārējie būvdarbi</t>
  </si>
  <si>
    <t xml:space="preserve">Demontāžas darbi</t>
  </si>
  <si>
    <t xml:space="preserve">Zemes darbi</t>
  </si>
  <si>
    <t xml:space="preserve">Pamati un pamatnes</t>
  </si>
  <si>
    <t xml:space="preserve">	Sienas, ēku un būvju karkasu konstrukcijas</t>
  </si>
  <si>
    <t xml:space="preserve">Starpsienas</t>
  </si>
  <si>
    <t xml:space="preserve">Grīdu pamatnes, segumi</t>
  </si>
  <si>
    <t xml:space="preserve">Jumti, segumi</t>
  </si>
  <si>
    <t xml:space="preserve">Aiļu aizpildījumu elementi, speciālo konstrukciju fasādes</t>
  </si>
  <si>
    <t xml:space="preserve">Ārējie apdares darbi</t>
  </si>
  <si>
    <t xml:space="preserve">	Ieejas lieveņi, kāpnes, terases, uzjumteņi</t>
  </si>
  <si>
    <t xml:space="preserve">Ceļi un laukumi</t>
  </si>
  <si>
    <t xml:space="preserve">2. Specializētie darbi – iekšējie tīkli, sistēmas</t>
  </si>
  <si>
    <t xml:space="preserve">Iekšējie elektrotīkli, apgaismojums, spēka pievadi</t>
  </si>
  <si>
    <t xml:space="preserve">Iekšējās apkures sistēmas</t>
  </si>
  <si>
    <t xml:space="preserve">Vēdināšana, gaisa kondicionēšana</t>
  </si>
  <si>
    <t xml:space="preserve">Iekšējie ūdensvada tīkli, aprīkojums</t>
  </si>
  <si>
    <t xml:space="preserve">Iekšējie kanalizācijas tīkli, aprīkojums</t>
  </si>
  <si>
    <t xml:space="preserve">Vājstrāvas tīkli</t>
  </si>
  <si>
    <t xml:space="preserve">3. Specializētie darbi – ārējie tīkli, sistēmas</t>
  </si>
  <si>
    <t xml:space="preserve">Ārējie elektrotīkli, apgaismojums. Maģistrālās elektrolīnijas</t>
  </si>
  <si>
    <t xml:space="preserve">Ārējie ūdensvada un kanalizācijas tīkli</t>
  </si>
  <si>
    <t xml:space="preserve">Virsizdevumi </t>
  </si>
  <si>
    <t xml:space="preserve">t.sk. Darba aizsardzība</t>
  </si>
  <si>
    <t xml:space="preserve">Pavisam kopā</t>
  </si>
  <si>
    <t xml:space="preserve">Lokālā tāme Nr.1,1</t>
  </si>
  <si>
    <t xml:space="preserve">Tāme sastādīta 2026. gada tirgus cenās, pamatojoties uz būvprojekta rasējumiem</t>
  </si>
  <si>
    <t xml:space="preserve">Tāmes izmaksas:</t>
  </si>
  <si>
    <t xml:space="preserve">EUR</t>
  </si>
  <si>
    <t xml:space="preserve">Tāme sastādītā</t>
  </si>
  <si>
    <t xml:space="preserve">Kods</t>
  </si>
  <si>
    <t xml:space="preserve">Būvdarbu nosaukums</t>
  </si>
  <si>
    <t xml:space="preserve">Mērvienība</t>
  </si>
  <si>
    <t xml:space="preserve">Daudzums</t>
  </si>
  <si>
    <t xml:space="preserve">Vienības izmaksas</t>
  </si>
  <si>
    <t xml:space="preserve">Kopā uz visu apjomu</t>
  </si>
  <si>
    <t xml:space="preserve">Laika norma (c/h)</t>
  </si>
  <si>
    <t xml:space="preserve">Darba samaksas likme (euro/h)</t>
  </si>
  <si>
    <t xml:space="preserve">Darba alga </t>
  </si>
  <si>
    <t xml:space="preserve">Mehānismi </t>
  </si>
  <si>
    <t xml:space="preserve">KOPĀ </t>
  </si>
  <si>
    <t xml:space="preserve">Summa</t>
  </si>
  <si>
    <t xml:space="preserve">Uz zemesgabala šobrīd atrodas četras būves — dzīvojamā ēka, siltumnīca, garāža un
šķūnis, kā arī nodegušās kafejnīcas drupas. Projektā paredzēta nodegušās kafejnīcas drupu un tām
piegulošo komunikāciju tīklu demontāža.</t>
  </si>
  <si>
    <t xml:space="preserve">kpl</t>
  </si>
  <si>
    <t xml:space="preserve">Tiešās izmaksas kopā, t.sk. Darba dēvēja sociālais nodoklis (23,59%)</t>
  </si>
  <si>
    <t xml:space="preserve">Lokālā tāme Nr.1,2</t>
  </si>
  <si>
    <t xml:space="preserve">Rakt būvbedri līdz projektā paredzētajam dziļumam</t>
  </si>
  <si>
    <t xml:space="preserve">m3</t>
  </si>
  <si>
    <t xml:space="preserve">Izvest lieko grunti uz būvuzņēmēja atbērtni un utilizēt</t>
  </si>
  <si>
    <t xml:space="preserve">Pamatus jāpieber ar smilts/grants grunti, berot to pa 20 cm biezām kārtām un sablīvēt</t>
  </si>
  <si>
    <t xml:space="preserve">Veikt grunts ūdens līmeņa pazemināšanas pasākumus</t>
  </si>
  <si>
    <t xml:space="preserve">Lokālā tāme Nr.1,3</t>
  </si>
  <si>
    <t xml:space="preserve">Pamatnes</t>
  </si>
  <si>
    <t xml:space="preserve">Ieklāt ģeotekstilu NW9</t>
  </si>
  <si>
    <t xml:space="preserve">m2</t>
  </si>
  <si>
    <t xml:space="preserve">Ieklāt blietētu smilts kārtu 400mm biezumā</t>
  </si>
  <si>
    <t xml:space="preserve">Ierīkot blietētu šķembu 0-32 kārtu 200mm biezumā. </t>
  </si>
  <si>
    <t xml:space="preserve">Ieklāt blietētu smilts kārtu 50mm biezumā</t>
  </si>
  <si>
    <t xml:space="preserve">Ierīkot blietētu šķembu 0-32 kārtu 100mm biezumā zem stabveida pamatiem</t>
  </si>
  <si>
    <t xml:space="preserve">Pamatu veidņi</t>
  </si>
  <si>
    <t xml:space="preserve">Siltināt pamatus ar FINNFOAM FL-300 50mm</t>
  </si>
  <si>
    <t xml:space="preserve">Siltināt pamatus ar FINNFOAM LB-300 100mm</t>
  </si>
  <si>
    <t xml:space="preserve">Siltināt pamatus ar FINNFOAM FL-300 100mm</t>
  </si>
  <si>
    <t xml:space="preserve">Siltināt pamatus ar FINNFOAM LS-300 100mm</t>
  </si>
  <si>
    <t xml:space="preserve">Ieklāt PVC plēvi</t>
  </si>
  <si>
    <t xml:space="preserve">Pamati</t>
  </si>
  <si>
    <t xml:space="preserve">Stiegrojot plātni ar B500B klases tērauda stiegrām, ieskaitot visus palīgmateriālus un stiprinājumus.</t>
  </si>
  <si>
    <t xml:space="preserve">kg</t>
  </si>
  <si>
    <t xml:space="preserve">Betonēt pamata plātni ar C30/37 XC3 klases betonu, betonu padodot ar sūkni iestrādes vietā, ieskaitot visus palīgmateriālus un stiprinājumus.</t>
  </si>
  <si>
    <t xml:space="preserve">Stiegrojot stabveida pamatus ar B500B klases tērauda stiegrām, ieskaitot visus palīgmateriālus un stiprinājumus.</t>
  </si>
  <si>
    <t xml:space="preserve">Betonēt veidņos stabveida pamatus ar C30/37 XC3 klases betonu, betonu padodot ar sūkni iestrādes vietā, ieskaitot visus palīgmateriālus un stiprinājumus.</t>
  </si>
  <si>
    <t xml:space="preserve">Hidroizolācija</t>
  </si>
  <si>
    <t xml:space="preserve">Izveidot vertikālo hidroizolāciju ar uzziežamu bituma mastiku</t>
  </si>
  <si>
    <t xml:space="preserve">Izveidot horizonālu hidroizolāciju divās kārtās ar bituma mastiku</t>
  </si>
  <si>
    <t xml:space="preserve">Lokālā tāme Nr.1,4</t>
  </si>
  <si>
    <t xml:space="preserve">Ēkas karkass</t>
  </si>
  <si>
    <t xml:space="preserve">Izgatavot un montēt rūpnieciski ražotu GLT koka karkasu, ieskaitot visus palīgmateriālus un stiprinājumus.
Materiāls: Egle, KD12%, Ēvelēts
Stiprības klase: GL24h</t>
  </si>
  <si>
    <t xml:space="preserve">Lokālā tāme Nr.1,5</t>
  </si>
  <si>
    <t xml:space="preserve">AS1</t>
  </si>
  <si>
    <t xml:space="preserve">Koka panelis 40 mm iekauts tāmē nr.1,4</t>
  </si>
  <si>
    <t xml:space="preserve">Eļļot un tonēt koka paneli</t>
  </si>
  <si>
    <t xml:space="preserve">AS2</t>
  </si>
  <si>
    <t xml:space="preserve">Montēt sendvičpaneli Kingspan Karrier KL quadCore 120 mm, ieskaitot visus stiprinājumus un palīgmateriālus.  </t>
  </si>
  <si>
    <t xml:space="preserve">AS3</t>
  </si>
  <si>
    <t xml:space="preserve">S1</t>
  </si>
  <si>
    <t xml:space="preserve">Montēt metala profilu karkasu 100mm biezumā, ieskaitot visus stiprinājumus un palīgmateriālus</t>
  </si>
  <si>
    <t xml:space="preserve">Ieklāt izolāciju 100mm biezumā</t>
  </si>
  <si>
    <t xml:space="preserve">Apšūt karkasu ar Knauf GKBI 12,5mm ģipškartona loksnēm divās kārtās, ieskaitot visus stiprinājumus un palīgmateriālus. Veikt šuvju špaktelēšanu</t>
  </si>
  <si>
    <t xml:space="preserve">Ieklāt hidroizolācijas slāni</t>
  </si>
  <si>
    <t xml:space="preserve">Ieklāt flīžu segumu uz līmjavas kārtas un šuves aizpildīt ar šuvotāju, ieskaitot visus stiprinājumus un palīgmateriālus.     </t>
  </si>
  <si>
    <t xml:space="preserve">S2</t>
  </si>
  <si>
    <t xml:space="preserve">S3</t>
  </si>
  <si>
    <t xml:space="preserve">S4</t>
  </si>
  <si>
    <t xml:space="preserve">Montēt sendvičpaneli Kingspan Karrier KL quadCore 100 mm, ieskaitot visus stiprinājumus un palīgmateriālus.  </t>
  </si>
  <si>
    <t xml:space="preserve">S5</t>
  </si>
  <si>
    <t xml:space="preserve">Montēt metala profilu karkasu 50mm biezumā, ieskaitot visus stiprinājumus un palīgmateriālus</t>
  </si>
  <si>
    <t xml:space="preserve">Apšūt karkasu ar Knauf GKF 15mm ģipškartona loksnēm divās kārtās, ieskaitot visus stiprinājumus un palīgmateriālus. Veikt šuvju špaktelēšanu</t>
  </si>
  <si>
    <t xml:space="preserve">Gruntēt, špaktelēt un slīpēt sienas</t>
  </si>
  <si>
    <t xml:space="preserve">Gruntēt un krāsot sienas divās kārtās</t>
  </si>
  <si>
    <t xml:space="preserve">S6</t>
  </si>
  <si>
    <t xml:space="preserve">Apšūt karkasu ar Knauf GKB 12,5mm ģipškartona loksnēm divās kārtās, ieskaitot visus stiprinājumus un palīgmateriālus. Veikt šuvju špaktelēšanu</t>
  </si>
  <si>
    <t xml:space="preserve">S7</t>
  </si>
  <si>
    <t xml:space="preserve">S8</t>
  </si>
  <si>
    <t xml:space="preserve">Lokālā tāme Nr.1,6</t>
  </si>
  <si>
    <t xml:space="preserve">G1</t>
  </si>
  <si>
    <t xml:space="preserve">Siltināt grīdu ar ekstrudētu putupolistirolu 50mm biezumā</t>
  </si>
  <si>
    <t xml:space="preserve">Stiegrot grīdu ar 6x150x150mm B500B terauda stiegrojuma sietu, ieskaitot visus palīgmateriālus un stiprinājumus.</t>
  </si>
  <si>
    <t xml:space="preserve">Ieklāt betona klona grīdu 70mm biezumā, ieskaitot visus palīgmateriālus un stiprinājumus.</t>
  </si>
  <si>
    <t xml:space="preserve">Ieklāt epoksīda grīdas segumu, ieskaitot visus palīgmateriālus un stiprinājumus.</t>
  </si>
  <si>
    <t xml:space="preserve">G2</t>
  </si>
  <si>
    <t xml:space="preserve">Ieklāt skaņas izolāciju 50mm biezumā</t>
  </si>
  <si>
    <t xml:space="preserve">G3</t>
  </si>
  <si>
    <t xml:space="preserve">Ieklāt terases dēļu segumu 25mm, ieskaitot visus palīgmateriālus un stiprinājumus.</t>
  </si>
  <si>
    <t xml:space="preserve">Ieklāt latojumu 16mm, ieskaitot visus palīgmateriālus un stiprinājumus.</t>
  </si>
  <si>
    <t xml:space="preserve">Ieklāt ruberoīda slāni</t>
  </si>
  <si>
    <t xml:space="preserve">Stiprināt OSB 20mm loksnes, ieskaitot visus palīgmateriālus un stiprinājumus.</t>
  </si>
  <si>
    <t xml:space="preserve">Ieklāt izoplate 20mm plāksnes</t>
  </si>
  <si>
    <t xml:space="preserve">Ieklāt latojumu 40mm, ieskaitot visus palīgmateriālus un stiprinājumus.</t>
  </si>
  <si>
    <t xml:space="preserve">Koka panelis 100 mm iekauts tāmē nr.1,4</t>
  </si>
  <si>
    <t xml:space="preserve">Ieklāt latojumu 50mm, ieskaitot visus palīgmateriālus un stiprinājumus.</t>
  </si>
  <si>
    <t xml:space="preserve">Ieklāt latojumu 25mm, ieskaitot visus palīgmateriālus un stiprinājumus.</t>
  </si>
  <si>
    <t xml:space="preserve">Stiprināt fasādes apdares dēļus 25mm, ieskaitot visus palīgmateriālus un stiprinājumus.</t>
  </si>
  <si>
    <t xml:space="preserve">Lokālā tāme Nr.1,7</t>
  </si>
  <si>
    <t xml:space="preserve">J-1</t>
  </si>
  <si>
    <t xml:space="preserve">Ieklāt retinātu dēļu apdares klāju 25mm, ieskaitot visus palīgmateriālus un stiprinājumus.
Vertikāla retināta koka dēļu apdare, dēļu solis 15 mm 25 mm</t>
  </si>
  <si>
    <t xml:space="preserve">Montēt jumta sendvičpaneli 175 (140) mm, ieskaitot visus palīgmateriālus un stiprinājumus.
Jumta sendvičpanelis Kingspan QuadCore KS1000 RW 140 (175) mm</t>
  </si>
  <si>
    <t xml:space="preserve">Stikla jumtiņš</t>
  </si>
  <si>
    <t xml:space="preserve">Montēt rūdīta stikla jumtiņu, ieskaitot visus palīgmateriālus un stiprinājumus.</t>
  </si>
  <si>
    <t xml:space="preserve">Papilddarbi</t>
  </si>
  <si>
    <t xml:space="preserve">Montēt skārda kori, ieskaitot visus stiprinājumus un palīgmateriālus.     </t>
  </si>
  <si>
    <t xml:space="preserve">m</t>
  </si>
  <si>
    <t xml:space="preserve">Montēt skārda vējmalu, ieskaitot visus stiprinājumus un palīgmateriālus.     </t>
  </si>
  <si>
    <t xml:space="preserve">Montēt skārda lāseni, ieskaitot visus stiprinājumus un palīgmateriālus.     </t>
  </si>
  <si>
    <t xml:space="preserve">Montēt skārda tekni, ieskaitot visus stiprinājumus un palīgmateriālus.     </t>
  </si>
  <si>
    <t xml:space="preserve">Montēt skārda noteku, ieskaitot visus stiprinājumus un palīgmateriālus.     </t>
  </si>
  <si>
    <t xml:space="preserve">Montēt skārda ventilācijas izvadus, ieskaitot visus stiprinājumus un palīgmateriālus.     </t>
  </si>
  <si>
    <t xml:space="preserve">gb</t>
  </si>
  <si>
    <t xml:space="preserve">Montēt skārda WC ventilācijas izvadus, ieskaitot visus stiprinājumus un palīgmateriālus.     </t>
  </si>
  <si>
    <t xml:space="preserve">Apšūt jumta sānus ar 25mm apdares dēļiem, ieskaitot visus stiprinājumus un palīgmateriālus.     </t>
  </si>
  <si>
    <t xml:space="preserve">Lokālā tāme Nr.1,8</t>
  </si>
  <si>
    <t xml:space="preserve">Logi</t>
  </si>
  <si>
    <t xml:space="preserve">Montēt logu L1 3000x3200mm, ieskaitot visus stiprinājumus un palīgmateriālus.  
- Alumīnija loga bloks sadalīts četrās vērtnēs, viena apakšējā vērtne un divas augšējās vērtnes fiksētas otra apakšējā vērtne atverama/atgāžama;
- ar 3-stiklu paketi;
- Tonis RAL - 7005;
- Logu kopējā U vērtība ne mazāka kā 0.85 W/m²K;
- Aprīkot ar pilnu furnitūras komplektu;
- Loga rāmja apdari un furnitūru pirms izgatavošanas precizēt ar interjera autoru, saskaņot ar Pasūtītāju, projekta autoru;
- aktīvajai veramai daļai paredzēt 4 atvēršanas režīmus: atvērts / aizvērts
/ atgāzts / mikrovēdināšana;
- Komplektā ar krāsotu ārējo skārda palodzi;
Piezīme: Veramās vērtnes precizēt uz vietas dabā, saskaņot ar pasūtītāju.</t>
  </si>
  <si>
    <t xml:space="preserve">Montēt logu L2 1500x4250mm, ieskaitot visus stiprinājumus un palīgmateriālus.  
- Alumīnija loga bloks sadalīts divās vērtnēs, abas vērtnes fiksētas, neveramas;
- aizpildīts ar 3-stiklu paketi;
- Tonis RAL - 7005;
- Logu kopējā U vērtība ne mazāka kā 0.85 W/m²K;
- Aprīkot ar pilnu furnitūras komplektu;
- Loga rāmja apdari un furnitūru pirms izgatavošanas precizēt ar interjera autoru, saskaņot ar Pasūtītāju, projekta autoru;
- Komplektā ar krāsotu ārējo skārda palodzi;</t>
  </si>
  <si>
    <t xml:space="preserve">Montēt logu L2* 1500x4250mm, ieskaitot visus stiprinājumus un palīgmateriālus.  
- Alumīnija loga bloks sadalīts divās vērtnēs, abas vērtnes fiksētas, neveramas;
- aizpildīts ar 3-stiklu paketi;
- Tonis RAL - 7005;
- Logu kopējā U vērtība ne mazāka kā 0.85 W/m²K;
- Aprīkot ar pilnu furnitūras komplektu;
- Loga rāmja apdari un furnitūru pirms izgatavošanas precizēt ar interjera autoru, saskaņot ar Pasūtītāju, projekta autoru;
- Komplektā ar krāsotu ārējo skārda palodzi;</t>
  </si>
  <si>
    <t xml:space="preserve">Montēt logu L3 3000x2400mm, ieskaitot visus stiprinājumus un palīgmateriālus.  
- Alumīnija loga bloks sadalīts divās vērtnēs, viena vērtne fiksēta, otra vērtne atverama/atgāžama;
- aizpildīts ar 3-stiklu paketi;
- Tonis RAL - 7005;
- Logu kopējā U vērtība ne mazāka kā 0.85 W/m²K;
- Aprīkot ar pilnu furnitūras komplektu;
- Loga rāmja apdari un furnitūru pirms izgatavošanas precizēt ar interjera autoru, saskaņot ar Pasūtītāju, projekta autoru;
- aktīvajai veramai daļai paredzēt 4 atvēršanas režīmus: atvērts / aizvērts / atgāzts / mikrovēdināšana;
- Komplektā ar krāsotu ārējo skārda palodzi;
Piezīme: Veramās vērtnes precizēt uz vietas dabā, saskaņot ar pasūtītāju.</t>
  </si>
  <si>
    <t xml:space="preserve">Montēt logu L4 1400x1200mm, ieskaitot visus stiprinājumus un palīgmateriālus.  
- Alumīnija loga bloks ar vienu atveramu/atgāžamu vērtni;
- aizpildīts ar 3-stiklu paketi;
- Tonis RAL - 7005;
- Logu kopējā U vērtība ne mazāka kā 0.85 W/m²K;
- Aprīkot ar pilnu furnitūras komplektu;
- Loga rāmja apdari un furnitūru pirms izgatavošanas precizēt ar interjera autoru, saskaņot ar Pasūtītāju, projekta autoru;
- aktīvajai veramai daļai paredzēt 4 atvēršanas režīmus: atvērts / aizvērts / atgāzts / mikrovēdināšana;
- Komplektā ar krāsotu ārējo skārda palodzi;</t>
  </si>
  <si>
    <t xml:space="preserve">Montēt logu L5 3000x1200mm, ieskaitot visus stiprinājumus un palīgmateriālus.  
- Alumīnija loga bloks ar divām atveramām/atgāžamām vērtnēm;
- aizpildīts ar 3-stiklu paketi;
- Tonis RAL - 7005;
- Logu kopējā U vērtība ne mazāka kā 0.85 W/m²K;
- Aprīkot ar pilnu furnitūras komplektu;
- Loga rāmja apdari un furnitūru pirms izgatavošanas precizēt ar interjera autoru, saskaņot ar Pasūtītāju, projekta autoru;
- aktīvajai veramai daļai paredzēt 4 atvēršanas režīmus: atvērts / aizvērts / atgāzts / mikrovēdināšana;
- Komplektā ar krāsotu ārējo skārda palodzi;</t>
  </si>
  <si>
    <t xml:space="preserve">Montēt logu L6 780x1400mm, ieskaitot visus stiprinājumus un palīgmateriālus.  
- Koka jumta loga bloks ar alumīnija pārklājumu no ārtelpas un vienu atveramu/atgāžamu vērtni;
- aizpildīts ar 3-stiklu paketi;
- Tonis RAL - 7005;
- Logu kopējā U vērtība ne mazāka kā 0.85 W/m²K;
- Aprīkot ar pilnu furnitūras komplektu;
- Loga rāmja apdari un furnitūru pirms izgatavošanas precizēt ar interjera autoru, saskaņot ar Pasūtītāju, projekta autoru;</t>
  </si>
  <si>
    <t xml:space="preserve">Uzstādīt tvaika izolācijas lenti, ieskaitot visus stiprinājumus un palīgmateriālus.</t>
  </si>
  <si>
    <t xml:space="preserve">Uzstādīt difuzijas lenti, ieskaitot visus stiprinājumus un palīgmateriālus.</t>
  </si>
  <si>
    <t xml:space="preserve">Uzstādīt iekšējo palodzi, ieskaitot visus stiprinājumus un palīgmateriālus.</t>
  </si>
  <si>
    <t xml:space="preserve">Uzstādīt ārējo skārda palodzi, ieskaitot visus stiprinājumus un palīgmateriālus.</t>
  </si>
  <si>
    <t xml:space="preserve">Ārdurvis</t>
  </si>
  <si>
    <t xml:space="preserve">Montēt durvis AD-1L 1800x3200mm, ieskaitot visus stiprinājumus un palīgmateriālus.  
- Alumīnija loga/durvju bloks ar stiklotu durvju vērtni centrā un diviem fiksētiem sānu un vienu fiksētu virsgaismas logu;
- ar 3-stiklu paketi;
- Tonis RAL - 7005;
- Bloka kopējā U vērtība ne mazāka kā 0.85 W/m²K;
- Aprīkot ar pilnu furnitūras komplektu;
- Durvju rāmja apdari un furnitūru pirms izgatavošanas precizēt ar interjera autoru, saskaņot ar Pasūtītāju, projekta autoru;
- Durvis paredzēt slēdzamas;</t>
  </si>
  <si>
    <t xml:space="preserve">Montēt durvis AD-2 1500x4887mm, ieskaitot visus stiprinājumus un palīgmateriālus.  
- Alumīnija loga/durvju bloks ar stiklotu divviru durvju vērtni un vienu fiksētu virsgaismas logu;
- ar 3-stiklu paketi;
- Tonis RAL - 7005;
- Bloka kopējā U vērtība ne mazāka kā 0.85 W/m²K;
- Aprīkot ar pilnu furnitūras komplektu;
- Durvju rāmja apdari un furnitūru pirms izgatavošanas precizēt ar interjera autoru, saskaņot ar Pasūtītāju, projekta autoru;
- Durvis paredzēt slēdzamas;</t>
  </si>
  <si>
    <t xml:space="preserve">Montēt durvis AD-3K 1000x2400mm, ieskaitot visus stiprinājumus un palīgmateriālus.  
- Alumīnija durvju bloks ar stiklotu durvju vērtni;
- ar 3-stiklu paketi;
- Tonis RAL - 7005;
- Bloka kopējā U vērtība ne mazāka kā 0.85 W/m²K;
- Aprīkot ar pilnu furnitūras komplektu;
- Durvju rāmja apdari un furnitūru pirms izgatavošanas precizēt ar interjera autoru, saskaņot ar Pasūtītāju, projekta autoru;
- Durvis paredzēt slēdzamas;</t>
  </si>
  <si>
    <t xml:space="preserve">Montēt durvis AD-4L 3000x2400mm, ieskaitot visus stiprinājumus un palīgmateriālus.  
- Alumīnija loga/durvju bloks ar stiklotu durvju vērtni centrā un diviem fiksētiem sānu logiem;
- ar 3-stiklu paketi;
- Tonis RAL - 7005;
- Bloka kopējā U vērtība ne mazāka kā 0.85 W/m²K;
- Aprīkot ar pilnu furnitūras komplektu;
- Durvju rāmja apdari un furnitūru pirms izgatavošanas precizēt ar interjera autoru, saskaņot ar Pasūtītāju, projekta autoru;
- Durvis paredzēt slēdzamas;</t>
  </si>
  <si>
    <t xml:space="preserve">Ieejas durvis aprīkot ar kontrastējošu, necaurspīdīgu marķējumu 1,4–1,6 m augstumā no grīdas līmeņa.</t>
  </si>
  <si>
    <t xml:space="preserve">Iekšdurvis</t>
  </si>
  <si>
    <t xml:space="preserve">Montēt durvis D-1 900x2100mm, ieskaitot visus stiprinājumus un palīgmateriālus.  
- Gludas masīvkoka iekšdurvis;
- Durvju kārba sienas biezumā;
- Apmales no abām pusēm;
- Pirms durvju pasūtīšanas precizēt iekšdurvju dizainu un apdari ar Pasūtītāju;
- Aprīkot ar pilnu furnitūras komplektu, pirms furnitūras iestrādāšanas saskaņot dizainu ar Pasūtītāju;
- Durvis aprīkot ar slēdzamu atslēgu;
- Sanmezglu durvis aprīkot ar WC atslēgu;</t>
  </si>
  <si>
    <t xml:space="preserve">Montēt durvis D-2 1000x2100mm, ieskaitot visus stiprinājumus un palīgmateriālus.  
- Gludas masīvkoka iekšdurvis;
- Durvju kārba sienas biezumā;
- Apmales no abām pusēm;
- Pirms durvju pasūtīšanas precizēt iekšdurvju dizainu un apdari ar Pasūtītāju;
- Aprīkot ar pilnu furnitūras komplektu, pirms furnitūras iestrādāšanas saskaņot dizainu ar Pasūtītāju;
- Durvis aprīkot ar slēdzamu atslēgu;
- Sanmezglu durvis aprīkot ar WC atslēgu;</t>
  </si>
  <si>
    <t xml:space="preserve">Montēt durvis D-3 800x2100mm, ieskaitot visus stiprinājumus un palīgmateriālus.  
- Aukstumnoturīgas aukstumtelpas durvis;
- Durvju kārba sienas biezumā;
- Pirms durvju pasūtīšanas precizēt iekšdurvju dizainu un apdari ar Pasūtītāju;
- Aprīkot ar pilnu furnitūras komplektu, kas pielāgots aukstumtelpām, pirms furnitūras iestrādāšanas saskaņot dizainu ar Pasūtītāju;</t>
  </si>
  <si>
    <t xml:space="preserve">Montēt durvis D-4 800x2100mm, ieskaitot visus stiprinājumus un palīgmateriālus.  
- Gludas masīvkoka iekšdurvis;
- Durvju kārba sienas biezumā;
- Apmales no abām pusēm;
- Pirms durvju pasūtīšanas precizēt iekšdurvju dizainu un apdari ar Pasūtītāju;
- Aprīkot ar pilnu furnitūras komplektu, pirms furnitūras iestrādāšanas saskaņot dizainu ar Pasūtītāju;
- Durvis aprīkot ar slēdzamu atslēgu;
- Sanmezglu durvis aprīkot ar WC atslēgu;</t>
  </si>
  <si>
    <t xml:space="preserve">Lokālā tāme Nr.1,9</t>
  </si>
  <si>
    <t xml:space="preserve">Armēt virsmu ar armēšanas javu pa stiklašķiedras sietu, ieskaitot visus stiprinājumus un palīgmateriālus.     </t>
  </si>
  <si>
    <t xml:space="preserve">Gruntēt un apmest virsmu ar tonētu dekoratīvo apmetumu, ieskaitot visus stiprinājumus un palīgmateriālus.     </t>
  </si>
  <si>
    <t xml:space="preserve">Siltināt fasādi ar 100mm biezu siltumizolāciju, ieskaitot visus stiprinājumus un palīgmateriālus.     </t>
  </si>
  <si>
    <t xml:space="preserve">Stiprināt latojumu 25 x 50 mm, ieskaitot visus stiprinājumus un palīgmateriālus.   </t>
  </si>
  <si>
    <t xml:space="preserve">Apšūt fasādi ar krāsotiem apdares dēļiem, ieskaitot visus stiprinājumus un palīgmateriālus.   
Vertikāla retināta koka dēļu apdare, dēļu solis 15 mm 25 mm</t>
  </si>
  <si>
    <t xml:space="preserve">Ailes</t>
  </si>
  <si>
    <t xml:space="preserve">Lokālā tāme Nr.1,10</t>
  </si>
  <si>
    <t xml:space="preserve">Montēt metāla kāpnes ar margām K1, ieskaitot visus stiprinājumus un palīgmateriālus.  </t>
  </si>
  <si>
    <t xml:space="preserve">Nodrošināt ar ugunsdzēšamajiem aparātiem un zīmēm, ieskaitot visus stiprinājumus un palīgmateriālus.  </t>
  </si>
  <si>
    <t xml:space="preserve">Montēt margas terasei, ieskaitot visus stiprinājumus un palīgmateriālus.  </t>
  </si>
  <si>
    <t xml:space="preserve">Lokālā tāme Nr.1,11</t>
  </si>
  <si>
    <t xml:space="preserve">Norakt grunti teritorijas labiekārtošanas darbiem</t>
  </si>
  <si>
    <t xml:space="preserve">Izvest lieko grunti utilizācijai</t>
  </si>
  <si>
    <t xml:space="preserve">Šķembu segums</t>
  </si>
  <si>
    <t xml:space="preserve">Ieklāt izlīdzinošo slāni 50mm biezumā 0/5</t>
  </si>
  <si>
    <t xml:space="preserve">Ieklāt ģeotekstilu</t>
  </si>
  <si>
    <t xml:space="preserve">Ieklāt blietētu šķembu maisījuma 5/40 kārtu 200mm biezumā</t>
  </si>
  <si>
    <t xml:space="preserve">Betona bruģakmens segums (brauktuve)</t>
  </si>
  <si>
    <t xml:space="preserve">Ieklāt betona bruģakmens segumu 60mm biezumā.</t>
  </si>
  <si>
    <t xml:space="preserve">Ieklāt izlīdzinošo slāni 40mm biezumā</t>
  </si>
  <si>
    <t xml:space="preserve">Ieklāt blietētu šķembu maisījuma 0/45 kārtu 120mm biezumā</t>
  </si>
  <si>
    <t xml:space="preserve">Ieklāt blietētu smilts kārtu 300mm biezumā</t>
  </si>
  <si>
    <t xml:space="preserve">Zālājs</t>
  </si>
  <si>
    <t xml:space="preserve">Atjaunot zālāja segumu</t>
  </si>
  <si>
    <t xml:space="preserve">Cits</t>
  </si>
  <si>
    <t xml:space="preserve">Pārcelt esošu metāla konteineri</t>
  </si>
  <si>
    <t xml:space="preserve">Veikt invalīdu stāvvietu marķēšanu</t>
  </si>
  <si>
    <t xml:space="preserve">Lokālā tāme Nr.2,1</t>
  </si>
  <si>
    <t xml:space="preserve">1. El.sadalnes skapji</t>
  </si>
  <si>
    <t xml:space="preserve">El.sadalnes skapis SS1 "Schneider Electric"</t>
  </si>
  <si>
    <t xml:space="preserve">Apgaismojuma vadības pults SP "Schneider Electric"</t>
  </si>
  <si>
    <t xml:space="preserve">Montāžas vadi, kabeļu uzgali </t>
  </si>
  <si>
    <t xml:space="preserve">2. Gaismekļi</t>
  </si>
  <si>
    <t xml:space="preserve">Dekoratīvs lielizmēra gaismeklis LED, IP20, piekārts </t>
  </si>
  <si>
    <t xml:space="preserve">Fasādes lampa LED, IP44, pie kolonas </t>
  </si>
  <si>
    <t xml:space="preserve">Gaismeklis LED virs loga, IP20, pie sienas </t>
  </si>
  <si>
    <t xml:space="preserve">Gaismeklis uz sliedes 230V ar prožektoru LED, piekarams </t>
  </si>
  <si>
    <t xml:space="preserve">Track  system set Black </t>
  </si>
  <si>
    <t xml:space="preserve">Gaismeklis LED WC, IP44, iebūvēts </t>
  </si>
  <si>
    <t xml:space="preserve">Gaismeklis LED WC virs spoguļa, IP44, pie sienas </t>
  </si>
  <si>
    <t xml:space="preserve">Gaismeklis 600x600 LED, IP44, pie giestiem </t>
  </si>
  <si>
    <t xml:space="preserve">Gaismeklis LED, IP44, pie giestiem </t>
  </si>
  <si>
    <t xml:space="preserve">Gaismas sliežu sistēma LED, IP20, piekarama </t>
  </si>
  <si>
    <t xml:space="preserve">Mēbelē iestrādāta LED gaismas lenta ar skārienjūtīgo slēdzi, IP20 </t>
  </si>
  <si>
    <t xml:space="preserve">Gaismeklis LED, IP20, piekarams virs virtuves letes </t>
  </si>
  <si>
    <t xml:space="preserve">Evakuācijas gaismeklis "IZEJA", LED-2.5W, 60min., TM.ONTEG G  "TM Technologie"</t>
  </si>
  <si>
    <t xml:space="preserve">Evakuācijas gaismeklis "virziena norade", LED-2.5W, 60min., TM.ONTEG G  "TM Technologie"</t>
  </si>
  <si>
    <t xml:space="preserve">Evakuācijas gaismeklis, LED-6.4W, 60min., iTECH M2 "TM Technologie"</t>
  </si>
  <si>
    <t xml:space="preserve">Evakuācijas gaismeklis, LED-6W, 60min., iTECH W2 "TM Technologie"</t>
  </si>
  <si>
    <t xml:space="preserve">Montāžas izstrādājumi </t>
  </si>
  <si>
    <t xml:space="preserve">3. Metālkonstrukcijas un caurules</t>
  </si>
  <si>
    <t xml:space="preserve">PVC caurule d=40mm "Evopipes"</t>
  </si>
  <si>
    <t xml:space="preserve">PVC caurule d=25mm "Evopipes"</t>
  </si>
  <si>
    <t xml:space="preserve">PVC caurule d=20mm "Evopipes"</t>
  </si>
  <si>
    <t xml:space="preserve">4. Kabeļi</t>
  </si>
  <si>
    <t xml:space="preserve">Kabelis NYY-J-5x4  </t>
  </si>
  <si>
    <t xml:space="preserve">NYM-J-5x10 </t>
  </si>
  <si>
    <t xml:space="preserve">NYM-J-5x6 </t>
  </si>
  <si>
    <t xml:space="preserve">NYM-J-5x4  </t>
  </si>
  <si>
    <t xml:space="preserve">NYM-J-5x2.5 </t>
  </si>
  <si>
    <t xml:space="preserve">NYM-J-3x2.5 </t>
  </si>
  <si>
    <t xml:space="preserve">NYM-J-3x1.5 </t>
  </si>
  <si>
    <t xml:space="preserve">Kabelis NHXH-FE180/E30-3x2.5 </t>
  </si>
  <si>
    <t xml:space="preserve">Ugunsdrošie stiprinājumi atsevišķi instal.kabeļiem "Obo bettermann"</t>
  </si>
  <si>
    <t xml:space="preserve">Kabeļu gala apd. EPKT 0015-L12 (4mm2-35mm2) "Raychem"</t>
  </si>
  <si>
    <t xml:space="preserve">5. Instalācijas materiāli</t>
  </si>
  <si>
    <t xml:space="preserve">Kombinēta kontaktligzda 400V/16A, IP44, v/a </t>
  </si>
  <si>
    <t xml:space="preserve">Kontaktligzda 1-viet, 16A, 230V, IP20, z/a </t>
  </si>
  <si>
    <t xml:space="preserve">Kontaktligzda 2-viet, 16A, 230V, IP20, z/a </t>
  </si>
  <si>
    <t xml:space="preserve">Kontaktligzda 3-viet, 16A, 230V, IP20, z/a </t>
  </si>
  <si>
    <t xml:space="preserve">Kontaktligzda 1-viet, 16A, 230V, IP44, z/a </t>
  </si>
  <si>
    <t xml:space="preserve">Kontaktligzda 2-viet, 16A, 230V, IP44, z/a </t>
  </si>
  <si>
    <t xml:space="preserve">Kontaktligzda 4-viet, 16A, 230V, IP44, z/a </t>
  </si>
  <si>
    <t xml:space="preserve">Kontaktligzda 2-viet, 16A, 230V, IP44, v/a </t>
  </si>
  <si>
    <t xml:space="preserve">Slēdzis 10A, 230V, IP20, z/a </t>
  </si>
  <si>
    <t xml:space="preserve">Slēdzis 10A, 230V, IP44, z/a </t>
  </si>
  <si>
    <t xml:space="preserve">Dubultslēdzis 10A, 230V, IP44, z/a </t>
  </si>
  <si>
    <t xml:space="preserve">Parslēdzis 10A, 230V, IP44, z/a </t>
  </si>
  <si>
    <t xml:space="preserve">Klātbūtnes sensors, 360gr., 230V, 10A </t>
  </si>
  <si>
    <t xml:space="preserve">Invalidu WC siganalizācijas barošanas bloks 230V-24V "Varolux"</t>
  </si>
  <si>
    <t xml:space="preserve">Gaismas un skaņas signāls, kontrolieris LEV10-BWC "Varolux"</t>
  </si>
  <si>
    <t xml:space="preserve">Atsaukuma poga TAV24 BWC "Varolux"</t>
  </si>
  <si>
    <t xml:space="preserve">Izsaukuma poga TAV04 BWC  "Varolux"</t>
  </si>
  <si>
    <t xml:space="preserve">El.iekārtu pieslēgums </t>
  </si>
  <si>
    <t xml:space="preserve">Nozarkārba v/a </t>
  </si>
  <si>
    <t xml:space="preserve">Uzstādīšanas kārba z/a </t>
  </si>
  <si>
    <t xml:space="preserve">Ugunsdrošs blīvējums. 60min "HILTI"</t>
  </si>
  <si>
    <t xml:space="preserve">6. Zibens aizsardzība un zemējums</t>
  </si>
  <si>
    <t xml:space="preserve">Apaļdzelzs RD-8 "Obo bettermann"</t>
  </si>
  <si>
    <t xml:space="preserve">Apaļdzelzs RD-8 PVC "Obo bettermann"</t>
  </si>
  <si>
    <t xml:space="preserve">Mērījumklemme 223/O-DIN TS RD8-10/16 "Obo bettermann"</t>
  </si>
  <si>
    <t xml:space="preserve">Stieples jumta stiprinājums pie kotes "Obo bettermann"</t>
  </si>
  <si>
    <t xml:space="preserve">Stieples stiprinājums pie sienas 177/20-DIN RD8-10 "Obo bettermann"</t>
  </si>
  <si>
    <t xml:space="preserve">Vario ātrais savienotājs 249 8-10 ST "Obo bettermann"</t>
  </si>
  <si>
    <t xml:space="preserve">Uztveršanas stienis
h=1.5m
ar stiprin.pie skursteņa "Obo bettermann"</t>
  </si>
  <si>
    <t xml:space="preserve">Kabelis  (H)07V-K-1x25mm² </t>
  </si>
  <si>
    <t xml:space="preserve">Kabelis  (H)07V-K-1x6mm² </t>
  </si>
  <si>
    <t xml:space="preserve">Potenciālu izlīdzināšanas kopne iekštelpām 1801 </t>
  </si>
  <si>
    <t xml:space="preserve">7. Papildpasākumi</t>
  </si>
  <si>
    <t xml:space="preserve">Kabeļu marķējums </t>
  </si>
  <si>
    <t xml:space="preserve">Palīgmateriāli </t>
  </si>
  <si>
    <t xml:space="preserve">Lokālā tāme Nr.2,2</t>
  </si>
  <si>
    <t xml:space="preserve">Glikola sistēma caurule,kolektors, gaisošanas mezgls</t>
  </si>
  <si>
    <t xml:space="preserve">Zemes kontūra caurule PE-100 SDR17/PN10 40x2,4</t>
  </si>
  <si>
    <t xml:space="preserve">Lodveida ventilis i-ā 11/4'' 25bar </t>
  </si>
  <si>
    <t xml:space="preserve">Kolektora vedgabali.</t>
  </si>
  <si>
    <t xml:space="preserve">Balans.vārsts SRV-IG 11/2''i-i+pl.mēr.15-120 l/min </t>
  </si>
  <si>
    <t xml:space="preserve">Lodveida ventilis i-ā 1'' 40bar GF</t>
  </si>
  <si>
    <t xml:space="preserve">Nibe KB-25 </t>
  </si>
  <si>
    <t xml:space="preserve">Automātiskais atgaisotājs 1/2'' i Zeparo ZUT</t>
  </si>
  <si>
    <t xml:space="preserve">Drošības vārsts 3/4'' - 2.5 bar</t>
  </si>
  <si>
    <t xml:space="preserve">Manom. nopūtējkrāns RM15 1/2"i-a, 25bar WATTS</t>
  </si>
  <si>
    <t xml:space="preserve">Manometrs D100 1/2'' 0-6 bar KFM</t>
  </si>
  <si>
    <t xml:space="preserve">Multifunkc. spiediena tvertne DP-35 </t>
  </si>
  <si>
    <t xml:space="preserve">Kappes vent. 3/4'' i-i, ar noteci</t>
  </si>
  <si>
    <t xml:space="preserve">Siltumnes.Fritherm -20*C iepak.10L 35% etil.glik.ar piegādi (pēc fakta)</t>
  </si>
  <si>
    <t xml:space="preserve">l</t>
  </si>
  <si>
    <t xml:space="preserve">Kaučuka siltumizol.42x13 ST  K-Flex</t>
  </si>
  <si>
    <t xml:space="preserve">Kaučuka siltumizol.48x13 ST  K-Flex</t>
  </si>
  <si>
    <t xml:space="preserve">Izolācija Ø54x19mm ST 2m/gab</t>
  </si>
  <si>
    <t xml:space="preserve">Līmlenta pretkondensāta 50mmx10m b=3mm K-Flex</t>
  </si>
  <si>
    <t xml:space="preserve">Zemes kontūra kolektora montāža.</t>
  </si>
  <si>
    <t xml:space="preserve">Zemes kontūra ierakšana.</t>
  </si>
  <si>
    <t xml:space="preserve">kpl.</t>
  </si>
  <si>
    <t xml:space="preserve">Siltumsūknis + apsaiste</t>
  </si>
  <si>
    <t xml:space="preserve"> NIBE S1156-13 R EM 3X400V </t>
  </si>
  <si>
    <t xml:space="preserve">VPAS 300/450 Cu karstā ūdens sagatavošanas tvertne</t>
  </si>
  <si>
    <t xml:space="preserve">Ūdens tvertnes apsaistes materiāli </t>
  </si>
  <si>
    <t xml:space="preserve">Karstā ūdens recirkulācijas sūknis Grundfos</t>
  </si>
  <si>
    <t xml:space="preserve">Uponor Unipipe Plus 25x2.5 ruļļos </t>
  </si>
  <si>
    <t xml:space="preserve">Uponor Unipipe Plus 32x3 ruļļos </t>
  </si>
  <si>
    <t xml:space="preserve">Līkums 25x25 PPSU Pres. Uponor</t>
  </si>
  <si>
    <t xml:space="preserve">gb.</t>
  </si>
  <si>
    <t xml:space="preserve">Līkums 32x32 PPSU Pres. Uponor</t>
  </si>
  <si>
    <t xml:space="preserve">Pāreja 25x1 ā.v.metāla Pres. Uponor</t>
  </si>
  <si>
    <t xml:space="preserve">Lodveida ventilis i-ā 1" 40bar ar tauriņrokturi GF</t>
  </si>
  <si>
    <t xml:space="preserve">Lodveida ventilis i-ā 11/4'' 25bar GF</t>
  </si>
  <si>
    <t xml:space="preserve">Pāreja 32x1 1/4 ā.v.metāla Pres. Uponor</t>
  </si>
  <si>
    <t xml:space="preserve">Trejgabals 32x25x32 PPSU Pres. Uponor</t>
  </si>
  <si>
    <t xml:space="preserve">Trejgabals 32x1/2i.v.x32 metāla Pres. Uponor</t>
  </si>
  <si>
    <t xml:space="preserve">Trejgabals 25x1/2i.v.x25 metāla Pres. Uponor</t>
  </si>
  <si>
    <t xml:space="preserve">Līkums i-ā 3/4'' GF</t>
  </si>
  <si>
    <t xml:space="preserve">Pāreja 25x3/4 ā.v.metāla Pres. Uponor</t>
  </si>
  <si>
    <t xml:space="preserve">Aut. atgaisotājs vert. 1/2" Flexvent V, Flamco</t>
  </si>
  <si>
    <t xml:space="preserve">Pāreja ā-ā 1/2'' GF</t>
  </si>
  <si>
    <t xml:space="preserve">Pāreja ā-i 1¼'' - 1/2'' GF</t>
  </si>
  <si>
    <t xml:space="preserve">Trīsgabals (I) 1'' GF</t>
  </si>
  <si>
    <t xml:space="preserve">Multifunkc. spiediena tvertne DP-24 </t>
  </si>
  <si>
    <t xml:space="preserve">Stiprinājums izplešanās traukiem 5-25L</t>
  </si>
  <si>
    <t xml:space="preserve">Pāreja 32x1 ā.v.metāla Pres. Uponor</t>
  </si>
  <si>
    <t xml:space="preserve">CU Kompresijas pāreja 22 x 1" i.v.</t>
  </si>
  <si>
    <t xml:space="preserve">CU Kompresijas pāreja 28 x 1" i.v.</t>
  </si>
  <si>
    <t xml:space="preserve">Apkures līniju kolektors.</t>
  </si>
  <si>
    <t xml:space="preserve">Palīgmaterāli, mehānismi.</t>
  </si>
  <si>
    <t xml:space="preserve">Montāža, šķidruma pildīšana, gaisošana.</t>
  </si>
  <si>
    <t xml:space="preserve">Siltumsūkņa ieregulēšana, palaišana.</t>
  </si>
  <si>
    <t xml:space="preserve">Siltā grīda  1.st. Bez automātikas.</t>
  </si>
  <si>
    <t xml:space="preserve">Silto grīdu caurule 16x2,0 640m, Uponor</t>
  </si>
  <si>
    <t xml:space="preserve">PE-Xa Uzgalis 16x2 - 3/4; Euro Uponor</t>
  </si>
  <si>
    <t xml:space="preserve">Līkuma vadula 16mm Uponor, silto grīdu caurulei pie kolektora</t>
  </si>
  <si>
    <t xml:space="preserve">Takerskavas garās pistolei (250gb, 60mm) TIA</t>
  </si>
  <si>
    <t xml:space="preserve">Lodveida krāns 1'' i-i ar termometru, sarkans, PN50  HERZ</t>
  </si>
  <si>
    <t xml:space="preserve">Lodveida krāns 1'' i-i ar termometru, zils, PN50 HERZ</t>
  </si>
  <si>
    <t xml:space="preserve">Lodveida ventilis i-ā 11/4'' 25bar ar saskrūvi GF</t>
  </si>
  <si>
    <t xml:space="preserve">Izolācija 15x6mm PE 10m rullis K-flex</t>
  </si>
  <si>
    <t xml:space="preserve">Unipipe Plus 32x3.0 ruļļos 50m, Uponor</t>
  </si>
  <si>
    <t xml:space="preserve">Izolācija Ø35x9mm ST 2m/gab (melna) K-Flex</t>
  </si>
  <si>
    <t xml:space="preserve">Kolektoru pievadlīniju veidgabali</t>
  </si>
  <si>
    <t xml:space="preserve">Silto grīdu kolektors Vario S 10-kontūrām </t>
  </si>
  <si>
    <t xml:space="preserve">Silto grīdu kolektors Vario S 9-kontūrām </t>
  </si>
  <si>
    <t xml:space="preserve">Kolektoru skapis SLIM+1000mm, paaugstināts, iebūv</t>
  </si>
  <si>
    <t xml:space="preserve">Montāžas palīgmateriāli, izolācijas materiāli.</t>
  </si>
  <si>
    <t xml:space="preserve">Silto grīdu un pievadlīniju montāža.</t>
  </si>
  <si>
    <t xml:space="preserve">Siltā grīda  2.st. Bez automātikas.</t>
  </si>
  <si>
    <t xml:space="preserve">Uponor Unipipe Plus 32x3 ruļļos 50m</t>
  </si>
  <si>
    <t xml:space="preserve">Silto grīdu kolektors Vario S 6-kontūrām </t>
  </si>
  <si>
    <t xml:space="preserve">Kolektoru skapis SLIM+850mm, paaugstināts, iebūv</t>
  </si>
  <si>
    <t xml:space="preserve">Montāžas palīgmateriāli</t>
  </si>
  <si>
    <t xml:space="preserve">Silto grīdu un pievadlīniju montāža</t>
  </si>
  <si>
    <t xml:space="preserve">Lokālā tāme Nr.2,3</t>
  </si>
  <si>
    <t xml:space="preserve">Ventilācijas un kondicionēšanas sistēmas izbūve</t>
  </si>
  <si>
    <t xml:space="preserve">Lokālā tāme Nr.2,4</t>
  </si>
  <si>
    <t xml:space="preserve">1. ŪDENSAPGĀDE Ū1, T3, T4(IEKŠĒJIE TĪKLI)</t>
  </si>
  <si>
    <t xml:space="preserve">Lokanais pievads no leģēta tērauda roku mazgājamam galdam un noslēgventīlis-stopkrāns 15</t>
  </si>
  <si>
    <t xml:space="preserve">Jaucējkrāns roku mazgātnei ar pievadu no apakšas </t>
  </si>
  <si>
    <t xml:space="preserve">Jaucējkrāns virtuves izlietnei ar pievadu no apakšas </t>
  </si>
  <si>
    <t xml:space="preserve">Jaucējkrāns dušai ar stacionāro dušas uzgali </t>
  </si>
  <si>
    <t xml:space="preserve">Ūdensapgādes caurule PE PN10 32</t>
  </si>
  <si>
    <t xml:space="preserve">Daudzslāņu plastmasas un metāla kompozītcaurule  PE/AL/PE PN10 16x2mm ar veidgabaliem un stiprinājumi 16</t>
  </si>
  <si>
    <t xml:space="preserve">Daudzslāņu plastmasas un metāla kompozītcaurule  PE/AL/PE PN10 20x2,25mm ar veidgabaliem un stiprinājumiem 20</t>
  </si>
  <si>
    <t xml:space="preserve">Daudzslāņu plastmasas un metāla kompozītcaurule  PE/AL/PE PN10 25x2,5mm ar veidgabaliem un stiprinājumiem 25</t>
  </si>
  <si>
    <t xml:space="preserve">Daudzslāņu plastmasas un metāla kompozītcaurule  PE/AL/PE PN10 32x3mm ar veidgabaliem un stiprinājumiem 32</t>
  </si>
  <si>
    <t xml:space="preserve">Pretkondensāta porgumijas  izolācija "Armacell" 9mm TL-15/9-DG- A 16</t>
  </si>
  <si>
    <t xml:space="preserve">Pretkondensāta porgumijas  izolācija "Armacell" 9mm TL-20/9-DG- A 20</t>
  </si>
  <si>
    <t xml:space="preserve">Pretkondensāta porgumijas  izolācija "Armacell" 9mm TL-25/9-DG- A 25</t>
  </si>
  <si>
    <t xml:space="preserve">Pretkondensāta porgumijas  izolācija "Armacell" 9mm TL-32/9-DG- A 32</t>
  </si>
  <si>
    <t xml:space="preserve">Porgumijas izolācija pret siltuma zudumiem "Armacell" 13mm TL- 15/13-DG-A 16</t>
  </si>
  <si>
    <t xml:space="preserve">Porgumijas izolācija pret siltuma zudumiem "Armacell" 13mm TL- 20/13-DG-A 20</t>
  </si>
  <si>
    <t xml:space="preserve">Porgumijas izolācija pret siltuma zudumiem "Armacell" 13mm TL- 25/13-DG-A 25</t>
  </si>
  <si>
    <t xml:space="preserve">Porgumijas izolācija pret siltuma zudumiem "Armacell" 13mm TL- 32/13-DG-A 32</t>
  </si>
  <si>
    <t xml:space="preserve">Plastmasas  apvalkcaurule D75mm </t>
  </si>
  <si>
    <t xml:space="preserve">Manometrs PN16 15</t>
  </si>
  <si>
    <t xml:space="preserve">Lodveida aizbīdnis 15</t>
  </si>
  <si>
    <t xml:space="preserve">Lodveida aizbīdnis 20</t>
  </si>
  <si>
    <t xml:space="preserve">Lodveida aizbīdnis 25</t>
  </si>
  <si>
    <t xml:space="preserve">Lodveida aizbīdnis 32</t>
  </si>
  <si>
    <t xml:space="preserve">Vienvirziena vārsts PN16 15</t>
  </si>
  <si>
    <t xml:space="preserve">Vienvirziena vārsts PN16 20</t>
  </si>
  <si>
    <t xml:space="preserve">Vienvirziena vārsts PN16 25</t>
  </si>
  <si>
    <t xml:space="preserve">Automātiskais atgaisotājs PN16 15</t>
  </si>
  <si>
    <t xml:space="preserve">Dubļu uztvērējs PN16 32</t>
  </si>
  <si>
    <t xml:space="preserve">Hidrofors 10(l) </t>
  </si>
  <si>
    <t xml:space="preserve">Ūdens filtrs (mīkstinātājs) 2,0m3/h </t>
  </si>
  <si>
    <t xml:space="preserve">Ūdens filtrs (atdzelžotājs) 2,0m3/h </t>
  </si>
  <si>
    <t xml:space="preserve">Sistēmas iztukšošanas krāns PN10 20</t>
  </si>
  <si>
    <t xml:space="preserve">Neaizsalstošais laistīšanas krāns ar lokano šļūteni L=30m 20</t>
  </si>
  <si>
    <t xml:space="preserve">Apkalpes lūka 200x300</t>
  </si>
  <si>
    <t xml:space="preserve">Hermetizēts ūdensvada ievads OD32mm apvalkcaurulē D90 L=14m 32/90</t>
  </si>
  <si>
    <t xml:space="preserve">Sistēmas presēšana</t>
  </si>
  <si>
    <t xml:space="preserve">Stiprinājumi, palīgmateriāli</t>
  </si>
  <si>
    <t xml:space="preserve">Sistēmas montāžas darbi</t>
  </si>
  <si>
    <t xml:space="preserve">Lokālā tāme Nr.2,5</t>
  </si>
  <si>
    <t xml:space="preserve">2. SADZĪVES KANALIZĀCIJA K1, RAŽOŠNAS KANALIZĀCIJA K3</t>
  </si>
  <si>
    <t xml:space="preserve">Keramikas sēdpods ar savienojošo veidgabalu 100</t>
  </si>
  <si>
    <t xml:space="preserve">Iebūvējamā divrežīmu skalojamā kaste, skalojamās kastes taustiņi 100</t>
  </si>
  <si>
    <t xml:space="preserve">Keramikas roku mazgātne ar sifonu, kronšteiniem 50</t>
  </si>
  <si>
    <t xml:space="preserve">Nerūsējošā tērauda izlietne virtuvei ar pārplūdi un sifonu 50</t>
  </si>
  <si>
    <t xml:space="preserve">Nerūsējošā tērauda dušas kanāla tekne, reste L=1m un sofons. ACO Showerdrain C-Line 50</t>
  </si>
  <si>
    <t xml:space="preserve">Veļas mašīnas izvads ar sifonu un ūdensvada pievads ar stopkrānu, piem., HL406 50</t>
  </si>
  <si>
    <t xml:space="preserve">Trauku mašīnas izvads ar sifonu un ūdensvada pievads ar stopkrānu 50</t>
  </si>
  <si>
    <t xml:space="preserve">Grīdas traps ar hidroslēgu un ķeta resti, piem.,HL70G 100</t>
  </si>
  <si>
    <t xml:space="preserve">Grīdas traps ar hidroslēgu un ner. tēr. resti, piem.,HL70G 101</t>
  </si>
  <si>
    <t xml:space="preserve">PVC plastmasas kanalizācijas caurules ar veidgabaliem un stiprinājumiem 50</t>
  </si>
  <si>
    <t xml:space="preserve">Plastmasas PVC iekšējās kanalizācijas cauruļvads, veidgabali un stiprinājumiem 110</t>
  </si>
  <si>
    <t xml:space="preserve">Revīzija uz stāvvada PVC 110</t>
  </si>
  <si>
    <t xml:space="preserve">Uzgalis vēdināšanas vadam (pretaizsalšanas) 110</t>
  </si>
  <si>
    <t xml:space="preserve">Hermetizēta izlaide Dn100mm apvalkcaurulē Dn200 L=1m 110/200</t>
  </si>
  <si>
    <t xml:space="preserve">Ugunsdrošības cauruļu manžete 50</t>
  </si>
  <si>
    <t xml:space="preserve">Ugunsdrošības cauruļu manžete 100</t>
  </si>
  <si>
    <t xml:space="preserve">Stiprinājumi, palīgmateriāli, elektromateriāli</t>
  </si>
  <si>
    <t xml:space="preserve">3. KONDENSĀTA KANALIZĀCIJA K4(IEKŠĒJIE TĪKLI)</t>
  </si>
  <si>
    <t xml:space="preserve">Sienas sifons ar lodīti(kondensāta drenāžas pieslēgumam), piem., HL138K 32</t>
  </si>
  <si>
    <t xml:space="preserve">PVC plastmasas kanalizācijas caurules ar veidgabaliem un stiprinājumiem 32</t>
  </si>
  <si>
    <t xml:space="preserve">Porgumijas izolācija, materiāla siltumvadītspēja 0.040 W/(m x K), 9mm 32</t>
  </si>
  <si>
    <t xml:space="preserve">Lokālā tāme Nr.2,6</t>
  </si>
  <si>
    <t xml:space="preserve">UATS</t>
  </si>
  <si>
    <t xml:space="preserve">Vadības panelis 4-zonas paplašināmas līdz 36 INIM SmartLine036-4</t>
  </si>
  <si>
    <t xml:space="preserve">Konv. modulis 8-zonu paplašinatajs INIM SmartLine/8Z</t>
  </si>
  <si>
    <t xml:space="preserve">Akumulators 17Ah 12V POWER BUBBLE 17Ah 12V PREMIUM</t>
  </si>
  <si>
    <t xml:space="preserve">Konvencionālā sirēna Horing Lih AH-03127-S 35mA 114dB IP44 24VDC
Sarkana</t>
  </si>
  <si>
    <t xml:space="preserve">Ārējā ugunsgrēka signalizācijas sirēna ar strobu Horing Lih AH-03127-BS 40mA 114dB IP44 24VDC
ar Stroblampu Sarkana</t>
  </si>
  <si>
    <t xml:space="preserve">Manuālā ugunsgrēka trauksmes poga CQR FP3/RD Sarkana</t>
  </si>
  <si>
    <t xml:space="preserve">Konvencionālais dūmu detektors Apollo 55000-317APO
S65 Optiskais</t>
  </si>
  <si>
    <t xml:space="preserve">Konvencionālais siltuma detektors Apollo 55000-137APO
S65 Optiskais</t>
  </si>
  <si>
    <t xml:space="preserve">Detektora bāze Apollo Series 65 (45681- 20APO)</t>
  </si>
  <si>
    <t xml:space="preserve">Relejs 24V </t>
  </si>
  <si>
    <t xml:space="preserve">Ugunsdrošības kabelis JE-H(ST)FE180/E30 1x2x1+0.8 </t>
  </si>
  <si>
    <t xml:space="preserve">Ugunsdrošie stiprinājumi </t>
  </si>
  <si>
    <t xml:space="preserve">PVC caurule d=20mm LSZH kpl ar stiprinājumiem </t>
  </si>
  <si>
    <t xml:space="preserve">PVC caurule d=50mm LSZH kpl ar stiprinājumiem </t>
  </si>
  <si>
    <t xml:space="preserve">Regulēšana, palaišana </t>
  </si>
  <si>
    <t xml:space="preserve">Marķējums </t>
  </si>
  <si>
    <t xml:space="preserve">Programmēšanas darbi </t>
  </si>
  <si>
    <t xml:space="preserve">Lokālā tāme Nr.3,1</t>
  </si>
  <si>
    <t xml:space="preserve">1. Kabeļi</t>
  </si>
  <si>
    <t xml:space="preserve">Daudzdzīslu kabelis AXPK-4x70 </t>
  </si>
  <si>
    <t xml:space="preserve">Daudzdzīslu kabelis AXPK-4x25 </t>
  </si>
  <si>
    <t xml:space="preserve">Daudzdzīslu kabelis NYY-J-5x4 </t>
  </si>
  <si>
    <t xml:space="preserve">Daudzdzīslu kabelis NYY-J-3x2.5 </t>
  </si>
  <si>
    <t xml:space="preserve">Daudzdzīslu kabelis NYY-J-3x1.5 </t>
  </si>
  <si>
    <t xml:space="preserve">Kabeļu gala apd. EPKT 0031-L12 (250mm²-70mm²) </t>
  </si>
  <si>
    <t xml:space="preserve">Kabeļu gala apd. EPKT 0015-L12 (4mm²-35mm²) </t>
  </si>
  <si>
    <t xml:space="preserve">Tranšejas rakšana </t>
  </si>
  <si>
    <t xml:space="preserve">Kabeļu savienojuma uzmava 4x25mm2 </t>
  </si>
  <si>
    <t xml:space="preserve">Brīdinājuma lenta </t>
  </si>
  <si>
    <t xml:space="preserve">2. Zemējuma sistēma</t>
  </si>
  <si>
    <t xml:space="preserve">Cinkota tērauda plakanvads 30x3.5mm, 5052 DIN 30x3.5 </t>
  </si>
  <si>
    <t xml:space="preserve">Cinkota tērauda apaļvads RD-10 OBO Bettermann</t>
  </si>
  <si>
    <t xml:space="preserve">Krusveida savienotājs plakanvadiem un apaļvadiem, 253 8X8 OBO Bettermann</t>
  </si>
  <si>
    <t xml:space="preserve">Krustveida savienotājs plakanvadiem, 255 A-FL30 FT OBO Bettermann</t>
  </si>
  <si>
    <t xml:space="preserve">Zemējuma elektrods d=20mm, L=1.5m </t>
  </si>
  <si>
    <t xml:space="preserve">Antikorozijas lenta </t>
  </si>
  <si>
    <t xml:space="preserve">3. Elektromobīļu uzlādes stacijas</t>
  </si>
  <si>
    <t xml:space="preserve">Uzlādes stacija EVlink Pro AC 11kW. Metāliskais korpuss montāžai vienai EVlink Pro AC uzlādes stacijai </t>
  </si>
  <si>
    <t xml:space="preserve">Uzlādes staciju konfigurēšanas darbi Schneider Electric</t>
  </si>
  <si>
    <t xml:space="preserve">Betona pamatne metāliskām korpusam </t>
  </si>
  <si>
    <t xml:space="preserve">4. Gaismekļi</t>
  </si>
  <si>
    <t xml:space="preserve">Teritorijas gaismeklis TG1, 
 Colibri Midi 55 W 24, LED, 55W, 7195Lm </t>
  </si>
  <si>
    <t xml:space="preserve">5. Balsti, konsoles, pamatnes</t>
  </si>
  <si>
    <t xml:space="preserve">L-veida konsole VP110H2 L- veida h=2.0/v=1.0, 5°, TEHOMET TEHOMET</t>
  </si>
  <si>
    <t xml:space="preserve">Stabs ielas PK60108L45 konisks 4.5m (4m virs zemes) cinkots (Ø60, Ø125), TEHOMET TEHOMET</t>
  </si>
  <si>
    <t xml:space="preserve">Betona pamatne DBP-13 (P1.3/P2) 6-10m stabiem, 380kg komplektā ar blīvi, RAMKONS RAMKONS</t>
  </si>
  <si>
    <t xml:space="preserve">6. Caurules</t>
  </si>
  <si>
    <t xml:space="preserve">Kabeļu aizsargcaurule 110mm 750N, EVOCAB HARD Evopipes</t>
  </si>
  <si>
    <t xml:space="preserve">Kabeļu aizsargcaurule 50mm 750N, EVOCAB HARD Evopipes</t>
  </si>
  <si>
    <t xml:space="preserve">Savienojumi, pagriezieni, uzmavas, noslēgvāki Evopipes</t>
  </si>
  <si>
    <t xml:space="preserve">Lokālā tāme Nr.3,2</t>
  </si>
  <si>
    <t xml:space="preserve">Grunts darbi projektēto UKT tīklu darbu zonā</t>
  </si>
  <si>
    <t xml:space="preserve">Tranšejas rakšana un nederīgās grunts izņemšana (h vid =2,00m) projektēto cauruļvadu montāžai. Izraktās grunts transportēšana uz atbērtni</t>
  </si>
  <si>
    <t xml:space="preserve">Smilts pamatnes ierīkošana zem  cauruļvadiem h=0,15m, smilts apbērums virs cauruļvada h=0,30m. Atbilstoši cauruļvadu ražotājfirmas norādījumiem.</t>
  </si>
  <si>
    <t xml:space="preserve">Tranšejas aizbēršana ar smilšu grunti,  no smilšu pamatnes (cauruļu apbērums) līdz grunts virsmai. Atbilstoši cauruļvadu ražotājfirmas norādījumiem. Grunti sablīvēt ne mazāk kā 96% pēc Proktora blīvuma metodes, atbilstoši aktuālām "Ceļu specifikāciju" prasībām. Piezīme: Tranšejas aizbēršana līdz seguma konstrukcijai.</t>
  </si>
  <si>
    <t xml:space="preserve">Grunts ūdens līmeņa pazemināšanas iekārta ar adatfiltriem un gruntsūdens pazemināšana caurules rakšanas zonā (precizēt būvniecības laikā)</t>
  </si>
  <si>
    <t xml:space="preserve">Ūdensvads Ū1</t>
  </si>
  <si>
    <t xml:space="preserve">PE100 PN10 caurules ūdensapgādei OD32mm, izbūve ar dziļumu H=1,6-2,0m, hidrauliskā pārbaude, ūdensvada skalošanas un dezinfekcijas darbi</t>
  </si>
  <si>
    <t xml:space="preserve">EM dubultuzmava OD32mm</t>
  </si>
  <si>
    <t xml:space="preserve">Aizsargčaula PE caurulei OD32mm šķērsojot  pamatus</t>
  </si>
  <si>
    <t xml:space="preserve">Sadzīves un ražošanas kanalizācija K1, K3</t>
  </si>
  <si>
    <t xml:space="preserve">PP  SN8 caurules ar uzmavu OD110mm, izbūve ar dziļumu H=1,0-2,0m</t>
  </si>
  <si>
    <t xml:space="preserve">PP  SN8 caurules ar uzmavu OD160mm, izbūve ar dziļumu H=1,0-2,0m</t>
  </si>
  <si>
    <t xml:space="preserve">PE100 PN10 caurules kanalizācijas spiedvads OD63mm, izbūve ar dziļumu H=1,0-2,0m</t>
  </si>
  <si>
    <t xml:space="preserve">Aizsargčaula PP caurulei OD110mm šķērsojot  pamatus</t>
  </si>
  <si>
    <t xml:space="preserve">Plastmasas skataka DN400mm, pamatne, caurejošais diametrs D110-160mm, pievienojuma diametrs D110-160mm, komplektā ar augstuma regulēšanas cauruli, teleskopisko cauruli un 40 tn rāmi un
vāku</t>
  </si>
  <si>
    <t xml:space="preserve">Plastmasas skataka DN400mm ar nosēddaļu h=0,25m, pamatne, caurejošais diametrs D160mm, pievienojuma diametrs D160mm, komplektā ar augstuma regulēšanas cauruli, teleskopisko cauruli un 40 tn rāmi un vāku</t>
  </si>
  <si>
    <t xml:space="preserve">Tauku uztvērējs EuroREK Omega NS2</t>
  </si>
  <si>
    <t xml:space="preserve">Tehniskās apkalpes aka EuroHUK 600 h=1,7m PE</t>
  </si>
  <si>
    <t xml:space="preserve">Ķeta lūka ar ķeta rāmi D600, slodze līdz 40 t.</t>
  </si>
  <si>
    <t xml:space="preserve">Tauku uztvērēja signalizācijas bloks</t>
  </si>
  <si>
    <t xml:space="preserve">Kabelis NYY-J-4x1mm 2 tauku uztvērēja signalizācijai</t>
  </si>
  <si>
    <t xml:space="preserve">Plastmasas kabeļsargu caurule 110x94(ā.d.xie.d.) DVK110</t>
  </si>
  <si>
    <t xml:space="preserve">Tauku uztvērēja enkurojums, skatīt BK daļu</t>
  </si>
  <si>
    <t xml:space="preserve">Enkurošanas siksnas, L-10m., S-35mm, slodzei līdz 2,5t, savelkamais mehānisms no nerūsējošā metāla</t>
  </si>
  <si>
    <t xml:space="preserve">Krājrezervuārs/septiķis ar sūkni ( 5m 3  tilpums)</t>
  </si>
  <si>
    <t xml:space="preserve">Kanalizācijas sūknis 1m 3 /h, H=3m (1 sūkni uzglabāt noliktavā)</t>
  </si>
  <si>
    <t xml:space="preserve">Sūkņu atbalsta pēda DN 50</t>
  </si>
  <si>
    <t xml:space="preserve">Līmeņa pludiņslēdzis</t>
  </si>
  <si>
    <t xml:space="preserve">Izplūde  DN50</t>
  </si>
  <si>
    <t xml:space="preserve">Pacelšanas ķēde - 3,5 m</t>
  </si>
  <si>
    <t xml:space="preserve">Cinkotas tērauda sūkņa vadulas</t>
  </si>
  <si>
    <t xml:space="preserve">Ventilācijas izvads D110</t>
  </si>
  <si>
    <t xml:space="preserve">Kabeļa ievads D75</t>
  </si>
  <si>
    <t xml:space="preserve">Starpsiena</t>
  </si>
  <si>
    <t xml:space="preserve">Tehniskās apkalpes aka 600 h=1,7m PE</t>
  </si>
  <si>
    <t xml:space="preserve">Tehniskās apkalpes aka 300 h=1,7m PE</t>
  </si>
  <si>
    <t xml:space="preserve">Ķeta lūka ar ķeta rāmi D300, slodze līdz 40 t.</t>
  </si>
  <si>
    <t xml:space="preserve">Rezervuāra enkurojums, skatīt BK daļu</t>
  </si>
  <si>
    <t xml:space="preserve">Bioloģiskās attīrīšanas iekārta ASD PCK 2-12 (SIA”RUBIKI”), vadības bloks</t>
  </si>
  <si>
    <t xml:space="preserve">Bioloģiskās attīrīšanas iekārtas enkurojums, skatīt BK daļu</t>
  </si>
  <si>
    <t xml:space="preserve">Infiltrācijas tuneļa vidusdaļa (V=1,6 m3)</t>
  </si>
  <si>
    <t xml:space="preserve">Infiltrācijas tuneļa noslēgs (V=0,1 m3)</t>
  </si>
  <si>
    <t xml:space="preserve">Infiltrācijas tuneļa sākuma sektors (V=0,1 m3)</t>
  </si>
  <si>
    <t xml:space="preserve">Ģeotekstils Tecnogeo HTE 250T vai ekvivalents</t>
  </si>
  <si>
    <t xml:space="preserve">Skaloti oļi  fr.16-32mm, h=0,15m</t>
  </si>
  <si>
    <t xml:space="preserve">Demontāžas darbi UKT tīklu darbu zonā</t>
  </si>
  <si>
    <t xml:space="preserve">Esošā kanalizācijas cauruļvada D100mm demontāža un aizvešana, iekļaujot tranšejas rakšanas un aizbēršanas  apjomus.</t>
  </si>
  <si>
    <t xml:space="preserve">Esošā infiltrācijas lauka demontāža</t>
  </si>
  <si>
    <t xml:space="preserve">Esošās kanalizācijas skatakas demontāža un aizvešana, iekļaujot tranšejas rakšanas un aizbēršanas apjomus.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</si>
</sst>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_-;\-* #,##0.00_-;_-* \-??_-;_-@_-"/>
    <numFmt numFmtId="166" formatCode="#,##0.00;[RED]\-#,##0.00"/>
    <numFmt numFmtId="167" formatCode="_-* #,##0.00\ _L_s_-;\-* #,##0.00\ _L_s_-;_-* \-??\ _L_s_-;_-@_-"/>
    <numFmt numFmtId="168" formatCode="_(* #,##0.00_);_(* \(#,##0.00\);_(* \-??_);_(@_)"/>
    <numFmt numFmtId="169" formatCode="_-* #,##0\ _€_-;\-* #,##0\ _€_-;_-* \-??\ _€_-;_-@_-"/>
    <numFmt numFmtId="170" formatCode="_-* #,##0_-;\-* #,##0_-;_-* \-??_-;_-@_-"/>
    <numFmt numFmtId="171" formatCode="0%"/>
    <numFmt numFmtId="172" formatCode="0.00%"/>
    <numFmt numFmtId="173" formatCode="_-* #,##0.00\ _€_-;\-* #,##0.00\ _€_-;_-* \-??\ _€_-;_-@_-"/>
    <numFmt numFmtId="174" formatCode="0.0"/>
    <numFmt numFmtId="175" formatCode="0.00"/>
  </numFmts>
  <fonts count="43">
    <font>
      <sz val="11"/>
      <color theme="1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204"/>
    </font>
    <font>
      <sz val="11"/>
      <color rgb="FFFFFFFF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Verdana"/>
      <family val="2"/>
      <charset val="186"/>
    </font>
    <font>
      <sz val="11"/>
      <color theme="1"/>
      <name val="Calibri"/>
      <family val="2"/>
      <charset val="1"/>
    </font>
    <font>
      <sz val="11"/>
      <color theme="0"/>
      <name val="Calibri"/>
      <family val="2"/>
      <charset val="186"/>
    </font>
    <font>
      <sz val="11"/>
      <color rgb="FFFFFFFF"/>
      <name val="Verdana"/>
      <family val="2"/>
      <charset val="186"/>
    </font>
    <font>
      <sz val="10"/>
      <name val="Arial"/>
      <family val="0"/>
      <charset val="1"/>
    </font>
    <font>
      <sz val="10"/>
      <name val="Arial"/>
      <family val="2"/>
      <charset val="1"/>
    </font>
    <font>
      <sz val="11"/>
      <color theme="0"/>
      <name val="Calibri"/>
      <family val="2"/>
      <charset val="1"/>
    </font>
    <font>
      <b val="true"/>
      <sz val="11"/>
      <color rgb="FFFF9900"/>
      <name val="Calibri"/>
      <family val="2"/>
      <charset val="186"/>
    </font>
    <font>
      <sz val="11"/>
      <color rgb="FF800080"/>
      <name val="Calibri"/>
      <family val="2"/>
      <charset val="186"/>
    </font>
    <font>
      <sz val="11"/>
      <color rgb="FF800080"/>
      <name val="Verdana"/>
      <family val="2"/>
      <charset val="186"/>
    </font>
    <font>
      <sz val="11"/>
      <color rgb="FF9C000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0000"/>
      <name val="Calibri"/>
      <family val="2"/>
      <charset val="186"/>
    </font>
    <font>
      <b val="true"/>
      <sz val="11"/>
      <color rgb="FFFF0000"/>
      <name val="Calibri"/>
      <family val="2"/>
      <charset val="186"/>
    </font>
    <font>
      <b val="true"/>
      <sz val="11"/>
      <color rgb="FFFF9900"/>
      <name val="Verdana"/>
      <family val="2"/>
      <charset val="186"/>
    </font>
    <font>
      <b val="true"/>
      <sz val="11"/>
      <color rgb="FF000000"/>
      <name val="Calibri"/>
      <family val="2"/>
      <charset val="186"/>
    </font>
    <font>
      <b val="true"/>
      <sz val="11"/>
      <color rgb="FFFFFFFF"/>
      <name val="Calibri"/>
      <family val="2"/>
      <charset val="186"/>
    </font>
    <font>
      <b val="true"/>
      <sz val="11"/>
      <color rgb="FFFFFFFF"/>
      <name val="Verdana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1"/>
      <name val="Times New Roman"/>
      <family val="1"/>
      <charset val="1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"/>
    </font>
    <font>
      <b val="true"/>
      <sz val="12"/>
      <color theme="1"/>
      <name val="Times New Roman"/>
      <family val="1"/>
      <charset val="186"/>
    </font>
    <font>
      <b val="true"/>
      <sz val="12"/>
      <name val="Times New Roman"/>
      <family val="1"/>
      <charset val="186"/>
    </font>
    <font>
      <sz val="12"/>
      <name val="Times New Roman"/>
      <family val="1"/>
      <charset val="186"/>
    </font>
    <font>
      <b val="true"/>
      <sz val="12"/>
      <name val="Times New Roman"/>
      <family val="1"/>
      <charset val="1"/>
    </font>
  </fonts>
  <fills count="39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FF0000"/>
        <bgColor rgb="FF9C000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3A2C7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99CCFF"/>
        <bgColor rgb="FF93CDDD"/>
      </patternFill>
    </fill>
    <fill>
      <patternFill patternType="solid">
        <fgColor rgb="FFFF8080"/>
        <bgColor rgb="FFD99694"/>
      </patternFill>
    </fill>
    <fill>
      <patternFill patternType="solid">
        <fgColor theme="6" tint="0.79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FFFCC"/>
      </patternFill>
    </fill>
    <fill>
      <patternFill patternType="solid">
        <fgColor rgb="FF339966"/>
        <bgColor rgb="FF4F81BD"/>
      </patternFill>
    </fill>
    <fill>
      <patternFill patternType="solid">
        <fgColor rgb="FF800080"/>
        <bgColor rgb="FF800080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E8F2A1"/>
      </patternFill>
    </fill>
    <fill>
      <patternFill patternType="solid">
        <fgColor rgb="FFC0C0C0"/>
        <bgColor rgb="FFC3D69B"/>
      </patternFill>
    </fill>
    <fill>
      <patternFill patternType="solid">
        <fgColor rgb="FF33CCCC"/>
        <bgColor rgb="FF00B0F0"/>
      </patternFill>
    </fill>
    <fill>
      <patternFill patternType="solid">
        <fgColor rgb="FFFF6600"/>
        <bgColor rgb="FFE46C0A"/>
      </patternFill>
    </fill>
    <fill>
      <patternFill patternType="solid">
        <fgColor rgb="FF0066CC"/>
        <bgColor rgb="FF4F81BD"/>
      </patternFill>
    </fill>
    <fill>
      <patternFill patternType="solid">
        <fgColor rgb="FFFF9900"/>
        <bgColor rgb="FFE46C0A"/>
      </patternFill>
    </fill>
    <fill>
      <patternFill patternType="solid">
        <fgColor theme="4" tint="0.3999"/>
        <bgColor rgb="FF93CDDD"/>
      </patternFill>
    </fill>
    <fill>
      <patternFill patternType="solid">
        <fgColor theme="5" tint="0.3999"/>
        <bgColor rgb="FFFF8080"/>
      </patternFill>
    </fill>
    <fill>
      <patternFill patternType="solid">
        <fgColor theme="6" tint="0.3999"/>
        <bgColor rgb="FFC0C0C0"/>
      </patternFill>
    </fill>
    <fill>
      <patternFill patternType="solid">
        <fgColor theme="7" tint="0.3999"/>
        <bgColor rgb="FF95B3D7"/>
      </patternFill>
    </fill>
    <fill>
      <patternFill patternType="solid">
        <fgColor theme="8" tint="0.3999"/>
        <bgColor rgb="FF99CCFF"/>
      </patternFill>
    </fill>
    <fill>
      <patternFill patternType="solid">
        <fgColor theme="9" tint="0.3999"/>
        <bgColor rgb="FFFFCC99"/>
      </patternFill>
    </fill>
    <fill>
      <patternFill patternType="solid">
        <fgColor theme="4"/>
        <bgColor rgb="FF666699"/>
      </patternFill>
    </fill>
    <fill>
      <patternFill patternType="solid">
        <fgColor rgb="FF003366"/>
        <bgColor rgb="FF333399"/>
      </patternFill>
    </fill>
    <fill>
      <patternFill patternType="solid">
        <fgColor theme="5"/>
        <bgColor rgb="FFE46C0A"/>
      </patternFill>
    </fill>
    <fill>
      <patternFill patternType="solid">
        <fgColor theme="6"/>
        <bgColor rgb="FF92D050"/>
      </patternFill>
    </fill>
    <fill>
      <patternFill patternType="solid">
        <fgColor rgb="FF666699"/>
        <bgColor rgb="FF808080"/>
      </patternFill>
    </fill>
    <fill>
      <patternFill patternType="solid">
        <fgColor rgb="FFFFC7CE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E8F2A1"/>
        <bgColor rgb="FFFFFF99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0" borderId="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14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7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37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7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7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6" fillId="14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6" fillId="38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70" fontId="26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26" fillId="3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3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3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true" applyProtection="true">
      <alignment horizontal="left" vertical="bottom" textRotation="0" wrapText="false" indent="3" shrinkToFit="false"/>
      <protection locked="true" hidden="false"/>
    </xf>
    <xf numFmtId="165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38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1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1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3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3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3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6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3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5" fontId="3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0" fillId="0" borderId="5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40" fillId="0" borderId="5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39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1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1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1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1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8" fillId="14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1" fillId="0" borderId="5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9" fillId="0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1" fontId="39" fillId="0" borderId="5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9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9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1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1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3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41" fillId="0" borderId="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9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14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0" fillId="1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1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280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&#13;&#10;JournalTemplate=C:\COMFO\CTALK\JOURSTD.TPL&#13;&#10;LbStateAddress=3 3 0 251 1 89 2 311&#13;&#10;LbStateJou" xfId="20"/>
    <cellStyle name="&#13;&#10;JournalTemplate=C:\COMFO\CTALK\JOURSTD.TPL&#13;&#10;LbStateAddress=3 3 0 251 1 89 2 311&#13;&#10;LbStateJou 2" xfId="21"/>
    <cellStyle name="&#13;&#10;JournalTemplate=C:\COMFO\CTALK\JOURSTD.TPL&#13;&#10;LbStateAddress=3 3 0 251 1 89 2 311&#13;&#10;LbStateJou 3" xfId="22"/>
    <cellStyle name="1. izcēlums" xfId="23"/>
    <cellStyle name="1. izcēlums 2" xfId="24"/>
    <cellStyle name="2. izcēlums" xfId="25"/>
    <cellStyle name="2. izcēlums 2" xfId="26"/>
    <cellStyle name="2. izcēlums_1-6" xfId="27"/>
    <cellStyle name="20 % – Zvýraznění1" xfId="28"/>
    <cellStyle name="20 % – Zvýraznění2" xfId="29"/>
    <cellStyle name="20 % – Zvýraznění3" xfId="30"/>
    <cellStyle name="20 % – Zvýraznění4" xfId="31"/>
    <cellStyle name="20 % – Zvýraznění5" xfId="32"/>
    <cellStyle name="20 % – Zvýraznění6" xfId="33"/>
    <cellStyle name="20% - 1. jelölőszín" xfId="34"/>
    <cellStyle name="20% - 2. jelölőszín" xfId="35"/>
    <cellStyle name="20% - 3. jelölőszín" xfId="36"/>
    <cellStyle name="20% - 4. jelölőszín" xfId="37"/>
    <cellStyle name="20% - 5. jelölőszín" xfId="38"/>
    <cellStyle name="20% - 6. jelölőszín" xfId="39"/>
    <cellStyle name="20% - Accent1 2" xfId="40"/>
    <cellStyle name="20% - Accent1 2 2" xfId="41"/>
    <cellStyle name="20% - Accent1 2 3" xfId="42"/>
    <cellStyle name="20% - Accent1 3" xfId="43"/>
    <cellStyle name="20% - Accent1 4" xfId="44"/>
    <cellStyle name="20% - Accent1 5" xfId="45"/>
    <cellStyle name="20% - Accent2 2" xfId="46"/>
    <cellStyle name="20% - Accent2 2 2" xfId="47"/>
    <cellStyle name="20% - Accent2 2 3" xfId="48"/>
    <cellStyle name="20% - Accent2 3" xfId="49"/>
    <cellStyle name="20% - Accent2 4" xfId="50"/>
    <cellStyle name="20% - Accent2 5" xfId="51"/>
    <cellStyle name="20% - Accent3 2" xfId="52"/>
    <cellStyle name="20% - Accent3 2 2" xfId="53"/>
    <cellStyle name="20% - Accent3 2 2 2" xfId="54"/>
    <cellStyle name="20% - Accent3 2 3" xfId="55"/>
    <cellStyle name="20% - Accent3 2 4" xfId="56"/>
    <cellStyle name="20% - Accent3 3" xfId="57"/>
    <cellStyle name="20% - Accent3 4" xfId="58"/>
    <cellStyle name="20% - Accent3 5" xfId="59"/>
    <cellStyle name="20% - Accent3 6" xfId="60"/>
    <cellStyle name="20% - Accent3 7" xfId="61"/>
    <cellStyle name="20% - Accent3 8" xfId="62"/>
    <cellStyle name="20% - Accent4 2" xfId="63"/>
    <cellStyle name="20% - Accent4 2 2" xfId="64"/>
    <cellStyle name="20% - Accent4 2 3" xfId="65"/>
    <cellStyle name="20% - Accent4 3" xfId="66"/>
    <cellStyle name="20% - Accent4 4" xfId="67"/>
    <cellStyle name="20% - Accent4 5" xfId="68"/>
    <cellStyle name="20% - Accent5 2" xfId="69"/>
    <cellStyle name="20% - Accent5 2 2" xfId="70"/>
    <cellStyle name="20% - Accent5 3" xfId="71"/>
    <cellStyle name="20% - Accent5 4" xfId="72"/>
    <cellStyle name="20% - Accent6 2" xfId="73"/>
    <cellStyle name="20% - Accent6 2 2" xfId="74"/>
    <cellStyle name="20% - Accent6 2 3" xfId="75"/>
    <cellStyle name="20% - Accent6 3" xfId="76"/>
    <cellStyle name="20% - Accent6 4" xfId="77"/>
    <cellStyle name="20% - Accent6 5" xfId="78"/>
    <cellStyle name="20% - Izcēlums1" xfId="79"/>
    <cellStyle name="20% - Izcēlums1 2" xfId="80"/>
    <cellStyle name="20% - Izcēlums1 3" xfId="81"/>
    <cellStyle name="20% - Izcēlums2" xfId="82"/>
    <cellStyle name="20% - Izcēlums2 2" xfId="83"/>
    <cellStyle name="20% - Izcēlums2 3" xfId="84"/>
    <cellStyle name="20% - Izcēlums3" xfId="85"/>
    <cellStyle name="20% - Izcēlums3 2" xfId="86"/>
    <cellStyle name="20% - Izcēlums3 3" xfId="87"/>
    <cellStyle name="20% - Izcēlums4" xfId="88"/>
    <cellStyle name="20% - Izcēlums4 2" xfId="89"/>
    <cellStyle name="20% - Izcēlums4 3" xfId="90"/>
    <cellStyle name="20% - Izcēlums5" xfId="91"/>
    <cellStyle name="20% - Izcēlums5 2" xfId="92"/>
    <cellStyle name="20% - Izcēlums5 3" xfId="93"/>
    <cellStyle name="20% - Izcēlums6" xfId="94"/>
    <cellStyle name="20% - Izcēlums6 2" xfId="95"/>
    <cellStyle name="20% - Izcēlums6 3" xfId="96"/>
    <cellStyle name="20% - Акцент1" xfId="97"/>
    <cellStyle name="20% - Акцент2" xfId="98"/>
    <cellStyle name="20% - Акцент3" xfId="99"/>
    <cellStyle name="20% - Акцент4" xfId="100"/>
    <cellStyle name="20% - Акцент5" xfId="101"/>
    <cellStyle name="20% - Акцент6" xfId="102"/>
    <cellStyle name="20% no 1. izcēluma" xfId="103"/>
    <cellStyle name="20% no 1. izcēluma 2" xfId="104"/>
    <cellStyle name="20% no 2. izcēluma" xfId="105"/>
    <cellStyle name="20% no 2. izcēluma 2" xfId="106"/>
    <cellStyle name="20% no 3. izcēluma" xfId="107"/>
    <cellStyle name="20% no 3. izcēluma 2" xfId="108"/>
    <cellStyle name="20% no 4. izcēluma" xfId="109"/>
    <cellStyle name="20% no 4. izcēluma 2" xfId="110"/>
    <cellStyle name="20% no 5. izcēluma" xfId="111"/>
    <cellStyle name="20% no 6. izcēluma" xfId="112"/>
    <cellStyle name="3. izcēlums " xfId="113"/>
    <cellStyle name="3. izcēlums  2" xfId="114"/>
    <cellStyle name="4. izcēlums" xfId="115"/>
    <cellStyle name="4. izcēlums 2" xfId="116"/>
    <cellStyle name="40 % – Zvýraznění1" xfId="117"/>
    <cellStyle name="40 % – Zvýraznění2" xfId="118"/>
    <cellStyle name="40 % – Zvýraznění3" xfId="119"/>
    <cellStyle name="40 % – Zvýraznění4" xfId="120"/>
    <cellStyle name="40 % – Zvýraznění5" xfId="121"/>
    <cellStyle name="40 % – Zvýraznění6" xfId="122"/>
    <cellStyle name="40% - 1. jelölőszín" xfId="123"/>
    <cellStyle name="40% - 2. jelölőszín" xfId="124"/>
    <cellStyle name="40% - 3. jelölőszín" xfId="125"/>
    <cellStyle name="40% - 4. jelölőszín" xfId="126"/>
    <cellStyle name="40% - 5. jelölőszín" xfId="127"/>
    <cellStyle name="40% - 6. jelölőszín" xfId="128"/>
    <cellStyle name="40% - Accent1 2" xfId="129"/>
    <cellStyle name="40% - Accent1 2 2" xfId="130"/>
    <cellStyle name="40% - Accent1 2 3" xfId="131"/>
    <cellStyle name="40% - Accent1 3" xfId="132"/>
    <cellStyle name="40% - Accent1 4" xfId="133"/>
    <cellStyle name="40% - Accent1 5" xfId="134"/>
    <cellStyle name="40% - Accent2 2" xfId="135"/>
    <cellStyle name="40% - Accent2 2 2" xfId="136"/>
    <cellStyle name="40% - Accent2 3" xfId="137"/>
    <cellStyle name="40% - Accent2 4" xfId="138"/>
    <cellStyle name="40% - Accent3 2" xfId="139"/>
    <cellStyle name="40% - Accent3 2 2" xfId="140"/>
    <cellStyle name="40% - Accent3 2 3" xfId="141"/>
    <cellStyle name="40% - Accent3 3" xfId="142"/>
    <cellStyle name="40% - Accent3 4" xfId="143"/>
    <cellStyle name="40% - Accent3 5" xfId="144"/>
    <cellStyle name="40% - Accent4 2" xfId="145"/>
    <cellStyle name="40% - Accent4 2 2" xfId="146"/>
    <cellStyle name="40% - Accent4 2 3" xfId="147"/>
    <cellStyle name="40% - Accent4 3" xfId="148"/>
    <cellStyle name="40% - Accent4 4" xfId="149"/>
    <cellStyle name="40% - Accent4 5" xfId="150"/>
    <cellStyle name="40% - Accent5 2" xfId="151"/>
    <cellStyle name="40% - Accent5 2 2" xfId="152"/>
    <cellStyle name="40% - Accent5 2 3" xfId="153"/>
    <cellStyle name="40% - Accent5 3" xfId="154"/>
    <cellStyle name="40% - Accent5 4" xfId="155"/>
    <cellStyle name="40% - Accent5 5" xfId="156"/>
    <cellStyle name="40% - Accent6 2" xfId="157"/>
    <cellStyle name="40% - Accent6 2 2" xfId="158"/>
    <cellStyle name="40% - Accent6 2 3" xfId="159"/>
    <cellStyle name="40% - Accent6 3" xfId="160"/>
    <cellStyle name="40% - Accent6 4" xfId="161"/>
    <cellStyle name="40% - Accent6 5" xfId="162"/>
    <cellStyle name="40% - Izcēlums1" xfId="163"/>
    <cellStyle name="40% - Izcēlums1 2" xfId="164"/>
    <cellStyle name="40% - Izcēlums1 3" xfId="165"/>
    <cellStyle name="40% - Izcēlums2" xfId="166"/>
    <cellStyle name="40% - Izcēlums2 2" xfId="167"/>
    <cellStyle name="40% - Izcēlums2 3" xfId="168"/>
    <cellStyle name="40% - Izcēlums3" xfId="169"/>
    <cellStyle name="40% - Izcēlums3 2" xfId="170"/>
    <cellStyle name="40% - Izcēlums3 3" xfId="171"/>
    <cellStyle name="40% - Izcēlums4" xfId="172"/>
    <cellStyle name="40% - Izcēlums4 2" xfId="173"/>
    <cellStyle name="40% - Izcēlums4 3" xfId="174"/>
    <cellStyle name="40% - Izcēlums5" xfId="175"/>
    <cellStyle name="40% - Izcēlums5 2" xfId="176"/>
    <cellStyle name="40% - Izcēlums5 3" xfId="177"/>
    <cellStyle name="40% - Izcēlums6" xfId="178"/>
    <cellStyle name="40% - Izcēlums6 2" xfId="179"/>
    <cellStyle name="40% - Izcēlums6 3" xfId="180"/>
    <cellStyle name="40% - Акцент1" xfId="181"/>
    <cellStyle name="40% - Акцент2" xfId="182"/>
    <cellStyle name="40% - Акцент3" xfId="183"/>
    <cellStyle name="40% - Акцент4" xfId="184"/>
    <cellStyle name="40% - Акцент5" xfId="185"/>
    <cellStyle name="40% - Акцент6" xfId="186"/>
    <cellStyle name="40% no 1. izcēluma" xfId="187"/>
    <cellStyle name="40% no 1. izcēluma 2" xfId="188"/>
    <cellStyle name="40% no 2. izcēluma" xfId="189"/>
    <cellStyle name="40% no 3. izcēluma" xfId="190"/>
    <cellStyle name="40% no 3. izcēluma 2" xfId="191"/>
    <cellStyle name="40% no 4. izcēluma" xfId="192"/>
    <cellStyle name="40% no 4. izcēluma 2" xfId="193"/>
    <cellStyle name="40% no 5. izcēluma" xfId="194"/>
    <cellStyle name="40% no 6. izcēluma" xfId="195"/>
    <cellStyle name="40% no 6. izcēluma 2" xfId="196"/>
    <cellStyle name="5. izcēlums" xfId="197"/>
    <cellStyle name="5. izcēlums 2" xfId="198"/>
    <cellStyle name="6. izcēlums" xfId="199"/>
    <cellStyle name="6. izcēlums 2" xfId="200"/>
    <cellStyle name="6. izcēlums_1-6" xfId="201"/>
    <cellStyle name="60 % – Zvýraznění1" xfId="202"/>
    <cellStyle name="60 % – Zvýraznění2" xfId="203"/>
    <cellStyle name="60 % – Zvýraznění3" xfId="204"/>
    <cellStyle name="60 % – Zvýraznění4" xfId="205"/>
    <cellStyle name="60 % – Zvýraznění5" xfId="206"/>
    <cellStyle name="60 % – Zvýraznění6" xfId="207"/>
    <cellStyle name="60% - 1. jelölőszín" xfId="208"/>
    <cellStyle name="60% - 2. jelölőszín" xfId="209"/>
    <cellStyle name="60% - 3. jelölőszín" xfId="210"/>
    <cellStyle name="60% - 4. jelölőszín" xfId="211"/>
    <cellStyle name="60% - 5. jelölőszín" xfId="212"/>
    <cellStyle name="60% - 6. jelölőszín" xfId="213"/>
    <cellStyle name="60% - Accent1 2" xfId="214"/>
    <cellStyle name="60% - Accent1 2 2" xfId="215"/>
    <cellStyle name="60% - Accent1 2 3" xfId="216"/>
    <cellStyle name="60% - Accent1 2 4" xfId="217"/>
    <cellStyle name="60% - Accent1 2 5" xfId="218"/>
    <cellStyle name="60% - Accent1 3" xfId="219"/>
    <cellStyle name="60% - Accent1 4" xfId="220"/>
    <cellStyle name="60% - Accent1 5" xfId="221"/>
    <cellStyle name="60% - Accent1 6" xfId="222"/>
    <cellStyle name="60% - Accent2 2" xfId="223"/>
    <cellStyle name="60% - Accent2 2 2" xfId="224"/>
    <cellStyle name="60% - Accent2 2 3" xfId="225"/>
    <cellStyle name="60% - Accent2 2 4" xfId="226"/>
    <cellStyle name="60% - Accent2 2 5" xfId="227"/>
    <cellStyle name="60% - Accent2 3" xfId="228"/>
    <cellStyle name="60% - Accent2 4" xfId="229"/>
    <cellStyle name="60% - Accent2 5" xfId="230"/>
    <cellStyle name="60% - Accent3 2" xfId="231"/>
    <cellStyle name="60% - Accent3 2 2" xfId="232"/>
    <cellStyle name="60% - Accent3 2 3" xfId="233"/>
    <cellStyle name="60% - Accent3 2 4" xfId="234"/>
    <cellStyle name="60% - Accent3 2 5" xfId="235"/>
    <cellStyle name="60% - Accent3 3" xfId="236"/>
    <cellStyle name="60% - Accent3 4" xfId="237"/>
    <cellStyle name="60% - Accent3 5" xfId="238"/>
    <cellStyle name="60% - Accent4 2" xfId="239"/>
    <cellStyle name="60% - Accent4 2 2" xfId="240"/>
    <cellStyle name="60% - Accent4 2 3" xfId="241"/>
    <cellStyle name="60% - Accent4 2 4" xfId="242"/>
    <cellStyle name="60% - Accent4 2 5" xfId="243"/>
    <cellStyle name="60% - Accent4 3" xfId="244"/>
    <cellStyle name="60% - Accent4 4" xfId="245"/>
    <cellStyle name="60% - Accent4 5" xfId="246"/>
    <cellStyle name="60% - Accent5 2" xfId="247"/>
    <cellStyle name="60% - Accent5 2 2" xfId="248"/>
    <cellStyle name="60% - Accent5 2 3" xfId="249"/>
    <cellStyle name="60% - Accent5 2 4" xfId="250"/>
    <cellStyle name="60% - Accent5 2 5" xfId="251"/>
    <cellStyle name="60% - Accent5 3" xfId="252"/>
    <cellStyle name="60% - Accent5 4" xfId="253"/>
    <cellStyle name="60% - Accent5 5" xfId="254"/>
    <cellStyle name="60% - Accent6 2" xfId="255"/>
    <cellStyle name="60% - Accent6 2 2" xfId="256"/>
    <cellStyle name="60% - Accent6 2 3" xfId="257"/>
    <cellStyle name="60% - Accent6 2 4" xfId="258"/>
    <cellStyle name="60% - Accent6 2 5" xfId="259"/>
    <cellStyle name="60% - Accent6 3" xfId="260"/>
    <cellStyle name="60% - Accent6 4" xfId="261"/>
    <cellStyle name="60% - Accent6 5" xfId="262"/>
    <cellStyle name="60% - Izcēlums1" xfId="263"/>
    <cellStyle name="60% - Izcēlums1 2" xfId="264"/>
    <cellStyle name="60% - Izcēlums1 3" xfId="265"/>
    <cellStyle name="60% - Izcēlums2" xfId="266"/>
    <cellStyle name="60% - Izcēlums2 2" xfId="267"/>
    <cellStyle name="60% - Izcēlums2 3" xfId="268"/>
    <cellStyle name="60% - Izcēlums3" xfId="269"/>
    <cellStyle name="60% - Izcēlums3 2" xfId="270"/>
    <cellStyle name="60% - Izcēlums3 3" xfId="271"/>
    <cellStyle name="60% - Izcēlums4" xfId="272"/>
    <cellStyle name="60% - Izcēlums4 2" xfId="273"/>
    <cellStyle name="60% - Izcēlums4 3" xfId="274"/>
    <cellStyle name="60% - Izcēlums5" xfId="275"/>
    <cellStyle name="60% - Izcēlums5 2" xfId="276"/>
    <cellStyle name="60% - Izcēlums5 3" xfId="277"/>
    <cellStyle name="60% - Izcēlums6" xfId="278"/>
    <cellStyle name="60% - Izcēlums6 2" xfId="279"/>
    <cellStyle name="60% - Izcēlums6 3" xfId="280"/>
    <cellStyle name="60% - Акцент1" xfId="281"/>
    <cellStyle name="60% - Акцент2" xfId="282"/>
    <cellStyle name="60% - Акцент3" xfId="283"/>
    <cellStyle name="60% - Акцент4" xfId="284"/>
    <cellStyle name="60% - Акцент5" xfId="285"/>
    <cellStyle name="60% - Акцент6" xfId="286"/>
    <cellStyle name="60% no 1. izcēluma" xfId="287"/>
    <cellStyle name="60% no 1. izcēluma 2" xfId="288"/>
    <cellStyle name="60% no 2. izcēluma" xfId="289"/>
    <cellStyle name="60% no 3. izcēluma" xfId="290"/>
    <cellStyle name="60% no 3. izcēluma 2" xfId="291"/>
    <cellStyle name="60% no 4. izcēluma" xfId="292"/>
    <cellStyle name="60% no 4. izcēluma 2" xfId="293"/>
    <cellStyle name="60% no 5. izcēluma" xfId="294"/>
    <cellStyle name="60% no 6. izcēluma" xfId="295"/>
    <cellStyle name="60% no 6. izcēluma 2" xfId="296"/>
    <cellStyle name="?_x0002_nt?_x0002_ie?_x0002_de?_x0002_ b?_x0002_ch?_x0002_d ?_x0002_re?_x0002_ k?_x0002_we?_x0002_d_x0003_?_x0002_d_x000e_?_x0002_ _x0008_?_x0002__x000e_ ?_x0002_ ‡?_x0002_i`?_x0003_N_x0013_e?_x0003_'|'?_x0002_ve?_x0002_le?_x0002_s ?_x0002_i%?_x0005_größe?_x0002_ a?_x0002_he?_x0002_on?_x0002_rt?_x0002_at?_x0002_e" xfId="297"/>
    <cellStyle name="_25_Specification_v1_DZ" xfId="298"/>
    <cellStyle name="Accent1 2" xfId="299"/>
    <cellStyle name="Accent1 2 2" xfId="300"/>
    <cellStyle name="Accent1 2 2 2" xfId="301"/>
    <cellStyle name="Accent1 2 3" xfId="302"/>
    <cellStyle name="Accent1 3" xfId="303"/>
    <cellStyle name="Accent1 4" xfId="304"/>
    <cellStyle name="Accent1 5" xfId="305"/>
    <cellStyle name="Accent2 2" xfId="306"/>
    <cellStyle name="Accent2 2 2" xfId="307"/>
    <cellStyle name="Accent2 2 2 2" xfId="308"/>
    <cellStyle name="Accent2 2 3" xfId="309"/>
    <cellStyle name="Accent2 3" xfId="310"/>
    <cellStyle name="Accent2 4" xfId="311"/>
    <cellStyle name="Accent2 5" xfId="312"/>
    <cellStyle name="Accent3 2" xfId="313"/>
    <cellStyle name="Accent3 2 2" xfId="314"/>
    <cellStyle name="Accent3 2 2 2" xfId="315"/>
    <cellStyle name="Accent3 2 3" xfId="316"/>
    <cellStyle name="Accent3 3" xfId="317"/>
    <cellStyle name="Accent3 4" xfId="318"/>
    <cellStyle name="Accent3 5" xfId="319"/>
    <cellStyle name="Accent4 2" xfId="320"/>
    <cellStyle name="Accent4 2 2" xfId="321"/>
    <cellStyle name="Accent4 2 3" xfId="322"/>
    <cellStyle name="Accent4 3" xfId="323"/>
    <cellStyle name="Accent4 4" xfId="324"/>
    <cellStyle name="Accent4 5" xfId="325"/>
    <cellStyle name="Accent5 2" xfId="326"/>
    <cellStyle name="Accent5 2 2" xfId="327"/>
    <cellStyle name="Accent5 3" xfId="328"/>
    <cellStyle name="Accent5 4" xfId="329"/>
    <cellStyle name="Accent6 2" xfId="330"/>
    <cellStyle name="Accent6 2 2" xfId="331"/>
    <cellStyle name="Accent6 2 3" xfId="332"/>
    <cellStyle name="Accent6 3" xfId="333"/>
    <cellStyle name="Accent6 4" xfId="334"/>
    <cellStyle name="Accent6 5" xfId="335"/>
    <cellStyle name="Aprēķināšana" xfId="336"/>
    <cellStyle name="Aprēķināšana 2" xfId="337"/>
    <cellStyle name="Aprēķināšana 3" xfId="338"/>
    <cellStyle name="Aprēķināšana 4" xfId="339"/>
    <cellStyle name="Aprēķināšana_1-7" xfId="340"/>
    <cellStyle name="Atdalītāji 2" xfId="341"/>
    <cellStyle name="Atdalītāji 2 2" xfId="342"/>
    <cellStyle name="Atdalītāji 2 2 2" xfId="343"/>
    <cellStyle name="Atdalītāji 2 2 2 2" xfId="344"/>
    <cellStyle name="Atdalītāji 2 2 2 2 2" xfId="345"/>
    <cellStyle name="Atdalītāji 2 2 2 3" xfId="346"/>
    <cellStyle name="Atdalītāji 2 2 3" xfId="347"/>
    <cellStyle name="Atdalītāji 2 2 3 2" xfId="348"/>
    <cellStyle name="Atdalītāji 2 2 3 2 2" xfId="349"/>
    <cellStyle name="Atdalītāji 2 2 3 3" xfId="350"/>
    <cellStyle name="Atdalītāji 2 2 4" xfId="351"/>
    <cellStyle name="Atdalītāji 2 2 4 2" xfId="352"/>
    <cellStyle name="Atdalītāji 2 2 5" xfId="353"/>
    <cellStyle name="Atdalītāji 2 3" xfId="354"/>
    <cellStyle name="Atdalītāji 2 3 2" xfId="355"/>
    <cellStyle name="Atdalītāji 2 3 2 2" xfId="356"/>
    <cellStyle name="Atdalītāji 2 3 3" xfId="357"/>
    <cellStyle name="Atdalītāji 2 4" xfId="358"/>
    <cellStyle name="Atdalītāji 2 4 2" xfId="359"/>
    <cellStyle name="Atdalītāji 2 4 2 2" xfId="360"/>
    <cellStyle name="Atdalītāji 2 4 3" xfId="361"/>
    <cellStyle name="Atdalītāji 2 5" xfId="362"/>
    <cellStyle name="Atdalītāji 2 5 2" xfId="363"/>
    <cellStyle name="Atdalītāji 2 6" xfId="364"/>
    <cellStyle name="Bad 2" xfId="365"/>
    <cellStyle name="Bad 2 2" xfId="366"/>
    <cellStyle name="Bad 2 3" xfId="367"/>
    <cellStyle name="Bad 3" xfId="368"/>
    <cellStyle name="Bad 4" xfId="369"/>
    <cellStyle name="Bad 5" xfId="370"/>
    <cellStyle name="Bad 6" xfId="371"/>
    <cellStyle name="Bevitel" xfId="372"/>
    <cellStyle name="Brīdinājuma teksts" xfId="373"/>
    <cellStyle name="Brīdinājuma teksts 2" xfId="374"/>
    <cellStyle name="Brīdinājuma teksts_1-7" xfId="375"/>
    <cellStyle name="Calculation 2" xfId="376"/>
    <cellStyle name="Calculation 2 2" xfId="377"/>
    <cellStyle name="Calculation 2 3" xfId="378"/>
    <cellStyle name="Calculation 3" xfId="379"/>
    <cellStyle name="Calculation 4" xfId="380"/>
    <cellStyle name="Calculation 5" xfId="381"/>
    <cellStyle name="Celkem" xfId="382"/>
    <cellStyle name="Check Cell 2" xfId="383"/>
    <cellStyle name="Check Cell 2 2" xfId="384"/>
    <cellStyle name="Check Cell 3" xfId="385"/>
    <cellStyle name="Check Cell 4" xfId="386"/>
    <cellStyle name="Chybně" xfId="387"/>
    <cellStyle name="Comma 10" xfId="388"/>
    <cellStyle name="Comma 10 2" xfId="389"/>
    <cellStyle name="Comma 10 2 2" xfId="390"/>
    <cellStyle name="Comma 10 2 2 2" xfId="391"/>
    <cellStyle name="Comma 10 2 2 2 2" xfId="392"/>
    <cellStyle name="Comma 10 2 2 3" xfId="393"/>
    <cellStyle name="Comma 10 2 3" xfId="394"/>
    <cellStyle name="Comma 10 2 3 2" xfId="395"/>
    <cellStyle name="Comma 10 2 3 2 2" xfId="396"/>
    <cellStyle name="Comma 10 2 3 3" xfId="397"/>
    <cellStyle name="Comma 10 2 4" xfId="398"/>
    <cellStyle name="Comma 10 2 4 2" xfId="399"/>
    <cellStyle name="Comma 10 2 5" xfId="400"/>
    <cellStyle name="Comma 10 3" xfId="401"/>
    <cellStyle name="Comma 10 3 2" xfId="402"/>
    <cellStyle name="Comma 10 3 2 2" xfId="403"/>
    <cellStyle name="Comma 10 3 3" xfId="404"/>
    <cellStyle name="Comma 10 4" xfId="405"/>
    <cellStyle name="Comma 10 4 2" xfId="406"/>
    <cellStyle name="Comma 10 4 2 2" xfId="407"/>
    <cellStyle name="Comma 10 4 3" xfId="408"/>
    <cellStyle name="Comma 10 5" xfId="409"/>
    <cellStyle name="Comma 10 5 2" xfId="410"/>
    <cellStyle name="Comma 10 6" xfId="411"/>
    <cellStyle name="Comma 11" xfId="412"/>
    <cellStyle name="Comma 11 2" xfId="413"/>
    <cellStyle name="Comma 11 2 2" xfId="414"/>
    <cellStyle name="Comma 11 2 2 2" xfId="415"/>
    <cellStyle name="Comma 11 2 2 2 2" xfId="416"/>
    <cellStyle name="Comma 11 2 2 3" xfId="417"/>
    <cellStyle name="Comma 11 2 3" xfId="418"/>
    <cellStyle name="Comma 11 2 3 2" xfId="419"/>
    <cellStyle name="Comma 11 2 3 2 2" xfId="420"/>
    <cellStyle name="Comma 11 2 3 3" xfId="421"/>
    <cellStyle name="Comma 11 2 4" xfId="422"/>
    <cellStyle name="Comma 11 2 4 2" xfId="423"/>
    <cellStyle name="Comma 11 2 5" xfId="424"/>
    <cellStyle name="Comma 11 3" xfId="425"/>
    <cellStyle name="Comma 11 3 2" xfId="426"/>
    <cellStyle name="Comma 11 3 2 2" xfId="427"/>
    <cellStyle name="Comma 11 3 3" xfId="428"/>
    <cellStyle name="Comma 11 4" xfId="429"/>
    <cellStyle name="Comma 11 4 2" xfId="430"/>
    <cellStyle name="Comma 11 4 2 2" xfId="431"/>
    <cellStyle name="Comma 11 4 3" xfId="432"/>
    <cellStyle name="Comma 11 5" xfId="433"/>
    <cellStyle name="Comma 11 5 2" xfId="434"/>
    <cellStyle name="Comma 11 6" xfId="435"/>
    <cellStyle name="Comma 12" xfId="436"/>
    <cellStyle name="Comma 12 2" xfId="437"/>
    <cellStyle name="Comma 12 2 2" xfId="438"/>
    <cellStyle name="Comma 12 2 2 2" xfId="439"/>
    <cellStyle name="Comma 12 2 3" xfId="440"/>
    <cellStyle name="Comma 12 3" xfId="441"/>
    <cellStyle name="Comma 12 3 2" xfId="442"/>
    <cellStyle name="Comma 12 3 2 2" xfId="443"/>
    <cellStyle name="Comma 12 3 3" xfId="444"/>
    <cellStyle name="Comma 12 4" xfId="445"/>
    <cellStyle name="Comma 12 4 2" xfId="446"/>
    <cellStyle name="Comma 12 5" xfId="447"/>
    <cellStyle name="Comma 13" xfId="448"/>
    <cellStyle name="Comma 13 2" xfId="449"/>
    <cellStyle name="Comma 13 2 2" xfId="450"/>
    <cellStyle name="Comma 13 2 2 2" xfId="451"/>
    <cellStyle name="Comma 13 2 3" xfId="452"/>
    <cellStyle name="Comma 13 3" xfId="453"/>
    <cellStyle name="Comma 13 3 2" xfId="454"/>
    <cellStyle name="Comma 13 3 2 2" xfId="455"/>
    <cellStyle name="Comma 13 3 3" xfId="456"/>
    <cellStyle name="Comma 13 4" xfId="457"/>
    <cellStyle name="Comma 13 4 2" xfId="458"/>
    <cellStyle name="Comma 13 5" xfId="459"/>
    <cellStyle name="Comma 14" xfId="460"/>
    <cellStyle name="Comma 14 2" xfId="461"/>
    <cellStyle name="Comma 14 2 2" xfId="462"/>
    <cellStyle name="Comma 14 2 2 2" xfId="463"/>
    <cellStyle name="Comma 14 2 3" xfId="464"/>
    <cellStyle name="Comma 14 3" xfId="465"/>
    <cellStyle name="Comma 14 3 2" xfId="466"/>
    <cellStyle name="Comma 14 3 2 2" xfId="467"/>
    <cellStyle name="Comma 14 3 3" xfId="468"/>
    <cellStyle name="Comma 14 4" xfId="469"/>
    <cellStyle name="Comma 14 4 2" xfId="470"/>
    <cellStyle name="Comma 14 5" xfId="471"/>
    <cellStyle name="Comma 15" xfId="472"/>
    <cellStyle name="Comma 15 2" xfId="473"/>
    <cellStyle name="Comma 15 2 2" xfId="474"/>
    <cellStyle name="Comma 15 3" xfId="475"/>
    <cellStyle name="Comma 16" xfId="476"/>
    <cellStyle name="Comma 16 2" xfId="477"/>
    <cellStyle name="Comma 16 2 2" xfId="478"/>
    <cellStyle name="Comma 16 3" xfId="479"/>
    <cellStyle name="Comma 17" xfId="480"/>
    <cellStyle name="Comma 17 2" xfId="481"/>
    <cellStyle name="Comma 17 2 2" xfId="482"/>
    <cellStyle name="Comma 17 3" xfId="483"/>
    <cellStyle name="Comma 18" xfId="484"/>
    <cellStyle name="Comma 18 2" xfId="485"/>
    <cellStyle name="Comma 18 2 2" xfId="486"/>
    <cellStyle name="Comma 18 3" xfId="487"/>
    <cellStyle name="Comma 19" xfId="488"/>
    <cellStyle name="Comma 19 2" xfId="489"/>
    <cellStyle name="Comma 19 2 2" xfId="490"/>
    <cellStyle name="Comma 19 3" xfId="491"/>
    <cellStyle name="Comma 2" xfId="492"/>
    <cellStyle name="Comma 2 10" xfId="493"/>
    <cellStyle name="Comma 2 10 2" xfId="494"/>
    <cellStyle name="Comma 2 10 2 2" xfId="495"/>
    <cellStyle name="Comma 2 10 2 2 2" xfId="496"/>
    <cellStyle name="Comma 2 10 2 2 2 2" xfId="497"/>
    <cellStyle name="Comma 2 10 2 2 3" xfId="498"/>
    <cellStyle name="Comma 2 10 2 3" xfId="499"/>
    <cellStyle name="Comma 2 10 2 3 2" xfId="500"/>
    <cellStyle name="Comma 2 10 2 3 2 2" xfId="501"/>
    <cellStyle name="Comma 2 10 2 3 3" xfId="502"/>
    <cellStyle name="Comma 2 10 2 4" xfId="503"/>
    <cellStyle name="Comma 2 10 2 4 2" xfId="504"/>
    <cellStyle name="Comma 2 10 2 5" xfId="505"/>
    <cellStyle name="Comma 2 10 3" xfId="506"/>
    <cellStyle name="Comma 2 10 3 2" xfId="507"/>
    <cellStyle name="Comma 2 10 3 2 2" xfId="508"/>
    <cellStyle name="Comma 2 10 3 3" xfId="509"/>
    <cellStyle name="Comma 2 10 4" xfId="510"/>
    <cellStyle name="Comma 2 10 4 2" xfId="511"/>
    <cellStyle name="Comma 2 10 4 2 2" xfId="512"/>
    <cellStyle name="Comma 2 10 4 3" xfId="513"/>
    <cellStyle name="Comma 2 10 5" xfId="514"/>
    <cellStyle name="Comma 2 10 5 2" xfId="515"/>
    <cellStyle name="Comma 2 10 6" xfId="516"/>
    <cellStyle name="Comma 2 11" xfId="517"/>
    <cellStyle name="Comma 2 11 2" xfId="518"/>
    <cellStyle name="Comma 2 11 2 2" xfId="519"/>
    <cellStyle name="Comma 2 11 2 2 2" xfId="520"/>
    <cellStyle name="Comma 2 11 2 2 2 2" xfId="521"/>
    <cellStyle name="Comma 2 11 2 2 2 2 2" xfId="522"/>
    <cellStyle name="Comma 2 11 2 2 2 3" xfId="523"/>
    <cellStyle name="Comma 2 11 2 2 3" xfId="524"/>
    <cellStyle name="Comma 2 11 2 2 3 2" xfId="525"/>
    <cellStyle name="Comma 2 11 2 2 3 2 2" xfId="526"/>
    <cellStyle name="Comma 2 11 2 2 3 3" xfId="527"/>
    <cellStyle name="Comma 2 11 2 2 4" xfId="528"/>
    <cellStyle name="Comma 2 11 2 2 4 2" xfId="529"/>
    <cellStyle name="Comma 2 11 2 2 5" xfId="530"/>
    <cellStyle name="Comma 2 11 2 3" xfId="531"/>
    <cellStyle name="Comma 2 11 2 3 2" xfId="532"/>
    <cellStyle name="Comma 2 11 2 3 2 2" xfId="533"/>
    <cellStyle name="Comma 2 11 2 3 3" xfId="534"/>
    <cellStyle name="Comma 2 11 2 4" xfId="535"/>
    <cellStyle name="Comma 2 11 2 4 2" xfId="536"/>
    <cellStyle name="Comma 2 11 2 4 2 2" xfId="537"/>
    <cellStyle name="Comma 2 11 2 4 3" xfId="538"/>
    <cellStyle name="Comma 2 11 2 5" xfId="539"/>
    <cellStyle name="Comma 2 11 2 5 2" xfId="540"/>
    <cellStyle name="Comma 2 11 2 6" xfId="541"/>
    <cellStyle name="Comma 2 11 3" xfId="542"/>
    <cellStyle name="Comma 2 11 3 2" xfId="543"/>
    <cellStyle name="Comma 2 11 3 2 2" xfId="544"/>
    <cellStyle name="Comma 2 11 3 3" xfId="545"/>
    <cellStyle name="Comma 2 11 4" xfId="546"/>
    <cellStyle name="Comma 2 11 4 2" xfId="547"/>
    <cellStyle name="Comma 2 11 4 2 2" xfId="548"/>
    <cellStyle name="Comma 2 11 4 3" xfId="549"/>
    <cellStyle name="Comma 2 11 5" xfId="550"/>
    <cellStyle name="Comma 2 11 5 2" xfId="551"/>
    <cellStyle name="Comma 2 11 6" xfId="552"/>
    <cellStyle name="Comma 2 12" xfId="553"/>
    <cellStyle name="Comma 2 12 2" xfId="554"/>
    <cellStyle name="Comma 2 12 2 2" xfId="555"/>
    <cellStyle name="Comma 2 12 2 2 2" xfId="556"/>
    <cellStyle name="Comma 2 12 2 2 2 2" xfId="557"/>
    <cellStyle name="Comma 2 12 2 2 3" xfId="558"/>
    <cellStyle name="Comma 2 12 2 3" xfId="559"/>
    <cellStyle name="Comma 2 12 2 3 2" xfId="560"/>
    <cellStyle name="Comma 2 12 2 3 2 2" xfId="561"/>
    <cellStyle name="Comma 2 12 2 3 3" xfId="562"/>
    <cellStyle name="Comma 2 12 2 4" xfId="563"/>
    <cellStyle name="Comma 2 12 2 4 2" xfId="564"/>
    <cellStyle name="Comma 2 12 2 5" xfId="565"/>
    <cellStyle name="Comma 2 12 3" xfId="566"/>
    <cellStyle name="Comma 2 12 3 2" xfId="567"/>
    <cellStyle name="Comma 2 12 3 2 2" xfId="568"/>
    <cellStyle name="Comma 2 12 3 3" xfId="569"/>
    <cellStyle name="Comma 2 12 4" xfId="570"/>
    <cellStyle name="Comma 2 12 4 2" xfId="571"/>
    <cellStyle name="Comma 2 12 4 2 2" xfId="572"/>
    <cellStyle name="Comma 2 12 4 3" xfId="573"/>
    <cellStyle name="Comma 2 12 5" xfId="574"/>
    <cellStyle name="Comma 2 12 5 2" xfId="575"/>
    <cellStyle name="Comma 2 12 6" xfId="576"/>
    <cellStyle name="Comma 2 13" xfId="577"/>
    <cellStyle name="Comma 2 13 2" xfId="578"/>
    <cellStyle name="Comma 2 13 2 2" xfId="579"/>
    <cellStyle name="Comma 2 13 3" xfId="580"/>
    <cellStyle name="Comma 2 14" xfId="581"/>
    <cellStyle name="Comma 2 14 2" xfId="582"/>
    <cellStyle name="Comma 2 14 2 2" xfId="583"/>
    <cellStyle name="Comma 2 14 3" xfId="584"/>
    <cellStyle name="Comma 2 15" xfId="585"/>
    <cellStyle name="Comma 2 15 2" xfId="586"/>
    <cellStyle name="Comma 2 16" xfId="587"/>
    <cellStyle name="Comma 2 2" xfId="588"/>
    <cellStyle name="Comma 2 2 2" xfId="589"/>
    <cellStyle name="Comma 2 2 2 2" xfId="590"/>
    <cellStyle name="Comma 2 2 2 3" xfId="591"/>
    <cellStyle name="Comma 2 2 2 3 2" xfId="592"/>
    <cellStyle name="Comma 2 2 2 3 3" xfId="593"/>
    <cellStyle name="Comma 2 2 2 3 3 2" xfId="594"/>
    <cellStyle name="Comma 2 2 2 3 3 2 2" xfId="595"/>
    <cellStyle name="Comma 2 2 2 3 3 3" xfId="596"/>
    <cellStyle name="Comma 2 2 2 3 4" xfId="597"/>
    <cellStyle name="Comma 2 2 2 3 4 2" xfId="598"/>
    <cellStyle name="Comma 2 2 2 3 4 2 2" xfId="599"/>
    <cellStyle name="Comma 2 2 2 3 4 3" xfId="600"/>
    <cellStyle name="Comma 2 2 2 3 5" xfId="601"/>
    <cellStyle name="Comma 2 2 2 3 5 2" xfId="602"/>
    <cellStyle name="Comma 2 2 2 3 6" xfId="603"/>
    <cellStyle name="Comma 2 2 3" xfId="604"/>
    <cellStyle name="Comma 2 2 4" xfId="605"/>
    <cellStyle name="Comma 2 2 5" xfId="606"/>
    <cellStyle name="Comma 2 2 5 2" xfId="607"/>
    <cellStyle name="Comma 2 2 5 3" xfId="608"/>
    <cellStyle name="Comma 2 2 5 3 2" xfId="609"/>
    <cellStyle name="Comma 2 2 5 3 2 2" xfId="610"/>
    <cellStyle name="Comma 2 2 5 3 3" xfId="611"/>
    <cellStyle name="Comma 2 2 5 4" xfId="612"/>
    <cellStyle name="Comma 2 2 5 4 2" xfId="613"/>
    <cellStyle name="Comma 2 2 5 4 2 2" xfId="614"/>
    <cellStyle name="Comma 2 2 5 4 3" xfId="615"/>
    <cellStyle name="Comma 2 2 5 5" xfId="616"/>
    <cellStyle name="Comma 2 2 5 5 2" xfId="617"/>
    <cellStyle name="Comma 2 2 5 6" xfId="618"/>
    <cellStyle name="Comma 2 2 6" xfId="619"/>
    <cellStyle name="Comma 2 2 6 2" xfId="620"/>
    <cellStyle name="Comma 2 2 6 2 2" xfId="621"/>
    <cellStyle name="Comma 2 2 6 2 2 2" xfId="622"/>
    <cellStyle name="Comma 2 2 6 2 3" xfId="623"/>
    <cellStyle name="Comma 2 2 6 3" xfId="624"/>
    <cellStyle name="Comma 2 2 6 3 2" xfId="625"/>
    <cellStyle name="Comma 2 2 6 3 2 2" xfId="626"/>
    <cellStyle name="Comma 2 2 6 3 3" xfId="627"/>
    <cellStyle name="Comma 2 2 6 4" xfId="628"/>
    <cellStyle name="Comma 2 2 6 4 2" xfId="629"/>
    <cellStyle name="Comma 2 2 6 5" xfId="630"/>
    <cellStyle name="Comma 2 3" xfId="631"/>
    <cellStyle name="Comma 2 3 2" xfId="632"/>
    <cellStyle name="Comma 2 3 2 2" xfId="633"/>
    <cellStyle name="Comma 2 3 2 2 2" xfId="634"/>
    <cellStyle name="Comma 2 3 2 3" xfId="635"/>
    <cellStyle name="Comma 2 3 2 4" xfId="636"/>
    <cellStyle name="Comma 2 3 2 5" xfId="637"/>
    <cellStyle name="Comma 2 3 2 5 2" xfId="638"/>
    <cellStyle name="Comma 2 3 2 5 3" xfId="639"/>
    <cellStyle name="Comma 2 3 2 5 3 2" xfId="640"/>
    <cellStyle name="Comma 2 3 2 5 3 2 2" xfId="641"/>
    <cellStyle name="Comma 2 3 2 5 3 3" xfId="642"/>
    <cellStyle name="Comma 2 3 2 5 4" xfId="643"/>
    <cellStyle name="Comma 2 3 2 5 4 2" xfId="644"/>
    <cellStyle name="Comma 2 3 2 5 4 2 2" xfId="645"/>
    <cellStyle name="Comma 2 3 2 5 4 3" xfId="646"/>
    <cellStyle name="Comma 2 3 2 5 5" xfId="647"/>
    <cellStyle name="Comma 2 3 2 5 5 2" xfId="648"/>
    <cellStyle name="Comma 2 3 2 5 6" xfId="649"/>
    <cellStyle name="Comma 2 3 3" xfId="650"/>
    <cellStyle name="Comma 2 3 3 2" xfId="651"/>
    <cellStyle name="Comma 2 3 4" xfId="652"/>
    <cellStyle name="Comma 2 3 5" xfId="653"/>
    <cellStyle name="Comma 2 3 6" xfId="654"/>
    <cellStyle name="Comma 2 3 6 2" xfId="655"/>
    <cellStyle name="Comma 2 3 6 3" xfId="656"/>
    <cellStyle name="Comma 2 3 6 3 2" xfId="657"/>
    <cellStyle name="Comma 2 3 6 3 2 2" xfId="658"/>
    <cellStyle name="Comma 2 3 6 3 3" xfId="659"/>
    <cellStyle name="Comma 2 3 6 4" xfId="660"/>
    <cellStyle name="Comma 2 3 6 4 2" xfId="661"/>
    <cellStyle name="Comma 2 3 6 4 2 2" xfId="662"/>
    <cellStyle name="Comma 2 3 6 4 3" xfId="663"/>
    <cellStyle name="Comma 2 3 6 5" xfId="664"/>
    <cellStyle name="Comma 2 3 6 5 2" xfId="665"/>
    <cellStyle name="Comma 2 3 6 6" xfId="666"/>
    <cellStyle name="Comma 2 4" xfId="667"/>
    <cellStyle name="Comma 2 4 2" xfId="668"/>
    <cellStyle name="Comma 2 4 2 2" xfId="669"/>
    <cellStyle name="Comma 2 4 2 2 2" xfId="670"/>
    <cellStyle name="Comma 2 4 2 2 2 2" xfId="671"/>
    <cellStyle name="Comma 2 4 2 2 2 2 2" xfId="672"/>
    <cellStyle name="Comma 2 4 2 2 2 2 2 2" xfId="673"/>
    <cellStyle name="Comma 2 4 2 2 2 2 3" xfId="674"/>
    <cellStyle name="Comma 2 4 2 2 2 3" xfId="675"/>
    <cellStyle name="Comma 2 4 2 2 2 3 2" xfId="676"/>
    <cellStyle name="Comma 2 4 2 2 2 3 2 2" xfId="677"/>
    <cellStyle name="Comma 2 4 2 2 2 3 3" xfId="678"/>
    <cellStyle name="Comma 2 4 2 2 2 4" xfId="679"/>
    <cellStyle name="Comma 2 4 2 2 2 4 2" xfId="680"/>
    <cellStyle name="Comma 2 4 2 2 2 5" xfId="681"/>
    <cellStyle name="Comma 2 4 2 2 3" xfId="682"/>
    <cellStyle name="Comma 2 4 2 2 3 2" xfId="683"/>
    <cellStyle name="Comma 2 4 2 2 3 2 2" xfId="684"/>
    <cellStyle name="Comma 2 4 2 2 3 3" xfId="685"/>
    <cellStyle name="Comma 2 4 2 2 4" xfId="686"/>
    <cellStyle name="Comma 2 4 2 2 4 2" xfId="687"/>
    <cellStyle name="Comma 2 4 2 2 4 2 2" xfId="688"/>
    <cellStyle name="Comma 2 4 2 2 4 3" xfId="689"/>
    <cellStyle name="Comma 2 4 2 2 5" xfId="690"/>
    <cellStyle name="Comma 2 4 2 2 5 2" xfId="691"/>
    <cellStyle name="Comma 2 4 2 2 6" xfId="692"/>
    <cellStyle name="Comma 2 4 3" xfId="693"/>
    <cellStyle name="Comma 2 4 3 2" xfId="694"/>
    <cellStyle name="Comma 2 4 3 2 2" xfId="695"/>
    <cellStyle name="Comma 2 4 3 2 2 2" xfId="696"/>
    <cellStyle name="Comma 2 4 3 2 2 2 2" xfId="697"/>
    <cellStyle name="Comma 2 4 3 2 2 3" xfId="698"/>
    <cellStyle name="Comma 2 4 3 2 3" xfId="699"/>
    <cellStyle name="Comma 2 4 3 2 3 2" xfId="700"/>
    <cellStyle name="Comma 2 4 3 2 3 2 2" xfId="701"/>
    <cellStyle name="Comma 2 4 3 2 3 3" xfId="702"/>
    <cellStyle name="Comma 2 4 3 2 4" xfId="703"/>
    <cellStyle name="Comma 2 4 3 2 4 2" xfId="704"/>
    <cellStyle name="Comma 2 4 3 2 5" xfId="705"/>
    <cellStyle name="Comma 2 4 3 3" xfId="706"/>
    <cellStyle name="Comma 2 4 3 3 2" xfId="707"/>
    <cellStyle name="Comma 2 4 3 3 2 2" xfId="708"/>
    <cellStyle name="Comma 2 4 3 3 3" xfId="709"/>
    <cellStyle name="Comma 2 4 3 4" xfId="710"/>
    <cellStyle name="Comma 2 4 3 4 2" xfId="711"/>
    <cellStyle name="Comma 2 4 3 4 2 2" xfId="712"/>
    <cellStyle name="Comma 2 4 3 4 3" xfId="713"/>
    <cellStyle name="Comma 2 4 3 5" xfId="714"/>
    <cellStyle name="Comma 2 4 3 5 2" xfId="715"/>
    <cellStyle name="Comma 2 4 3 6" xfId="716"/>
    <cellStyle name="Comma 2 4 4" xfId="717"/>
    <cellStyle name="Comma 2 4 4 2" xfId="718"/>
    <cellStyle name="Comma 2 4 4 3" xfId="719"/>
    <cellStyle name="Comma 2 4 4 3 2" xfId="720"/>
    <cellStyle name="Comma 2 4 4 3 2 2" xfId="721"/>
    <cellStyle name="Comma 2 4 4 3 3" xfId="722"/>
    <cellStyle name="Comma 2 4 4 4" xfId="723"/>
    <cellStyle name="Comma 2 4 4 4 2" xfId="724"/>
    <cellStyle name="Comma 2 4 4 4 2 2" xfId="725"/>
    <cellStyle name="Comma 2 4 4 4 3" xfId="726"/>
    <cellStyle name="Comma 2 4 4 5" xfId="727"/>
    <cellStyle name="Comma 2 4 4 5 2" xfId="728"/>
    <cellStyle name="Comma 2 4 4 6" xfId="729"/>
    <cellStyle name="Comma 2 5" xfId="730"/>
    <cellStyle name="Comma 2 5 2" xfId="731"/>
    <cellStyle name="Comma 2 5 2 2" xfId="732"/>
    <cellStyle name="Comma 2 5 2 2 2" xfId="733"/>
    <cellStyle name="Comma 2 5 2 2 2 2" xfId="734"/>
    <cellStyle name="Comma 2 5 2 2 2 2 2" xfId="735"/>
    <cellStyle name="Comma 2 5 2 2 2 2 2 2" xfId="736"/>
    <cellStyle name="Comma 2 5 2 2 2 2 2 2 2" xfId="737"/>
    <cellStyle name="Comma 2 5 2 2 2 2 2 3" xfId="738"/>
    <cellStyle name="Comma 2 5 2 2 2 2 3" xfId="739"/>
    <cellStyle name="Comma 2 5 2 2 2 2 3 2" xfId="740"/>
    <cellStyle name="Comma 2 5 2 2 2 2 3 2 2" xfId="741"/>
    <cellStyle name="Comma 2 5 2 2 2 2 3 3" xfId="742"/>
    <cellStyle name="Comma 2 5 2 2 2 2 4" xfId="743"/>
    <cellStyle name="Comma 2 5 2 2 2 2 4 2" xfId="744"/>
    <cellStyle name="Comma 2 5 2 2 2 2 5" xfId="745"/>
    <cellStyle name="Comma 2 5 2 2 2 3" xfId="746"/>
    <cellStyle name="Comma 2 5 2 2 2 3 2" xfId="747"/>
    <cellStyle name="Comma 2 5 2 2 2 3 2 2" xfId="748"/>
    <cellStyle name="Comma 2 5 2 2 2 3 3" xfId="749"/>
    <cellStyle name="Comma 2 5 2 2 2 4" xfId="750"/>
    <cellStyle name="Comma 2 5 2 2 2 4 2" xfId="751"/>
    <cellStyle name="Comma 2 5 2 2 2 4 2 2" xfId="752"/>
    <cellStyle name="Comma 2 5 2 2 2 4 3" xfId="753"/>
    <cellStyle name="Comma 2 5 2 2 2 5" xfId="754"/>
    <cellStyle name="Comma 2 5 2 2 2 5 2" xfId="755"/>
    <cellStyle name="Comma 2 5 2 2 2 6" xfId="756"/>
    <cellStyle name="Comma 2 5 2 2 3" xfId="757"/>
    <cellStyle name="Comma 2 5 2 2 3 2" xfId="758"/>
    <cellStyle name="Comma 2 5 2 2 3 2 2" xfId="759"/>
    <cellStyle name="Comma 2 5 2 2 3 2 2 2" xfId="760"/>
    <cellStyle name="Comma 2 5 2 2 3 2 3" xfId="761"/>
    <cellStyle name="Comma 2 5 2 2 3 3" xfId="762"/>
    <cellStyle name="Comma 2 5 2 2 3 3 2" xfId="763"/>
    <cellStyle name="Comma 2 5 2 2 3 3 2 2" xfId="764"/>
    <cellStyle name="Comma 2 5 2 2 3 3 3" xfId="765"/>
    <cellStyle name="Comma 2 5 2 2 3 4" xfId="766"/>
    <cellStyle name="Comma 2 5 2 2 3 4 2" xfId="767"/>
    <cellStyle name="Comma 2 5 2 2 3 5" xfId="768"/>
    <cellStyle name="Comma 2 5 2 2 4" xfId="769"/>
    <cellStyle name="Comma 2 5 2 2 4 2" xfId="770"/>
    <cellStyle name="Comma 2 5 2 2 4 2 2" xfId="771"/>
    <cellStyle name="Comma 2 5 2 2 4 3" xfId="772"/>
    <cellStyle name="Comma 2 5 2 2 5" xfId="773"/>
    <cellStyle name="Comma 2 5 2 2 5 2" xfId="774"/>
    <cellStyle name="Comma 2 5 2 2 5 2 2" xfId="775"/>
    <cellStyle name="Comma 2 5 2 2 5 3" xfId="776"/>
    <cellStyle name="Comma 2 5 2 2 6" xfId="777"/>
    <cellStyle name="Comma 2 5 2 2 6 2" xfId="778"/>
    <cellStyle name="Comma 2 5 2 2 7" xfId="779"/>
    <cellStyle name="Comma 2 5 2 3" xfId="780"/>
    <cellStyle name="Comma 2 5 2 3 2" xfId="781"/>
    <cellStyle name="Comma 2 5 2 3 2 2" xfId="782"/>
    <cellStyle name="Comma 2 5 2 3 2 2 2" xfId="783"/>
    <cellStyle name="Comma 2 5 2 3 2 2 2 2" xfId="784"/>
    <cellStyle name="Comma 2 5 2 3 2 2 3" xfId="785"/>
    <cellStyle name="Comma 2 5 2 3 2 3" xfId="786"/>
    <cellStyle name="Comma 2 5 2 3 2 3 2" xfId="787"/>
    <cellStyle name="Comma 2 5 2 3 2 3 2 2" xfId="788"/>
    <cellStyle name="Comma 2 5 2 3 2 3 3" xfId="789"/>
    <cellStyle name="Comma 2 5 2 3 2 4" xfId="790"/>
    <cellStyle name="Comma 2 5 2 3 2 4 2" xfId="791"/>
    <cellStyle name="Comma 2 5 2 3 2 5" xfId="792"/>
    <cellStyle name="Comma 2 5 2 3 3" xfId="793"/>
    <cellStyle name="Comma 2 5 2 3 3 2" xfId="794"/>
    <cellStyle name="Comma 2 5 2 3 3 2 2" xfId="795"/>
    <cellStyle name="Comma 2 5 2 3 3 3" xfId="796"/>
    <cellStyle name="Comma 2 5 2 3 4" xfId="797"/>
    <cellStyle name="Comma 2 5 2 3 4 2" xfId="798"/>
    <cellStyle name="Comma 2 5 2 3 4 2 2" xfId="799"/>
    <cellStyle name="Comma 2 5 2 3 4 3" xfId="800"/>
    <cellStyle name="Comma 2 5 2 3 5" xfId="801"/>
    <cellStyle name="Comma 2 5 2 3 5 2" xfId="802"/>
    <cellStyle name="Comma 2 5 2 3 6" xfId="803"/>
    <cellStyle name="Comma 2 5 2 4" xfId="804"/>
    <cellStyle name="Comma 2 5 2 4 2" xfId="805"/>
    <cellStyle name="Comma 2 5 2 4 2 2" xfId="806"/>
    <cellStyle name="Comma 2 5 2 4 2 2 2" xfId="807"/>
    <cellStyle name="Comma 2 5 2 4 2 3" xfId="808"/>
    <cellStyle name="Comma 2 5 2 4 3" xfId="809"/>
    <cellStyle name="Comma 2 5 2 4 3 2" xfId="810"/>
    <cellStyle name="Comma 2 5 2 4 3 2 2" xfId="811"/>
    <cellStyle name="Comma 2 5 2 4 3 3" xfId="812"/>
    <cellStyle name="Comma 2 5 2 4 4" xfId="813"/>
    <cellStyle name="Comma 2 5 2 4 4 2" xfId="814"/>
    <cellStyle name="Comma 2 5 2 4 5" xfId="815"/>
    <cellStyle name="Comma 2 5 2 5" xfId="816"/>
    <cellStyle name="Comma 2 5 2 5 2" xfId="817"/>
    <cellStyle name="Comma 2 5 2 5 2 2" xfId="818"/>
    <cellStyle name="Comma 2 5 2 5 3" xfId="819"/>
    <cellStyle name="Comma 2 5 2 6" xfId="820"/>
    <cellStyle name="Comma 2 5 2 6 2" xfId="821"/>
    <cellStyle name="Comma 2 5 2 6 2 2" xfId="822"/>
    <cellStyle name="Comma 2 5 2 6 3" xfId="823"/>
    <cellStyle name="Comma 2 5 2 7" xfId="824"/>
    <cellStyle name="Comma 2 5 2 7 2" xfId="825"/>
    <cellStyle name="Comma 2 5 2 8" xfId="826"/>
    <cellStyle name="Comma 2 5 3" xfId="827"/>
    <cellStyle name="Comma 2 5 3 2" xfId="828"/>
    <cellStyle name="Comma 2 5 3 2 2" xfId="829"/>
    <cellStyle name="Comma 2 5 3 2 2 2" xfId="830"/>
    <cellStyle name="Comma 2 5 3 2 2 2 2" xfId="831"/>
    <cellStyle name="Comma 2 5 3 2 2 2 2 2" xfId="832"/>
    <cellStyle name="Comma 2 5 3 2 2 2 3" xfId="833"/>
    <cellStyle name="Comma 2 5 3 2 2 3" xfId="834"/>
    <cellStyle name="Comma 2 5 3 2 2 3 2" xfId="835"/>
    <cellStyle name="Comma 2 5 3 2 2 3 2 2" xfId="836"/>
    <cellStyle name="Comma 2 5 3 2 2 3 3" xfId="837"/>
    <cellStyle name="Comma 2 5 3 2 2 4" xfId="838"/>
    <cellStyle name="Comma 2 5 3 2 2 4 2" xfId="839"/>
    <cellStyle name="Comma 2 5 3 2 2 5" xfId="840"/>
    <cellStyle name="Comma 2 5 3 2 3" xfId="841"/>
    <cellStyle name="Comma 2 5 3 2 3 2" xfId="842"/>
    <cellStyle name="Comma 2 5 3 2 3 2 2" xfId="843"/>
    <cellStyle name="Comma 2 5 3 2 3 3" xfId="844"/>
    <cellStyle name="Comma 2 5 3 2 4" xfId="845"/>
    <cellStyle name="Comma 2 5 3 2 4 2" xfId="846"/>
    <cellStyle name="Comma 2 5 3 2 4 2 2" xfId="847"/>
    <cellStyle name="Comma 2 5 3 2 4 3" xfId="848"/>
    <cellStyle name="Comma 2 5 3 2 5" xfId="849"/>
    <cellStyle name="Comma 2 5 3 2 5 2" xfId="850"/>
    <cellStyle name="Comma 2 5 3 2 6" xfId="851"/>
    <cellStyle name="Comma 2 5 3 3" xfId="852"/>
    <cellStyle name="Comma 2 5 3 3 2" xfId="853"/>
    <cellStyle name="Comma 2 5 3 3 2 2" xfId="854"/>
    <cellStyle name="Comma 2 5 3 3 2 2 2" xfId="855"/>
    <cellStyle name="Comma 2 5 3 3 2 3" xfId="856"/>
    <cellStyle name="Comma 2 5 3 3 3" xfId="857"/>
    <cellStyle name="Comma 2 5 3 3 3 2" xfId="858"/>
    <cellStyle name="Comma 2 5 3 3 3 2 2" xfId="859"/>
    <cellStyle name="Comma 2 5 3 3 3 3" xfId="860"/>
    <cellStyle name="Comma 2 5 3 3 4" xfId="861"/>
    <cellStyle name="Comma 2 5 3 3 4 2" xfId="862"/>
    <cellStyle name="Comma 2 5 3 3 5" xfId="863"/>
    <cellStyle name="Comma 2 5 3 4" xfId="864"/>
    <cellStyle name="Comma 2 5 3 4 2" xfId="865"/>
    <cellStyle name="Comma 2 5 3 4 2 2" xfId="866"/>
    <cellStyle name="Comma 2 5 3 4 3" xfId="867"/>
    <cellStyle name="Comma 2 5 3 5" xfId="868"/>
    <cellStyle name="Comma 2 5 3 5 2" xfId="869"/>
    <cellStyle name="Comma 2 5 3 5 2 2" xfId="870"/>
    <cellStyle name="Comma 2 5 3 5 3" xfId="871"/>
    <cellStyle name="Comma 2 5 3 6" xfId="872"/>
    <cellStyle name="Comma 2 5 3 6 2" xfId="873"/>
    <cellStyle name="Comma 2 5 3 7" xfId="874"/>
    <cellStyle name="Comma 2 5 4" xfId="875"/>
    <cellStyle name="Comma 2 5 4 2" xfId="876"/>
    <cellStyle name="Comma 2 5 4 2 2" xfId="877"/>
    <cellStyle name="Comma 2 5 4 2 2 2" xfId="878"/>
    <cellStyle name="Comma 2 5 4 2 2 2 2" xfId="879"/>
    <cellStyle name="Comma 2 5 4 2 2 3" xfId="880"/>
    <cellStyle name="Comma 2 5 4 2 3" xfId="881"/>
    <cellStyle name="Comma 2 5 4 2 3 2" xfId="882"/>
    <cellStyle name="Comma 2 5 4 2 3 2 2" xfId="883"/>
    <cellStyle name="Comma 2 5 4 2 3 3" xfId="884"/>
    <cellStyle name="Comma 2 5 4 2 4" xfId="885"/>
    <cellStyle name="Comma 2 5 4 2 4 2" xfId="886"/>
    <cellStyle name="Comma 2 5 4 2 5" xfId="887"/>
    <cellStyle name="Comma 2 5 4 3" xfId="888"/>
    <cellStyle name="Comma 2 5 4 3 2" xfId="889"/>
    <cellStyle name="Comma 2 5 4 3 2 2" xfId="890"/>
    <cellStyle name="Comma 2 5 4 3 3" xfId="891"/>
    <cellStyle name="Comma 2 5 4 4" xfId="892"/>
    <cellStyle name="Comma 2 5 4 4 2" xfId="893"/>
    <cellStyle name="Comma 2 5 4 4 2 2" xfId="894"/>
    <cellStyle name="Comma 2 5 4 4 3" xfId="895"/>
    <cellStyle name="Comma 2 5 4 5" xfId="896"/>
    <cellStyle name="Comma 2 5 4 5 2" xfId="897"/>
    <cellStyle name="Comma 2 5 4 6" xfId="898"/>
    <cellStyle name="Comma 2 6" xfId="899"/>
    <cellStyle name="Comma 2 6 2" xfId="900"/>
    <cellStyle name="Comma 2 6 2 2" xfId="901"/>
    <cellStyle name="Comma 2 6 2 2 2" xfId="902"/>
    <cellStyle name="Comma 2 6 2 2 2 2" xfId="903"/>
    <cellStyle name="Comma 2 6 2 2 2 2 2" xfId="904"/>
    <cellStyle name="Comma 2 6 2 2 2 3" xfId="905"/>
    <cellStyle name="Comma 2 6 2 2 3" xfId="906"/>
    <cellStyle name="Comma 2 6 2 2 3 2" xfId="907"/>
    <cellStyle name="Comma 2 6 2 2 3 2 2" xfId="908"/>
    <cellStyle name="Comma 2 6 2 2 3 3" xfId="909"/>
    <cellStyle name="Comma 2 6 2 2 4" xfId="910"/>
    <cellStyle name="Comma 2 6 2 2 4 2" xfId="911"/>
    <cellStyle name="Comma 2 6 2 2 5" xfId="912"/>
    <cellStyle name="Comma 2 6 2 3" xfId="913"/>
    <cellStyle name="Comma 2 6 2 3 2" xfId="914"/>
    <cellStyle name="Comma 2 6 2 3 2 2" xfId="915"/>
    <cellStyle name="Comma 2 6 2 3 3" xfId="916"/>
    <cellStyle name="Comma 2 6 2 4" xfId="917"/>
    <cellStyle name="Comma 2 6 2 4 2" xfId="918"/>
    <cellStyle name="Comma 2 6 2 4 2 2" xfId="919"/>
    <cellStyle name="Comma 2 6 2 4 3" xfId="920"/>
    <cellStyle name="Comma 2 6 2 5" xfId="921"/>
    <cellStyle name="Comma 2 6 2 5 2" xfId="922"/>
    <cellStyle name="Comma 2 6 2 6" xfId="923"/>
    <cellStyle name="Comma 2 7" xfId="924"/>
    <cellStyle name="Comma 2 7 2" xfId="925"/>
    <cellStyle name="Comma 2 7 2 2" xfId="926"/>
    <cellStyle name="Comma 2 7 2 2 2" xfId="927"/>
    <cellStyle name="Comma 2 7 2 2 2 2" xfId="928"/>
    <cellStyle name="Comma 2 7 2 2 3" xfId="929"/>
    <cellStyle name="Comma 2 7 2 3" xfId="930"/>
    <cellStyle name="Comma 2 7 2 3 2" xfId="931"/>
    <cellStyle name="Comma 2 7 2 3 2 2" xfId="932"/>
    <cellStyle name="Comma 2 7 2 3 3" xfId="933"/>
    <cellStyle name="Comma 2 7 2 4" xfId="934"/>
    <cellStyle name="Comma 2 7 2 4 2" xfId="935"/>
    <cellStyle name="Comma 2 7 2 5" xfId="936"/>
    <cellStyle name="Comma 2 7 3" xfId="937"/>
    <cellStyle name="Comma 2 7 3 2" xfId="938"/>
    <cellStyle name="Comma 2 7 3 2 2" xfId="939"/>
    <cellStyle name="Comma 2 7 3 3" xfId="940"/>
    <cellStyle name="Comma 2 7 4" xfId="941"/>
    <cellStyle name="Comma 2 7 4 2" xfId="942"/>
    <cellStyle name="Comma 2 7 4 2 2" xfId="943"/>
    <cellStyle name="Comma 2 7 4 3" xfId="944"/>
    <cellStyle name="Comma 2 7 5" xfId="945"/>
    <cellStyle name="Comma 2 7 5 2" xfId="946"/>
    <cellStyle name="Comma 2 7 6" xfId="947"/>
    <cellStyle name="Comma 2 8" xfId="948"/>
    <cellStyle name="Comma 2 9" xfId="949"/>
    <cellStyle name="Comma 2 9 2" xfId="950"/>
    <cellStyle name="Comma 2 9 2 2" xfId="951"/>
    <cellStyle name="Comma 2 9 2 2 2" xfId="952"/>
    <cellStyle name="Comma 2 9 2 2 2 2" xfId="953"/>
    <cellStyle name="Comma 2 9 2 2 3" xfId="954"/>
    <cellStyle name="Comma 2 9 2 3" xfId="955"/>
    <cellStyle name="Comma 2 9 2 3 2" xfId="956"/>
    <cellStyle name="Comma 2 9 2 3 2 2" xfId="957"/>
    <cellStyle name="Comma 2 9 2 3 3" xfId="958"/>
    <cellStyle name="Comma 2 9 2 4" xfId="959"/>
    <cellStyle name="Comma 2 9 2 4 2" xfId="960"/>
    <cellStyle name="Comma 2 9 2 5" xfId="961"/>
    <cellStyle name="Comma 2 9 3" xfId="962"/>
    <cellStyle name="Comma 2 9 3 2" xfId="963"/>
    <cellStyle name="Comma 2 9 3 2 2" xfId="964"/>
    <cellStyle name="Comma 2 9 3 3" xfId="965"/>
    <cellStyle name="Comma 2 9 4" xfId="966"/>
    <cellStyle name="Comma 2 9 4 2" xfId="967"/>
    <cellStyle name="Comma 2 9 4 2 2" xfId="968"/>
    <cellStyle name="Comma 2 9 4 3" xfId="969"/>
    <cellStyle name="Comma 2 9 5" xfId="970"/>
    <cellStyle name="Comma 2 9 5 2" xfId="971"/>
    <cellStyle name="Comma 2 9 6" xfId="972"/>
    <cellStyle name="Comma 20" xfId="973"/>
    <cellStyle name="Comma 20 2" xfId="974"/>
    <cellStyle name="Comma 21" xfId="975"/>
    <cellStyle name="Comma 21 2" xfId="976"/>
    <cellStyle name="Comma 22" xfId="977"/>
    <cellStyle name="Comma 22 2" xfId="978"/>
    <cellStyle name="Comma 23" xfId="979"/>
    <cellStyle name="Comma 24" xfId="980"/>
    <cellStyle name="Comma 2_1-7" xfId="981"/>
    <cellStyle name="Comma 3" xfId="982"/>
    <cellStyle name="Comma 3 10" xfId="983"/>
    <cellStyle name="Comma 3 10 2" xfId="984"/>
    <cellStyle name="Comma 3 10 2 2" xfId="985"/>
    <cellStyle name="Comma 3 10 3" xfId="986"/>
    <cellStyle name="Comma 3 11" xfId="987"/>
    <cellStyle name="Comma 3 11 2" xfId="988"/>
    <cellStyle name="Comma 3 11 2 2" xfId="989"/>
    <cellStyle name="Comma 3 11 3" xfId="990"/>
    <cellStyle name="Comma 3 12" xfId="991"/>
    <cellStyle name="Comma 3 12 2" xfId="992"/>
    <cellStyle name="Comma 3 13" xfId="993"/>
    <cellStyle name="Comma 3 2" xfId="994"/>
    <cellStyle name="Comma 3 2 2" xfId="995"/>
    <cellStyle name="Comma 3 2 3" xfId="996"/>
    <cellStyle name="Comma 3 2 3 2" xfId="997"/>
    <cellStyle name="Comma 3 2 3 3" xfId="998"/>
    <cellStyle name="Comma 3 2 3 3 2" xfId="999"/>
    <cellStyle name="Comma 3 2 3 3 2 2" xfId="1000"/>
    <cellStyle name="Comma 3 2 3 3 3" xfId="1001"/>
    <cellStyle name="Comma 3 2 3 4" xfId="1002"/>
    <cellStyle name="Comma 3 2 3 4 2" xfId="1003"/>
    <cellStyle name="Comma 3 2 3 4 2 2" xfId="1004"/>
    <cellStyle name="Comma 3 2 3 4 3" xfId="1005"/>
    <cellStyle name="Comma 3 2 3 5" xfId="1006"/>
    <cellStyle name="Comma 3 2 3 5 2" xfId="1007"/>
    <cellStyle name="Comma 3 2 3 6" xfId="1008"/>
    <cellStyle name="Comma 3 3" xfId="1009"/>
    <cellStyle name="Comma 3 4" xfId="1010"/>
    <cellStyle name="Comma 3 5" xfId="1011"/>
    <cellStyle name="Comma 3 5 2" xfId="1012"/>
    <cellStyle name="Comma 3 5 2 2" xfId="1013"/>
    <cellStyle name="Comma 3 5 2 2 2" xfId="1014"/>
    <cellStyle name="Comma 3 5 2 2 2 2" xfId="1015"/>
    <cellStyle name="Comma 3 5 2 2 3" xfId="1016"/>
    <cellStyle name="Comma 3 5 2 3" xfId="1017"/>
    <cellStyle name="Comma 3 5 2 3 2" xfId="1018"/>
    <cellStyle name="Comma 3 5 2 3 2 2" xfId="1019"/>
    <cellStyle name="Comma 3 5 2 3 3" xfId="1020"/>
    <cellStyle name="Comma 3 5 2 4" xfId="1021"/>
    <cellStyle name="Comma 3 5 2 4 2" xfId="1022"/>
    <cellStyle name="Comma 3 5 2 5" xfId="1023"/>
    <cellStyle name="Comma 3 5 3" xfId="1024"/>
    <cellStyle name="Comma 3 5 3 2" xfId="1025"/>
    <cellStyle name="Comma 3 5 3 2 2" xfId="1026"/>
    <cellStyle name="Comma 3 5 3 3" xfId="1027"/>
    <cellStyle name="Comma 3 5 4" xfId="1028"/>
    <cellStyle name="Comma 3 5 4 2" xfId="1029"/>
    <cellStyle name="Comma 3 5 4 2 2" xfId="1030"/>
    <cellStyle name="Comma 3 5 4 3" xfId="1031"/>
    <cellStyle name="Comma 3 5 5" xfId="1032"/>
    <cellStyle name="Comma 3 5 5 2" xfId="1033"/>
    <cellStyle name="Comma 3 5 6" xfId="1034"/>
    <cellStyle name="Comma 3 6" xfId="1035"/>
    <cellStyle name="Comma 3 6 2" xfId="1036"/>
    <cellStyle name="Comma 3 6 2 2" xfId="1037"/>
    <cellStyle name="Comma 3 6 2 2 2" xfId="1038"/>
    <cellStyle name="Comma 3 6 2 2 2 2" xfId="1039"/>
    <cellStyle name="Comma 3 6 2 2 3" xfId="1040"/>
    <cellStyle name="Comma 3 6 2 3" xfId="1041"/>
    <cellStyle name="Comma 3 6 2 3 2" xfId="1042"/>
    <cellStyle name="Comma 3 6 2 3 2 2" xfId="1043"/>
    <cellStyle name="Comma 3 6 2 3 3" xfId="1044"/>
    <cellStyle name="Comma 3 6 2 4" xfId="1045"/>
    <cellStyle name="Comma 3 6 2 4 2" xfId="1046"/>
    <cellStyle name="Comma 3 6 2 5" xfId="1047"/>
    <cellStyle name="Comma 3 6 3" xfId="1048"/>
    <cellStyle name="Comma 3 6 3 2" xfId="1049"/>
    <cellStyle name="Comma 3 6 3 2 2" xfId="1050"/>
    <cellStyle name="Comma 3 6 3 3" xfId="1051"/>
    <cellStyle name="Comma 3 6 4" xfId="1052"/>
    <cellStyle name="Comma 3 6 4 2" xfId="1053"/>
    <cellStyle name="Comma 3 6 4 2 2" xfId="1054"/>
    <cellStyle name="Comma 3 6 4 3" xfId="1055"/>
    <cellStyle name="Comma 3 6 5" xfId="1056"/>
    <cellStyle name="Comma 3 6 5 2" xfId="1057"/>
    <cellStyle name="Comma 3 6 6" xfId="1058"/>
    <cellStyle name="Comma 3 7" xfId="1059"/>
    <cellStyle name="Comma 3 7 2" xfId="1060"/>
    <cellStyle name="Comma 3 7 2 2" xfId="1061"/>
    <cellStyle name="Comma 3 7 2 2 2" xfId="1062"/>
    <cellStyle name="Comma 3 7 2 2 2 2" xfId="1063"/>
    <cellStyle name="Comma 3 7 2 2 3" xfId="1064"/>
    <cellStyle name="Comma 3 7 2 3" xfId="1065"/>
    <cellStyle name="Comma 3 7 2 3 2" xfId="1066"/>
    <cellStyle name="Comma 3 7 2 3 2 2" xfId="1067"/>
    <cellStyle name="Comma 3 7 2 3 3" xfId="1068"/>
    <cellStyle name="Comma 3 7 2 4" xfId="1069"/>
    <cellStyle name="Comma 3 7 2 4 2" xfId="1070"/>
    <cellStyle name="Comma 3 7 2 5" xfId="1071"/>
    <cellStyle name="Comma 3 7 3" xfId="1072"/>
    <cellStyle name="Comma 3 7 3 2" xfId="1073"/>
    <cellStyle name="Comma 3 7 3 2 2" xfId="1074"/>
    <cellStyle name="Comma 3 7 3 3" xfId="1075"/>
    <cellStyle name="Comma 3 7 4" xfId="1076"/>
    <cellStyle name="Comma 3 7 4 2" xfId="1077"/>
    <cellStyle name="Comma 3 7 4 2 2" xfId="1078"/>
    <cellStyle name="Comma 3 7 4 3" xfId="1079"/>
    <cellStyle name="Comma 3 7 5" xfId="1080"/>
    <cellStyle name="Comma 3 7 5 2" xfId="1081"/>
    <cellStyle name="Comma 3 7 6" xfId="1082"/>
    <cellStyle name="Comma 3 8" xfId="1083"/>
    <cellStyle name="Comma 3 8 2" xfId="1084"/>
    <cellStyle name="Comma 3 8 2 2" xfId="1085"/>
    <cellStyle name="Comma 3 8 2 2 2" xfId="1086"/>
    <cellStyle name="Comma 3 8 2 2 2 2" xfId="1087"/>
    <cellStyle name="Comma 3 8 2 2 3" xfId="1088"/>
    <cellStyle name="Comma 3 8 2 3" xfId="1089"/>
    <cellStyle name="Comma 3 8 2 3 2" xfId="1090"/>
    <cellStyle name="Comma 3 8 2 3 2 2" xfId="1091"/>
    <cellStyle name="Comma 3 8 2 3 3" xfId="1092"/>
    <cellStyle name="Comma 3 8 2 4" xfId="1093"/>
    <cellStyle name="Comma 3 8 2 4 2" xfId="1094"/>
    <cellStyle name="Comma 3 8 2 5" xfId="1095"/>
    <cellStyle name="Comma 3 9" xfId="1096"/>
    <cellStyle name="Comma 3 9 2" xfId="1097"/>
    <cellStyle name="Comma 3 9 2 2" xfId="1098"/>
    <cellStyle name="Comma 3 9 2 2 2" xfId="1099"/>
    <cellStyle name="Comma 3 9 2 2 2 2" xfId="1100"/>
    <cellStyle name="Comma 3 9 2 2 3" xfId="1101"/>
    <cellStyle name="Comma 3 9 2 3" xfId="1102"/>
    <cellStyle name="Comma 3 9 2 3 2" xfId="1103"/>
    <cellStyle name="Comma 3 9 2 3 2 2" xfId="1104"/>
    <cellStyle name="Comma 3 9 2 3 3" xfId="1105"/>
    <cellStyle name="Comma 3 9 2 4" xfId="1106"/>
    <cellStyle name="Comma 3 9 2 4 2" xfId="1107"/>
    <cellStyle name="Comma 3 9 2 5" xfId="1108"/>
    <cellStyle name="Comma 3_1-7" xfId="1109"/>
    <cellStyle name="Comma 4" xfId="1110"/>
    <cellStyle name="Comma 4 10" xfId="1111"/>
    <cellStyle name="Comma 4 10 2" xfId="1112"/>
    <cellStyle name="Comma 4 11" xfId="1113"/>
    <cellStyle name="Comma 4 2" xfId="1114"/>
    <cellStyle name="Comma 4 2 2" xfId="1115"/>
    <cellStyle name="Comma 4 2 2 2" xfId="1116"/>
    <cellStyle name="Comma 4 2 3" xfId="1117"/>
    <cellStyle name="Comma 4 2 4" xfId="1118"/>
    <cellStyle name="Comma 4 2 4 2" xfId="1119"/>
    <cellStyle name="Comma 4 2 4 3" xfId="1120"/>
    <cellStyle name="Comma 4 2 4 3 2" xfId="1121"/>
    <cellStyle name="Comma 4 2 4 3 2 2" xfId="1122"/>
    <cellStyle name="Comma 4 2 4 3 3" xfId="1123"/>
    <cellStyle name="Comma 4 2 4 4" xfId="1124"/>
    <cellStyle name="Comma 4 2 4 4 2" xfId="1125"/>
    <cellStyle name="Comma 4 2 4 4 2 2" xfId="1126"/>
    <cellStyle name="Comma 4 2 4 4 3" xfId="1127"/>
    <cellStyle name="Comma 4 2 4 5" xfId="1128"/>
    <cellStyle name="Comma 4 2 4 5 2" xfId="1129"/>
    <cellStyle name="Comma 4 2 4 6" xfId="1130"/>
    <cellStyle name="Comma 4 3" xfId="1131"/>
    <cellStyle name="Comma 4 3 2" xfId="1132"/>
    <cellStyle name="Comma 4 3 3" xfId="1133"/>
    <cellStyle name="Comma 4 3 3 2" xfId="1134"/>
    <cellStyle name="Comma 4 3 3 2 2" xfId="1135"/>
    <cellStyle name="Comma 4 3 3 2 2 2" xfId="1136"/>
    <cellStyle name="Comma 4 3 3 2 3" xfId="1137"/>
    <cellStyle name="Comma 4 3 3 3" xfId="1138"/>
    <cellStyle name="Comma 4 3 3 3 2" xfId="1139"/>
    <cellStyle name="Comma 4 3 3 3 2 2" xfId="1140"/>
    <cellStyle name="Comma 4 3 3 3 3" xfId="1141"/>
    <cellStyle name="Comma 4 3 3 4" xfId="1142"/>
    <cellStyle name="Comma 4 3 3 4 2" xfId="1143"/>
    <cellStyle name="Comma 4 3 3 5" xfId="1144"/>
    <cellStyle name="Comma 4 3 4" xfId="1145"/>
    <cellStyle name="Comma 4 3 4 2" xfId="1146"/>
    <cellStyle name="Comma 4 3 4 2 2" xfId="1147"/>
    <cellStyle name="Comma 4 3 4 3" xfId="1148"/>
    <cellStyle name="Comma 4 3 5" xfId="1149"/>
    <cellStyle name="Comma 4 3 5 2" xfId="1150"/>
    <cellStyle name="Comma 4 3 5 2 2" xfId="1151"/>
    <cellStyle name="Comma 4 3 5 3" xfId="1152"/>
    <cellStyle name="Comma 4 3 6" xfId="1153"/>
    <cellStyle name="Comma 4 3 6 2" xfId="1154"/>
    <cellStyle name="Comma 4 3 7" xfId="1155"/>
    <cellStyle name="Comma 4 4" xfId="1156"/>
    <cellStyle name="Comma 4 5" xfId="1157"/>
    <cellStyle name="Comma 4 5 2" xfId="1158"/>
    <cellStyle name="Comma 4 5 2 2" xfId="1159"/>
    <cellStyle name="Comma 4 5 2 2 2" xfId="1160"/>
    <cellStyle name="Comma 4 5 2 2 2 2" xfId="1161"/>
    <cellStyle name="Comma 4 5 2 2 3" xfId="1162"/>
    <cellStyle name="Comma 4 5 2 3" xfId="1163"/>
    <cellStyle name="Comma 4 5 2 3 2" xfId="1164"/>
    <cellStyle name="Comma 4 5 2 3 2 2" xfId="1165"/>
    <cellStyle name="Comma 4 5 2 3 3" xfId="1166"/>
    <cellStyle name="Comma 4 5 2 4" xfId="1167"/>
    <cellStyle name="Comma 4 5 2 4 2" xfId="1168"/>
    <cellStyle name="Comma 4 5 2 5" xfId="1169"/>
    <cellStyle name="Comma 4 5 3" xfId="1170"/>
    <cellStyle name="Comma 4 5 3 2" xfId="1171"/>
    <cellStyle name="Comma 4 5 3 2 2" xfId="1172"/>
    <cellStyle name="Comma 4 5 3 3" xfId="1173"/>
    <cellStyle name="Comma 4 5 4" xfId="1174"/>
    <cellStyle name="Comma 4 5 4 2" xfId="1175"/>
    <cellStyle name="Comma 4 5 4 2 2" xfId="1176"/>
    <cellStyle name="Comma 4 5 4 3" xfId="1177"/>
    <cellStyle name="Comma 4 5 5" xfId="1178"/>
    <cellStyle name="Comma 4 5 5 2" xfId="1179"/>
    <cellStyle name="Comma 4 5 6" xfId="1180"/>
    <cellStyle name="Comma 4 6" xfId="1181"/>
    <cellStyle name="Comma 4 6 2" xfId="1182"/>
    <cellStyle name="Comma 4 6 2 2" xfId="1183"/>
    <cellStyle name="Comma 4 6 2 2 2" xfId="1184"/>
    <cellStyle name="Comma 4 6 2 2 2 2" xfId="1185"/>
    <cellStyle name="Comma 4 6 2 2 3" xfId="1186"/>
    <cellStyle name="Comma 4 6 2 3" xfId="1187"/>
    <cellStyle name="Comma 4 6 2 3 2" xfId="1188"/>
    <cellStyle name="Comma 4 6 2 3 2 2" xfId="1189"/>
    <cellStyle name="Comma 4 6 2 3 3" xfId="1190"/>
    <cellStyle name="Comma 4 6 2 4" xfId="1191"/>
    <cellStyle name="Comma 4 6 2 4 2" xfId="1192"/>
    <cellStyle name="Comma 4 6 2 5" xfId="1193"/>
    <cellStyle name="Comma 4 7" xfId="1194"/>
    <cellStyle name="Comma 4 7 2" xfId="1195"/>
    <cellStyle name="Comma 4 7 2 2" xfId="1196"/>
    <cellStyle name="Comma 4 7 2 2 2" xfId="1197"/>
    <cellStyle name="Comma 4 7 2 2 2 2" xfId="1198"/>
    <cellStyle name="Comma 4 7 2 2 3" xfId="1199"/>
    <cellStyle name="Comma 4 7 2 3" xfId="1200"/>
    <cellStyle name="Comma 4 7 2 3 2" xfId="1201"/>
    <cellStyle name="Comma 4 7 2 3 2 2" xfId="1202"/>
    <cellStyle name="Comma 4 7 2 3 3" xfId="1203"/>
    <cellStyle name="Comma 4 7 2 4" xfId="1204"/>
    <cellStyle name="Comma 4 7 2 4 2" xfId="1205"/>
    <cellStyle name="Comma 4 7 2 5" xfId="1206"/>
    <cellStyle name="Comma 4 8" xfId="1207"/>
    <cellStyle name="Comma 4 8 2" xfId="1208"/>
    <cellStyle name="Comma 4 8 2 2" xfId="1209"/>
    <cellStyle name="Comma 4 8 3" xfId="1210"/>
    <cellStyle name="Comma 4 9" xfId="1211"/>
    <cellStyle name="Comma 4 9 2" xfId="1212"/>
    <cellStyle name="Comma 4 9 2 2" xfId="1213"/>
    <cellStyle name="Comma 4 9 3" xfId="1214"/>
    <cellStyle name="Comma 5" xfId="1215"/>
    <cellStyle name="Comma 5 10" xfId="1216"/>
    <cellStyle name="Comma 5 10 2" xfId="1217"/>
    <cellStyle name="Comma 5 10 2 2" xfId="1218"/>
    <cellStyle name="Comma 5 10 3" xfId="1219"/>
    <cellStyle name="Comma 5 11" xfId="1220"/>
    <cellStyle name="Comma 5 11 2" xfId="1221"/>
    <cellStyle name="Comma 5 12" xfId="1222"/>
    <cellStyle name="Comma 5 2" xfId="1223"/>
    <cellStyle name="Comma 5 2 2" xfId="1224"/>
    <cellStyle name="Comma 5 2 2 2" xfId="1225"/>
    <cellStyle name="Comma 5 2 2 2 2" xfId="1226"/>
    <cellStyle name="Comma 5 2 2 2 2 2" xfId="1227"/>
    <cellStyle name="Comma 5 2 2 2 2 2 2" xfId="1228"/>
    <cellStyle name="Comma 5 2 2 2 2 2 2 2" xfId="1229"/>
    <cellStyle name="Comma 5 2 2 2 2 2 3" xfId="1230"/>
    <cellStyle name="Comma 5 2 2 2 2 3" xfId="1231"/>
    <cellStyle name="Comma 5 2 2 2 2 3 2" xfId="1232"/>
    <cellStyle name="Comma 5 2 2 2 2 3 2 2" xfId="1233"/>
    <cellStyle name="Comma 5 2 2 2 2 3 3" xfId="1234"/>
    <cellStyle name="Comma 5 2 2 2 2 4" xfId="1235"/>
    <cellStyle name="Comma 5 2 2 2 2 4 2" xfId="1236"/>
    <cellStyle name="Comma 5 2 2 2 2 5" xfId="1237"/>
    <cellStyle name="Comma 5 2 2 2 3" xfId="1238"/>
    <cellStyle name="Comma 5 2 2 2 3 2" xfId="1239"/>
    <cellStyle name="Comma 5 2 2 2 3 2 2" xfId="1240"/>
    <cellStyle name="Comma 5 2 2 2 3 3" xfId="1241"/>
    <cellStyle name="Comma 5 2 2 2 4" xfId="1242"/>
    <cellStyle name="Comma 5 2 2 2 4 2" xfId="1243"/>
    <cellStyle name="Comma 5 2 2 2 4 2 2" xfId="1244"/>
    <cellStyle name="Comma 5 2 2 2 4 3" xfId="1245"/>
    <cellStyle name="Comma 5 2 2 2 5" xfId="1246"/>
    <cellStyle name="Comma 5 2 2 2 5 2" xfId="1247"/>
    <cellStyle name="Comma 5 2 2 2 6" xfId="1248"/>
    <cellStyle name="Comma 5 2 2 3" xfId="1249"/>
    <cellStyle name="Comma 5 2 2 3 2" xfId="1250"/>
    <cellStyle name="Comma 5 2 2 3 2 2" xfId="1251"/>
    <cellStyle name="Comma 5 2 2 3 2 2 2" xfId="1252"/>
    <cellStyle name="Comma 5 2 2 3 2 3" xfId="1253"/>
    <cellStyle name="Comma 5 2 2 3 3" xfId="1254"/>
    <cellStyle name="Comma 5 2 2 3 3 2" xfId="1255"/>
    <cellStyle name="Comma 5 2 2 3 3 2 2" xfId="1256"/>
    <cellStyle name="Comma 5 2 2 3 3 3" xfId="1257"/>
    <cellStyle name="Comma 5 2 2 3 4" xfId="1258"/>
    <cellStyle name="Comma 5 2 2 3 4 2" xfId="1259"/>
    <cellStyle name="Comma 5 2 2 3 5" xfId="1260"/>
    <cellStyle name="Comma 5 2 2 4" xfId="1261"/>
    <cellStyle name="Comma 5 2 2 4 2" xfId="1262"/>
    <cellStyle name="Comma 5 2 2 4 2 2" xfId="1263"/>
    <cellStyle name="Comma 5 2 2 4 3" xfId="1264"/>
    <cellStyle name="Comma 5 2 2 5" xfId="1265"/>
    <cellStyle name="Comma 5 2 2 5 2" xfId="1266"/>
    <cellStyle name="Comma 5 2 2 5 2 2" xfId="1267"/>
    <cellStyle name="Comma 5 2 2 5 3" xfId="1268"/>
    <cellStyle name="Comma 5 2 2 6" xfId="1269"/>
    <cellStyle name="Comma 5 2 2 6 2" xfId="1270"/>
    <cellStyle name="Comma 5 2 2 7" xfId="1271"/>
    <cellStyle name="Comma 5 2 3" xfId="1272"/>
    <cellStyle name="Comma 5 2 3 2" xfId="1273"/>
    <cellStyle name="Comma 5 2 3 2 2" xfId="1274"/>
    <cellStyle name="Comma 5 2 3 2 2 2" xfId="1275"/>
    <cellStyle name="Comma 5 2 3 2 2 2 2" xfId="1276"/>
    <cellStyle name="Comma 5 2 3 2 2 3" xfId="1277"/>
    <cellStyle name="Comma 5 2 3 2 3" xfId="1278"/>
    <cellStyle name="Comma 5 2 3 2 3 2" xfId="1279"/>
    <cellStyle name="Comma 5 2 3 2 3 2 2" xfId="1280"/>
    <cellStyle name="Comma 5 2 3 2 3 3" xfId="1281"/>
    <cellStyle name="Comma 5 2 3 2 4" xfId="1282"/>
    <cellStyle name="Comma 5 2 3 2 4 2" xfId="1283"/>
    <cellStyle name="Comma 5 2 3 2 5" xfId="1284"/>
    <cellStyle name="Comma 5 2 3 3" xfId="1285"/>
    <cellStyle name="Comma 5 2 3 3 2" xfId="1286"/>
    <cellStyle name="Comma 5 2 3 3 2 2" xfId="1287"/>
    <cellStyle name="Comma 5 2 3 3 3" xfId="1288"/>
    <cellStyle name="Comma 5 2 3 4" xfId="1289"/>
    <cellStyle name="Comma 5 2 3 4 2" xfId="1290"/>
    <cellStyle name="Comma 5 2 3 4 2 2" xfId="1291"/>
    <cellStyle name="Comma 5 2 3 4 3" xfId="1292"/>
    <cellStyle name="Comma 5 2 3 5" xfId="1293"/>
    <cellStyle name="Comma 5 2 3 5 2" xfId="1294"/>
    <cellStyle name="Comma 5 2 3 6" xfId="1295"/>
    <cellStyle name="Comma 5 2 4" xfId="1296"/>
    <cellStyle name="Comma 5 2 4 2" xfId="1297"/>
    <cellStyle name="Comma 5 2 4 3" xfId="1298"/>
    <cellStyle name="Comma 5 2 4 3 2" xfId="1299"/>
    <cellStyle name="Comma 5 2 4 3 2 2" xfId="1300"/>
    <cellStyle name="Comma 5 2 4 3 3" xfId="1301"/>
    <cellStyle name="Comma 5 2 4 4" xfId="1302"/>
    <cellStyle name="Comma 5 2 4 4 2" xfId="1303"/>
    <cellStyle name="Comma 5 2 4 4 2 2" xfId="1304"/>
    <cellStyle name="Comma 5 2 4 4 3" xfId="1305"/>
    <cellStyle name="Comma 5 2 4 5" xfId="1306"/>
    <cellStyle name="Comma 5 2 4 5 2" xfId="1307"/>
    <cellStyle name="Comma 5 2 4 6" xfId="1308"/>
    <cellStyle name="Comma 5 3" xfId="1309"/>
    <cellStyle name="Comma 5 3 2" xfId="1310"/>
    <cellStyle name="Comma 5 3 2 2" xfId="1311"/>
    <cellStyle name="Comma 5 3 2 2 2" xfId="1312"/>
    <cellStyle name="Comma 5 3 2 2 2 2" xfId="1313"/>
    <cellStyle name="Comma 5 3 2 2 2 2 2" xfId="1314"/>
    <cellStyle name="Comma 5 3 2 2 2 3" xfId="1315"/>
    <cellStyle name="Comma 5 3 2 2 3" xfId="1316"/>
    <cellStyle name="Comma 5 3 2 2 3 2" xfId="1317"/>
    <cellStyle name="Comma 5 3 2 2 3 2 2" xfId="1318"/>
    <cellStyle name="Comma 5 3 2 2 3 3" xfId="1319"/>
    <cellStyle name="Comma 5 3 2 2 4" xfId="1320"/>
    <cellStyle name="Comma 5 3 2 2 4 2" xfId="1321"/>
    <cellStyle name="Comma 5 3 2 2 5" xfId="1322"/>
    <cellStyle name="Comma 5 3 2 3" xfId="1323"/>
    <cellStyle name="Comma 5 3 2 3 2" xfId="1324"/>
    <cellStyle name="Comma 5 3 2 3 2 2" xfId="1325"/>
    <cellStyle name="Comma 5 3 2 3 3" xfId="1326"/>
    <cellStyle name="Comma 5 3 2 4" xfId="1327"/>
    <cellStyle name="Comma 5 3 2 4 2" xfId="1328"/>
    <cellStyle name="Comma 5 3 2 4 2 2" xfId="1329"/>
    <cellStyle name="Comma 5 3 2 4 3" xfId="1330"/>
    <cellStyle name="Comma 5 3 2 5" xfId="1331"/>
    <cellStyle name="Comma 5 3 2 5 2" xfId="1332"/>
    <cellStyle name="Comma 5 3 2 6" xfId="1333"/>
    <cellStyle name="Comma 5 3 3" xfId="1334"/>
    <cellStyle name="Comma 5 3 3 2" xfId="1335"/>
    <cellStyle name="Comma 5 3 3 2 2" xfId="1336"/>
    <cellStyle name="Comma 5 3 3 2 2 2" xfId="1337"/>
    <cellStyle name="Comma 5 3 3 2 3" xfId="1338"/>
    <cellStyle name="Comma 5 3 3 3" xfId="1339"/>
    <cellStyle name="Comma 5 3 3 3 2" xfId="1340"/>
    <cellStyle name="Comma 5 3 3 3 2 2" xfId="1341"/>
    <cellStyle name="Comma 5 3 3 3 3" xfId="1342"/>
    <cellStyle name="Comma 5 3 3 4" xfId="1343"/>
    <cellStyle name="Comma 5 3 3 4 2" xfId="1344"/>
    <cellStyle name="Comma 5 3 3 5" xfId="1345"/>
    <cellStyle name="Comma 5 3 4" xfId="1346"/>
    <cellStyle name="Comma 5 3 4 2" xfId="1347"/>
    <cellStyle name="Comma 5 3 4 2 2" xfId="1348"/>
    <cellStyle name="Comma 5 3 4 3" xfId="1349"/>
    <cellStyle name="Comma 5 3 5" xfId="1350"/>
    <cellStyle name="Comma 5 3 5 2" xfId="1351"/>
    <cellStyle name="Comma 5 3 5 2 2" xfId="1352"/>
    <cellStyle name="Comma 5 3 5 3" xfId="1353"/>
    <cellStyle name="Comma 5 3 6" xfId="1354"/>
    <cellStyle name="Comma 5 3 6 2" xfId="1355"/>
    <cellStyle name="Comma 5 3 7" xfId="1356"/>
    <cellStyle name="Comma 5 4" xfId="1357"/>
    <cellStyle name="Comma 5 4 2" xfId="1358"/>
    <cellStyle name="Comma 5 5" xfId="1359"/>
    <cellStyle name="Comma 5 6" xfId="1360"/>
    <cellStyle name="Comma 5 6 2" xfId="1361"/>
    <cellStyle name="Comma 5 6 2 2" xfId="1362"/>
    <cellStyle name="Comma 5 6 2 2 2" xfId="1363"/>
    <cellStyle name="Comma 5 6 2 2 2 2" xfId="1364"/>
    <cellStyle name="Comma 5 6 2 2 3" xfId="1365"/>
    <cellStyle name="Comma 5 6 2 3" xfId="1366"/>
    <cellStyle name="Comma 5 6 2 3 2" xfId="1367"/>
    <cellStyle name="Comma 5 6 2 3 2 2" xfId="1368"/>
    <cellStyle name="Comma 5 6 2 3 3" xfId="1369"/>
    <cellStyle name="Comma 5 6 2 4" xfId="1370"/>
    <cellStyle name="Comma 5 6 2 4 2" xfId="1371"/>
    <cellStyle name="Comma 5 6 2 5" xfId="1372"/>
    <cellStyle name="Comma 5 7" xfId="1373"/>
    <cellStyle name="Comma 5 7 2" xfId="1374"/>
    <cellStyle name="Comma 5 7 2 2" xfId="1375"/>
    <cellStyle name="Comma 5 7 2 2 2" xfId="1376"/>
    <cellStyle name="Comma 5 7 2 3" xfId="1377"/>
    <cellStyle name="Comma 5 7 3" xfId="1378"/>
    <cellStyle name="Comma 5 7 3 2" xfId="1379"/>
    <cellStyle name="Comma 5 7 3 2 2" xfId="1380"/>
    <cellStyle name="Comma 5 7 3 3" xfId="1381"/>
    <cellStyle name="Comma 5 7 4" xfId="1382"/>
    <cellStyle name="Comma 5 7 4 2" xfId="1383"/>
    <cellStyle name="Comma 5 7 5" xfId="1384"/>
    <cellStyle name="Comma 5 8" xfId="1385"/>
    <cellStyle name="Comma 5 9" xfId="1386"/>
    <cellStyle name="Comma 5 9 2" xfId="1387"/>
    <cellStyle name="Comma 5 9 2 2" xfId="1388"/>
    <cellStyle name="Comma 5 9 3" xfId="1389"/>
    <cellStyle name="Comma 6" xfId="1390"/>
    <cellStyle name="Comma 6 2" xfId="1391"/>
    <cellStyle name="Comma 6 2 2" xfId="1392"/>
    <cellStyle name="Comma 6 2 2 2" xfId="1393"/>
    <cellStyle name="Comma 6 2 2 2 2" xfId="1394"/>
    <cellStyle name="Comma 6 2 2 3" xfId="1395"/>
    <cellStyle name="Comma 6 2 3" xfId="1396"/>
    <cellStyle name="Comma 6 2 3 2" xfId="1397"/>
    <cellStyle name="Comma 6 2 3 2 2" xfId="1398"/>
    <cellStyle name="Comma 6 2 3 3" xfId="1399"/>
    <cellStyle name="Comma 6 2 4" xfId="1400"/>
    <cellStyle name="Comma 6 2 4 2" xfId="1401"/>
    <cellStyle name="Comma 6 2 5" xfId="1402"/>
    <cellStyle name="Comma 6 3" xfId="1403"/>
    <cellStyle name="Comma 6 3 2" xfId="1404"/>
    <cellStyle name="Comma 6 3 2 2" xfId="1405"/>
    <cellStyle name="Comma 6 3 2 2 2" xfId="1406"/>
    <cellStyle name="Comma 6 3 2 2 2 2" xfId="1407"/>
    <cellStyle name="Comma 6 3 2 2 3" xfId="1408"/>
    <cellStyle name="Comma 6 3 2 3" xfId="1409"/>
    <cellStyle name="Comma 6 3 2 3 2" xfId="1410"/>
    <cellStyle name="Comma 6 3 2 3 2 2" xfId="1411"/>
    <cellStyle name="Comma 6 3 2 3 3" xfId="1412"/>
    <cellStyle name="Comma 6 3 2 4" xfId="1413"/>
    <cellStyle name="Comma 6 3 2 4 2" xfId="1414"/>
    <cellStyle name="Comma 6 3 2 5" xfId="1415"/>
    <cellStyle name="Comma 6 3 3" xfId="1416"/>
    <cellStyle name="Comma 6 3 3 2" xfId="1417"/>
    <cellStyle name="Comma 6 3 3 2 2" xfId="1418"/>
    <cellStyle name="Comma 6 3 3 3" xfId="1419"/>
    <cellStyle name="Comma 6 3 4" xfId="1420"/>
    <cellStyle name="Comma 6 3 4 2" xfId="1421"/>
    <cellStyle name="Comma 6 3 4 2 2" xfId="1422"/>
    <cellStyle name="Comma 6 3 4 3" xfId="1423"/>
    <cellStyle name="Comma 6 3 5" xfId="1424"/>
    <cellStyle name="Comma 6 3 5 2" xfId="1425"/>
    <cellStyle name="Comma 6 3 6" xfId="1426"/>
    <cellStyle name="Comma 6 4" xfId="1427"/>
    <cellStyle name="Comma 6 4 2" xfId="1428"/>
    <cellStyle name="Comma 6 4 2 2" xfId="1429"/>
    <cellStyle name="Comma 6 4 2 2 2" xfId="1430"/>
    <cellStyle name="Comma 6 4 2 3" xfId="1431"/>
    <cellStyle name="Comma 6 4 3" xfId="1432"/>
    <cellStyle name="Comma 6 4 3 2" xfId="1433"/>
    <cellStyle name="Comma 6 4 3 2 2" xfId="1434"/>
    <cellStyle name="Comma 6 4 3 3" xfId="1435"/>
    <cellStyle name="Comma 6 4 4" xfId="1436"/>
    <cellStyle name="Comma 6 4 4 2" xfId="1437"/>
    <cellStyle name="Comma 6 4 5" xfId="1438"/>
    <cellStyle name="Comma 6 5" xfId="1439"/>
    <cellStyle name="Comma 6 5 2" xfId="1440"/>
    <cellStyle name="Comma 6 5 2 2" xfId="1441"/>
    <cellStyle name="Comma 6 5 3" xfId="1442"/>
    <cellStyle name="Comma 6 6" xfId="1443"/>
    <cellStyle name="Comma 6 6 2" xfId="1444"/>
    <cellStyle name="Comma 6 6 2 2" xfId="1445"/>
    <cellStyle name="Comma 6 6 3" xfId="1446"/>
    <cellStyle name="Comma 6 7" xfId="1447"/>
    <cellStyle name="Comma 6 7 2" xfId="1448"/>
    <cellStyle name="Comma 6 8" xfId="1449"/>
    <cellStyle name="Comma 7" xfId="1450"/>
    <cellStyle name="Comma 7 2" xfId="1451"/>
    <cellStyle name="Comma 7 2 2" xfId="1452"/>
    <cellStyle name="Comma 7 2 2 2" xfId="1453"/>
    <cellStyle name="Comma 7 2 2 2 2" xfId="1454"/>
    <cellStyle name="Comma 7 2 2 2 2 2" xfId="1455"/>
    <cellStyle name="Comma 7 2 2 2 2 2 2" xfId="1456"/>
    <cellStyle name="Comma 7 2 2 2 2 3" xfId="1457"/>
    <cellStyle name="Comma 7 2 2 2 3" xfId="1458"/>
    <cellStyle name="Comma 7 2 2 2 3 2" xfId="1459"/>
    <cellStyle name="Comma 7 2 2 2 3 2 2" xfId="1460"/>
    <cellStyle name="Comma 7 2 2 2 3 3" xfId="1461"/>
    <cellStyle name="Comma 7 2 2 2 4" xfId="1462"/>
    <cellStyle name="Comma 7 2 2 2 4 2" xfId="1463"/>
    <cellStyle name="Comma 7 2 2 2 5" xfId="1464"/>
    <cellStyle name="Comma 7 2 2 3" xfId="1465"/>
    <cellStyle name="Comma 7 2 2 3 2" xfId="1466"/>
    <cellStyle name="Comma 7 2 2 3 2 2" xfId="1467"/>
    <cellStyle name="Comma 7 2 2 3 3" xfId="1468"/>
    <cellStyle name="Comma 7 2 2 4" xfId="1469"/>
    <cellStyle name="Comma 7 2 2 4 2" xfId="1470"/>
    <cellStyle name="Comma 7 2 2 4 2 2" xfId="1471"/>
    <cellStyle name="Comma 7 2 2 4 3" xfId="1472"/>
    <cellStyle name="Comma 7 2 2 5" xfId="1473"/>
    <cellStyle name="Comma 7 2 2 5 2" xfId="1474"/>
    <cellStyle name="Comma 7 2 2 6" xfId="1475"/>
    <cellStyle name="Comma 7 2 3" xfId="1476"/>
    <cellStyle name="Comma 7 2 3 2" xfId="1477"/>
    <cellStyle name="Comma 7 2 3 2 2" xfId="1478"/>
    <cellStyle name="Comma 7 2 3 2 2 2" xfId="1479"/>
    <cellStyle name="Comma 7 2 3 2 3" xfId="1480"/>
    <cellStyle name="Comma 7 2 3 3" xfId="1481"/>
    <cellStyle name="Comma 7 2 3 3 2" xfId="1482"/>
    <cellStyle name="Comma 7 2 3 3 2 2" xfId="1483"/>
    <cellStyle name="Comma 7 2 3 3 3" xfId="1484"/>
    <cellStyle name="Comma 7 2 3 4" xfId="1485"/>
    <cellStyle name="Comma 7 2 3 4 2" xfId="1486"/>
    <cellStyle name="Comma 7 2 3 5" xfId="1487"/>
    <cellStyle name="Comma 7 2 4" xfId="1488"/>
    <cellStyle name="Comma 7 2 4 2" xfId="1489"/>
    <cellStyle name="Comma 7 2 4 2 2" xfId="1490"/>
    <cellStyle name="Comma 7 2 4 3" xfId="1491"/>
    <cellStyle name="Comma 7 2 5" xfId="1492"/>
    <cellStyle name="Comma 7 2 5 2" xfId="1493"/>
    <cellStyle name="Comma 7 2 5 2 2" xfId="1494"/>
    <cellStyle name="Comma 7 2 5 3" xfId="1495"/>
    <cellStyle name="Comma 7 2 6" xfId="1496"/>
    <cellStyle name="Comma 7 2 6 2" xfId="1497"/>
    <cellStyle name="Comma 7 2 7" xfId="1498"/>
    <cellStyle name="Comma 7 3" xfId="1499"/>
    <cellStyle name="Comma 7 3 2" xfId="1500"/>
    <cellStyle name="Comma 7 3 2 2" xfId="1501"/>
    <cellStyle name="Comma 7 3 2 2 2" xfId="1502"/>
    <cellStyle name="Comma 7 3 2 2 2 2" xfId="1503"/>
    <cellStyle name="Comma 7 3 2 2 2 2 2" xfId="1504"/>
    <cellStyle name="Comma 7 3 2 2 2 3" xfId="1505"/>
    <cellStyle name="Comma 7 3 2 2 3" xfId="1506"/>
    <cellStyle name="Comma 7 3 2 2 3 2" xfId="1507"/>
    <cellStyle name="Comma 7 3 2 2 3 2 2" xfId="1508"/>
    <cellStyle name="Comma 7 3 2 2 3 3" xfId="1509"/>
    <cellStyle name="Comma 7 3 2 2 4" xfId="1510"/>
    <cellStyle name="Comma 7 3 2 2 4 2" xfId="1511"/>
    <cellStyle name="Comma 7 3 2 2 5" xfId="1512"/>
    <cellStyle name="Comma 7 3 2 3" xfId="1513"/>
    <cellStyle name="Comma 7 3 2 3 2" xfId="1514"/>
    <cellStyle name="Comma 7 3 2 3 2 2" xfId="1515"/>
    <cellStyle name="Comma 7 3 2 3 3" xfId="1516"/>
    <cellStyle name="Comma 7 3 2 4" xfId="1517"/>
    <cellStyle name="Comma 7 3 2 4 2" xfId="1518"/>
    <cellStyle name="Comma 7 3 2 4 2 2" xfId="1519"/>
    <cellStyle name="Comma 7 3 2 4 3" xfId="1520"/>
    <cellStyle name="Comma 7 3 2 5" xfId="1521"/>
    <cellStyle name="Comma 7 3 2 5 2" xfId="1522"/>
    <cellStyle name="Comma 7 3 2 6" xfId="1523"/>
    <cellStyle name="Comma 7 3 3" xfId="1524"/>
    <cellStyle name="Comma 7 3 3 2" xfId="1525"/>
    <cellStyle name="Comma 7 3 3 2 2" xfId="1526"/>
    <cellStyle name="Comma 7 3 3 2 2 2" xfId="1527"/>
    <cellStyle name="Comma 7 3 3 2 3" xfId="1528"/>
    <cellStyle name="Comma 7 3 3 3" xfId="1529"/>
    <cellStyle name="Comma 7 3 3 3 2" xfId="1530"/>
    <cellStyle name="Comma 7 3 3 3 2 2" xfId="1531"/>
    <cellStyle name="Comma 7 3 3 3 3" xfId="1532"/>
    <cellStyle name="Comma 7 3 3 4" xfId="1533"/>
    <cellStyle name="Comma 7 3 3 4 2" xfId="1534"/>
    <cellStyle name="Comma 7 3 3 5" xfId="1535"/>
    <cellStyle name="Comma 7 3 4" xfId="1536"/>
    <cellStyle name="Comma 7 3 4 2" xfId="1537"/>
    <cellStyle name="Comma 7 3 4 2 2" xfId="1538"/>
    <cellStyle name="Comma 7 3 4 3" xfId="1539"/>
    <cellStyle name="Comma 7 3 5" xfId="1540"/>
    <cellStyle name="Comma 7 3 5 2" xfId="1541"/>
    <cellStyle name="Comma 7 3 5 2 2" xfId="1542"/>
    <cellStyle name="Comma 7 3 5 3" xfId="1543"/>
    <cellStyle name="Comma 7 3 6" xfId="1544"/>
    <cellStyle name="Comma 7 3 6 2" xfId="1545"/>
    <cellStyle name="Comma 7 3 7" xfId="1546"/>
    <cellStyle name="Comma 7 4" xfId="1547"/>
    <cellStyle name="Comma 7 4 2" xfId="1548"/>
    <cellStyle name="Comma 7 4 2 2" xfId="1549"/>
    <cellStyle name="Comma 7 4 2 2 2" xfId="1550"/>
    <cellStyle name="Comma 7 4 2 2 2 2" xfId="1551"/>
    <cellStyle name="Comma 7 4 2 2 3" xfId="1552"/>
    <cellStyle name="Comma 7 4 2 3" xfId="1553"/>
    <cellStyle name="Comma 7 4 2 3 2" xfId="1554"/>
    <cellStyle name="Comma 7 4 2 3 2 2" xfId="1555"/>
    <cellStyle name="Comma 7 4 2 3 3" xfId="0"/>
    <cellStyle name="Comma 7 4 2 4" xfId="0"/>
    <cellStyle name="Comma 7 4 2 4 2" xfId="0"/>
    <cellStyle name="Comma 7 4 2 5" xfId="0"/>
    <cellStyle name="Comma 7 4 3" xfId="0"/>
    <cellStyle name="Comma 7 4 3 2" xfId="0"/>
    <cellStyle name="Comma 7 4 3 2 2" xfId="0"/>
    <cellStyle name="Comma 7 4 3 3" xfId="0"/>
    <cellStyle name="Comma 7 4 4" xfId="0"/>
    <cellStyle name="Comma 7 4 4 2" xfId="0"/>
    <cellStyle name="Comma 7 4 4 2 2" xfId="0"/>
    <cellStyle name="Comma 7 4 4 3" xfId="0"/>
    <cellStyle name="Comma 7 4 5" xfId="0"/>
    <cellStyle name="Comma 7 4 5 2" xfId="0"/>
    <cellStyle name="Comma 7 4 6" xfId="0"/>
    <cellStyle name="Comma 7 5" xfId="0"/>
    <cellStyle name="Comma 7 5 2" xfId="0"/>
    <cellStyle name="Comma 7 5 2 2" xfId="0"/>
    <cellStyle name="Comma 7 5 2 2 2" xfId="0"/>
    <cellStyle name="Comma 7 5 2 3" xfId="0"/>
    <cellStyle name="Comma 7 5 3" xfId="0"/>
    <cellStyle name="Comma 7 5 3 2" xfId="0"/>
    <cellStyle name="Comma 7 5 3 2 2" xfId="0"/>
    <cellStyle name="Comma 7 5 3 3" xfId="0"/>
    <cellStyle name="Comma 7 5 4" xfId="0"/>
    <cellStyle name="Comma 7 5 4 2" xfId="0"/>
    <cellStyle name="Comma 7 5 5" xfId="0"/>
    <cellStyle name="Comma 7 6" xfId="0"/>
    <cellStyle name="Comma 7 6 2" xfId="0"/>
    <cellStyle name="Comma 7 6 2 2" xfId="0"/>
    <cellStyle name="Comma 7 6 3" xfId="0"/>
    <cellStyle name="Comma 7 7" xfId="0"/>
    <cellStyle name="Comma 7 7 2" xfId="0"/>
    <cellStyle name="Comma 7 7 2 2" xfId="0"/>
    <cellStyle name="Comma 7 7 3" xfId="0"/>
    <cellStyle name="Comma 7 8" xfId="0"/>
    <cellStyle name="Comma 7 8 2" xfId="0"/>
    <cellStyle name="Comma 7 9" xfId="0"/>
    <cellStyle name="Comma 8" xfId="0"/>
    <cellStyle name="Comma 8 2" xfId="0"/>
    <cellStyle name="Comma 8 2 2" xfId="0"/>
    <cellStyle name="Comma 8 2 2 2" xfId="0"/>
    <cellStyle name="Comma 8 2 2 2 2" xfId="0"/>
    <cellStyle name="Comma 8 2 2 3" xfId="0"/>
    <cellStyle name="Comma 8 2 3" xfId="0"/>
    <cellStyle name="Comma 8 2 3 2" xfId="0"/>
    <cellStyle name="Comma 8 2 3 2 2" xfId="0"/>
    <cellStyle name="Comma 8 2 3 3" xfId="0"/>
    <cellStyle name="Comma 8 2 4" xfId="0"/>
    <cellStyle name="Comma 8 2 4 2" xfId="0"/>
    <cellStyle name="Comma 8 2 5" xfId="0"/>
    <cellStyle name="Comma 8 3" xfId="0"/>
    <cellStyle name="Comma 8 3 2" xfId="0"/>
    <cellStyle name="Comma 8 3 2 2" xfId="0"/>
    <cellStyle name="Comma 8 3 3" xfId="0"/>
    <cellStyle name="Comma 8 4" xfId="0"/>
    <cellStyle name="Comma 8 4 2" xfId="0"/>
    <cellStyle name="Comma 8 4 2 2" xfId="0"/>
    <cellStyle name="Comma 8 4 3" xfId="0"/>
    <cellStyle name="Comma 8 5" xfId="0"/>
    <cellStyle name="Comma 8 5 2" xfId="0"/>
    <cellStyle name="Comma 8 6" xfId="0"/>
    <cellStyle name="Comma 9" xfId="0"/>
    <cellStyle name="Comma 9 2" xfId="0"/>
    <cellStyle name="Comma 9 2 2" xfId="0"/>
    <cellStyle name="Comma 9 2 2 2" xfId="0"/>
    <cellStyle name="Comma 9 2 2 2 2" xfId="0"/>
    <cellStyle name="Comma 9 2 2 3" xfId="0"/>
    <cellStyle name="Comma 9 2 3" xfId="0"/>
    <cellStyle name="Comma 9 2 3 2" xfId="0"/>
    <cellStyle name="Comma 9 2 3 2 2" xfId="0"/>
    <cellStyle name="Comma 9 2 3 3" xfId="0"/>
    <cellStyle name="Comma 9 2 4" xfId="0"/>
    <cellStyle name="Comma 9 2 4 2" xfId="0"/>
    <cellStyle name="Comma 9 2 5" xfId="0"/>
    <cellStyle name="Comma 9 3" xfId="0"/>
    <cellStyle name="Comma 9 3 2" xfId="0"/>
    <cellStyle name="Comma 9 3 2 2" xfId="0"/>
    <cellStyle name="Comma 9 3 3" xfId="0"/>
    <cellStyle name="Comma 9 4" xfId="0"/>
    <cellStyle name="Comma 9 4 2" xfId="0"/>
    <cellStyle name="Comma 9 4 2 2" xfId="0"/>
    <cellStyle name="Comma 9 4 3" xfId="0"/>
    <cellStyle name="Comma 9 5" xfId="0"/>
    <cellStyle name="Comma 9 5 2" xfId="0"/>
    <cellStyle name="Comma 9 6" xfId="0"/>
    <cellStyle name="Currency 2" xfId="0"/>
    <cellStyle name="Currency 2 2" xfId="0"/>
    <cellStyle name="Currency 2 2 2" xfId="0"/>
    <cellStyle name="Currency 2 2 3" xfId="0"/>
    <cellStyle name="Currency 2 2 3 2" xfId="0"/>
    <cellStyle name="Currency 2 2 3 2 2" xfId="0"/>
    <cellStyle name="Currency 2 2 3 2 2 2" xfId="0"/>
    <cellStyle name="Currency 2 2 3 2 3" xfId="0"/>
    <cellStyle name="Currency 2 2 3 3" xfId="0"/>
    <cellStyle name="Currency 2 2 3 3 2" xfId="0"/>
    <cellStyle name="Currency 2 2 3 3 2 2" xfId="0"/>
    <cellStyle name="Currency 2 2 3 3 3" xfId="0"/>
    <cellStyle name="Currency 2 2 3 4" xfId="0"/>
    <cellStyle name="Currency 2 2 3 4 2" xfId="0"/>
    <cellStyle name="Currency 2 2 3 5" xfId="0"/>
    <cellStyle name="Currency 2 3" xfId="0"/>
    <cellStyle name="Currency 2 4" xfId="0"/>
    <cellStyle name="Currency 2 4 2" xfId="0"/>
    <cellStyle name="Currency 2 4 2 2" xfId="0"/>
    <cellStyle name="Currency 2 4 2 2 2" xfId="0"/>
    <cellStyle name="Currency 2 4 2 3" xfId="0"/>
    <cellStyle name="Currency 2 4 3" xfId="0"/>
    <cellStyle name="Currency 2 4 3 2" xfId="0"/>
    <cellStyle name="Currency 2 4 3 2 2" xfId="0"/>
    <cellStyle name="Currency 2 4 3 3" xfId="0"/>
    <cellStyle name="Currency 2 4 4" xfId="0"/>
    <cellStyle name="Currency 2 4 4 2" xfId="0"/>
    <cellStyle name="Currency 2 4 5" xfId="0"/>
    <cellStyle name="Currency 3" xfId="0"/>
    <cellStyle name="Currency 3 2" xfId="0"/>
    <cellStyle name="Currency 4" xfId="0"/>
    <cellStyle name="Currency 4 2" xfId="0"/>
    <cellStyle name="Currency 4 3" xfId="0"/>
    <cellStyle name="Currency 4 4" xfId="0"/>
    <cellStyle name="Currency 4 4 2" xfId="0"/>
    <cellStyle name="Cím" xfId="0"/>
    <cellStyle name="Címsor 1" xfId="0"/>
    <cellStyle name="Címsor 2" xfId="0"/>
    <cellStyle name="Címsor 3" xfId="0"/>
    <cellStyle name="Címsor 4" xfId="0"/>
    <cellStyle name="Date" xfId="0"/>
    <cellStyle name="Dezimal [0]_Nossner_Brücke" xfId="0"/>
    <cellStyle name="Dezimal_en_Master" xfId="0"/>
    <cellStyle name="Divider" xfId="0"/>
    <cellStyle name="Divider 2" xfId="0"/>
    <cellStyle name="Ellenőrzőcella" xfId="0"/>
    <cellStyle name="Euro" xfId="0"/>
    <cellStyle name="Explanatory Text 2" xfId="0"/>
    <cellStyle name="Explanatory Text 2 2" xfId="0"/>
    <cellStyle name="Explanatory Text 3" xfId="0"/>
    <cellStyle name="Figyelmeztetés" xfId="0"/>
    <cellStyle name="Fixed" xfId="0"/>
    <cellStyle name="Good 2" xfId="0"/>
    <cellStyle name="Good 2 2" xfId="0"/>
    <cellStyle name="Good 2 3" xfId="0"/>
    <cellStyle name="Good 3" xfId="0"/>
    <cellStyle name="Good 3 2" xfId="0"/>
    <cellStyle name="Good 4" xfId="0"/>
    <cellStyle name="Good 5" xfId="0"/>
    <cellStyle name="Good 6" xfId="0"/>
    <cellStyle name="Good 7" xfId="0"/>
    <cellStyle name="Good 8" xfId="0"/>
    <cellStyle name="Heading 1 2" xfId="0"/>
    <cellStyle name="Heading 1 2 2" xfId="0"/>
    <cellStyle name="Heading 1 2 3" xfId="0"/>
    <cellStyle name="Heading 1 3" xfId="0"/>
    <cellStyle name="Heading 1 4" xfId="0"/>
    <cellStyle name="Heading 2 2" xfId="0"/>
    <cellStyle name="Heading 2 2 2" xfId="0"/>
    <cellStyle name="Heading 2 2 3" xfId="0"/>
    <cellStyle name="Heading 2 3" xfId="0"/>
    <cellStyle name="Heading 2 4" xfId="0"/>
    <cellStyle name="Heading 3 2" xfId="0"/>
    <cellStyle name="Heading 3 2 2" xfId="0"/>
    <cellStyle name="Heading 3 2 3" xfId="0"/>
    <cellStyle name="Heading 3 3" xfId="0"/>
    <cellStyle name="Heading 3 4" xfId="0"/>
    <cellStyle name="Heading 4 2" xfId="0"/>
    <cellStyle name="Heading 4 2 2" xfId="0"/>
    <cellStyle name="Heading 4 2 3" xfId="0"/>
    <cellStyle name="Heading 4 3" xfId="0"/>
    <cellStyle name="Heading 4 4" xfId="0"/>
    <cellStyle name="Heading1 1" xfId="0"/>
    <cellStyle name="Heading2" xfId="0"/>
    <cellStyle name="Headline I" xfId="0"/>
    <cellStyle name="Headline I 2" xfId="0"/>
    <cellStyle name="Headline II" xfId="0"/>
    <cellStyle name="Headline II 2" xfId="0"/>
    <cellStyle name="Headline III" xfId="0"/>
    <cellStyle name="Headline III 2" xfId="0"/>
    <cellStyle name="Hivatkozott cella" xfId="0"/>
    <cellStyle name="Hyperlink 2" xfId="0"/>
    <cellStyle name="Hyperlink 3" xfId="0"/>
    <cellStyle name="Ievade" xfId="0"/>
    <cellStyle name="Ievade 2" xfId="0"/>
    <cellStyle name="Ievade 3" xfId="0"/>
    <cellStyle name="Ievade 4" xfId="0"/>
    <cellStyle name="Ievade_1-7" xfId="0"/>
    <cellStyle name="Input 2" xfId="0"/>
    <cellStyle name="Input 2 2" xfId="0"/>
    <cellStyle name="Input 2 3" xfId="0"/>
    <cellStyle name="Input 3" xfId="0"/>
    <cellStyle name="Input 4" xfId="0"/>
    <cellStyle name="Input 5" xfId="0"/>
    <cellStyle name="Izcēlums1" xfId="0"/>
    <cellStyle name="Izcēlums1 2" xfId="0"/>
    <cellStyle name="Izcēlums1 3" xfId="0"/>
    <cellStyle name="Izcēlums2" xfId="0"/>
    <cellStyle name="Izcēlums2 2" xfId="0"/>
    <cellStyle name="Izcēlums2 3" xfId="0"/>
    <cellStyle name="Izcēlums3" xfId="0"/>
    <cellStyle name="Izcēlums3 2" xfId="0"/>
    <cellStyle name="Izcēlums3 3" xfId="0"/>
    <cellStyle name="Izcēlums4" xfId="0"/>
    <cellStyle name="Izcēlums4 2" xfId="0"/>
    <cellStyle name="Izcēlums4 3" xfId="0"/>
    <cellStyle name="Izcēlums5" xfId="0"/>
    <cellStyle name="Izcēlums5 2" xfId="0"/>
    <cellStyle name="Izcēlums5 3" xfId="0"/>
    <cellStyle name="Izcēlums6" xfId="0"/>
    <cellStyle name="Izcēlums6 2" xfId="0"/>
    <cellStyle name="Izcēlums6 3" xfId="0"/>
    <cellStyle name="Izvade" xfId="0"/>
    <cellStyle name="Izvade 2" xfId="0"/>
    <cellStyle name="Izvade 3" xfId="0"/>
    <cellStyle name="Izvade 4" xfId="0"/>
    <cellStyle name="Izvade_1-7" xfId="0"/>
    <cellStyle name="Jegyzet" xfId="0"/>
    <cellStyle name="Jelölőszín (1)" xfId="0"/>
    <cellStyle name="Jelölőszín (2)" xfId="0"/>
    <cellStyle name="Jelölőszín (3)" xfId="0"/>
    <cellStyle name="Jelölőszín (4)" xfId="0"/>
    <cellStyle name="Jelölőszín (5)" xfId="0"/>
    <cellStyle name="Jelölőszín (6)" xfId="0"/>
    <cellStyle name="Jó" xfId="0"/>
    <cellStyle name="Kimenet" xfId="0"/>
    <cellStyle name="Komats 2" xfId="0"/>
    <cellStyle name="Kontrolní buňka" xfId="0"/>
    <cellStyle name="Kopsumma" xfId="0"/>
    <cellStyle name="Kopsumma 2" xfId="0"/>
    <cellStyle name="Kopsumma_1-7" xfId="0"/>
    <cellStyle name="Labs" xfId="0"/>
    <cellStyle name="Labs 2" xfId="0"/>
    <cellStyle name="Labs 3" xfId="0"/>
    <cellStyle name="Labs 4" xfId="0"/>
    <cellStyle name="Linked Cell 2" xfId="0"/>
    <cellStyle name="Linked Cell 2 2" xfId="0"/>
    <cellStyle name="Linked Cell 2 3" xfId="0"/>
    <cellStyle name="Linked Cell 3" xfId="0"/>
    <cellStyle name="Linked Cell 4" xfId="0"/>
    <cellStyle name="Magyarázó szöveg" xfId="0"/>
    <cellStyle name="Nadpis 1" xfId="0"/>
    <cellStyle name="Nadpis 2" xfId="0"/>
    <cellStyle name="Nadpis 3" xfId="0"/>
    <cellStyle name="Nadpis 4" xfId="0"/>
    <cellStyle name="Neitrāls" xfId="0"/>
    <cellStyle name="Neitrāls 2" xfId="0"/>
    <cellStyle name="Neitrāls 2 2" xfId="0"/>
    <cellStyle name="Neitrāls 3" xfId="0"/>
    <cellStyle name="Neitrāls_1-7" xfId="0"/>
    <cellStyle name="Neutral 2" xfId="0"/>
    <cellStyle name="Neutral 2 2" xfId="0"/>
    <cellStyle name="Neutral 2 3" xfId="0"/>
    <cellStyle name="Neutral 2 4" xfId="0"/>
    <cellStyle name="Neutral 2 5" xfId="0"/>
    <cellStyle name="Neutral 3" xfId="0"/>
    <cellStyle name="Neutral 4" xfId="0"/>
    <cellStyle name="Neutral 5" xfId="0"/>
    <cellStyle name="Neutrální" xfId="0"/>
    <cellStyle name="Normaali_light-98_gun" xfId="0"/>
    <cellStyle name="Normal 10" xfId="0"/>
    <cellStyle name="Normal 10 10" xfId="0"/>
    <cellStyle name="Normal 10 10 2" xfId="0"/>
    <cellStyle name="Normal 10 11" xfId="0"/>
    <cellStyle name="Normal 10 12" xfId="0"/>
    <cellStyle name="Normal 10 2" xfId="0"/>
    <cellStyle name="Normal 10 2 10" xfId="0"/>
    <cellStyle name="Normal 10 2 2" xfId="0"/>
    <cellStyle name="Normal 10 2 2 2" xfId="0"/>
    <cellStyle name="Normal 10 2 2 2 2" xfId="0"/>
    <cellStyle name="Normal 10 2 2 2 2 2" xfId="0"/>
    <cellStyle name="Normal 10 2 2 2 2 2 2" xfId="0"/>
    <cellStyle name="Normal 10 2 2 2 2 2 2 2" xfId="0"/>
    <cellStyle name="Normal 10 2 2 2 2 2 3" xfId="0"/>
    <cellStyle name="Normal 10 2 2 2 2 3" xfId="0"/>
    <cellStyle name="Normal 10 2 2 2 2 3 2" xfId="0"/>
    <cellStyle name="Normal 10 2 2 2 2 3 2 2" xfId="0"/>
    <cellStyle name="Normal 10 2 2 2 2 3 3" xfId="0"/>
    <cellStyle name="Normal 10 2 2 2 2 4" xfId="0"/>
    <cellStyle name="Normal 10 2 2 2 2 4 2" xfId="0"/>
    <cellStyle name="Normal 10 2 2 2 2 4 2 2" xfId="0"/>
    <cellStyle name="Normal 10 2 2 2 2 4 3" xfId="0"/>
    <cellStyle name="Normal 10 2 2 2 2 5" xfId="0"/>
    <cellStyle name="Normal 10 2 2 2 2 5 2" xfId="0"/>
    <cellStyle name="Normal 10 2 2 2 2 6" xfId="0"/>
    <cellStyle name="Normal 10 2 2 2 3" xfId="0"/>
    <cellStyle name="Normal 10 2 2 2 3 2" xfId="0"/>
    <cellStyle name="Normal 10 2 2 2 3 2 2" xfId="0"/>
    <cellStyle name="Normal 10 2 2 2 3 2 2 2" xfId="0"/>
    <cellStyle name="Normal 10 2 2 2 3 2 3" xfId="0"/>
    <cellStyle name="Normal 10 2 2 2 3 3" xfId="0"/>
    <cellStyle name="Normal 10 2 2 2 3 3 2" xfId="0"/>
    <cellStyle name="Normal 10 2 2 2 3 3 2 2" xfId="0"/>
    <cellStyle name="Normal 10 2 2 2 3 3 3" xfId="0"/>
    <cellStyle name="Normal 10 2 2 2 3 4" xfId="0"/>
    <cellStyle name="Normal 10 2 2 2 3 4 2" xfId="0"/>
    <cellStyle name="Normal 10 2 2 2 3 4 2 2" xfId="0"/>
    <cellStyle name="Normal 10 2 2 2 3 4 3" xfId="0"/>
    <cellStyle name="Normal 10 2 2 2 3 5" xfId="0"/>
    <cellStyle name="Normal 10 2 2 2 3 5 2" xfId="0"/>
    <cellStyle name="Normal 10 2 2 2 3 6" xfId="0"/>
    <cellStyle name="Normal 10 2 2 2 4" xfId="0"/>
    <cellStyle name="Normal 10 2 2 2 4 2" xfId="0"/>
    <cellStyle name="Normal 10 2 2 2 4 2 2" xfId="0"/>
    <cellStyle name="Normal 10 2 2 2 4 3" xfId="0"/>
    <cellStyle name="Normal 10 2 2 2 5" xfId="0"/>
    <cellStyle name="Normal 10 2 2 2 5 2" xfId="0"/>
    <cellStyle name="Normal 10 2 2 2 5 2 2" xfId="0"/>
    <cellStyle name="Normal 10 2 2 2 5 3" xfId="0"/>
    <cellStyle name="Normal 10 2 2 2 6" xfId="0"/>
    <cellStyle name="Normal 10 2 2 2 6 2" xfId="0"/>
    <cellStyle name="Normal 10 2 2 2 6 2 2" xfId="0"/>
    <cellStyle name="Normal 10 2 2 2 6 3" xfId="0"/>
    <cellStyle name="Normal 10 2 2 2 7" xfId="0"/>
    <cellStyle name="Normal 10 2 2 2 7 2" xfId="0"/>
    <cellStyle name="Normal 10 2 2 2 8" xfId="0"/>
    <cellStyle name="Normal 10 2 2 3" xfId="0"/>
    <cellStyle name="Normal 10 2 2 3 2" xfId="0"/>
    <cellStyle name="Normal 10 2 2 3 2 2" xfId="0"/>
    <cellStyle name="Normal 10 2 2 3 2 2 2" xfId="0"/>
    <cellStyle name="Normal 10 2 2 3 2 3" xfId="0"/>
    <cellStyle name="Normal 10 2 2 3 3" xfId="0"/>
    <cellStyle name="Normal 10 2 2 3 3 2" xfId="0"/>
    <cellStyle name="Normal 10 2 2 3 3 2 2" xfId="0"/>
    <cellStyle name="Normal 10 2 2 3 3 3" xfId="0"/>
    <cellStyle name="Normal 10 2 2 3 4" xfId="0"/>
    <cellStyle name="Normal 10 2 2 3 4 2" xfId="0"/>
    <cellStyle name="Normal 10 2 2 3 4 2 2" xfId="0"/>
    <cellStyle name="Normal 10 2 2 3 4 3" xfId="0"/>
    <cellStyle name="Normal 10 2 2 3 5" xfId="0"/>
    <cellStyle name="Normal 10 2 2 3 5 2" xfId="0"/>
    <cellStyle name="Normal 10 2 2 3 6" xfId="0"/>
    <cellStyle name="Normal 10 2 2 4" xfId="0"/>
    <cellStyle name="Normal 10 2 2 4 2" xfId="0"/>
    <cellStyle name="Normal 10 2 2 4 2 2" xfId="0"/>
    <cellStyle name="Normal 10 2 2 4 2 2 2" xfId="0"/>
    <cellStyle name="Normal 10 2 2 4 2 3" xfId="0"/>
    <cellStyle name="Normal 10 2 2 4 3" xfId="0"/>
    <cellStyle name="Normal 10 2 2 4 3 2" xfId="0"/>
    <cellStyle name="Normal 10 2 2 4 3 2 2" xfId="0"/>
    <cellStyle name="Normal 10 2 2 4 3 3" xfId="0"/>
    <cellStyle name="Normal 10 2 2 4 4" xfId="0"/>
    <cellStyle name="Normal 10 2 2 4 4 2" xfId="0"/>
    <cellStyle name="Normal 10 2 2 4 4 2 2" xfId="0"/>
    <cellStyle name="Normal 10 2 2 4 4 3" xfId="0"/>
    <cellStyle name="Normal 10 2 2 4 5" xfId="0"/>
    <cellStyle name="Normal 10 2 2 4 5 2" xfId="0"/>
    <cellStyle name="Normal 10 2 2 4 6" xfId="0"/>
    <cellStyle name="Normal 10 2 2 5" xfId="0"/>
    <cellStyle name="Normal 10 2 2 5 2" xfId="0"/>
    <cellStyle name="Normal 10 2 2 5 2 2" xfId="0"/>
    <cellStyle name="Normal 10 2 2 5 3" xfId="0"/>
    <cellStyle name="Normal 10 2 2 6" xfId="0"/>
    <cellStyle name="Normal 10 2 2 6 2" xfId="0"/>
    <cellStyle name="Normal 10 2 2 6 2 2" xfId="0"/>
    <cellStyle name="Normal 10 2 2 6 3" xfId="0"/>
    <cellStyle name="Normal 10 2 2 7" xfId="0"/>
    <cellStyle name="Normal 10 2 2 7 2" xfId="0"/>
    <cellStyle name="Normal 10 2 2 7 2 2" xfId="0"/>
    <cellStyle name="Normal 10 2 2 7 3" xfId="0"/>
    <cellStyle name="Normal 10 2 2 8" xfId="0"/>
    <cellStyle name="Normal 10 2 2 8 2" xfId="0"/>
    <cellStyle name="Normal 10 2 2 9" xfId="0"/>
    <cellStyle name="Normal 10 2 3" xfId="0"/>
    <cellStyle name="Normal 10 2 3 2" xfId="0"/>
    <cellStyle name="Normal 10 2 3 2 2" xfId="0"/>
    <cellStyle name="Normal 10 2 3 2 2 2" xfId="0"/>
    <cellStyle name="Normal 10 2 3 2 2 2 2" xfId="0"/>
    <cellStyle name="Normal 10 2 3 2 2 3" xfId="0"/>
    <cellStyle name="Normal 10 2 3 2 3" xfId="0"/>
    <cellStyle name="Normal 10 2 3 2 3 2" xfId="0"/>
    <cellStyle name="Normal 10 2 3 2 3 2 2" xfId="0"/>
    <cellStyle name="Normal 10 2 3 2 3 3" xfId="0"/>
    <cellStyle name="Normal 10 2 3 2 4" xfId="0"/>
    <cellStyle name="Normal 10 2 3 2 4 2" xfId="0"/>
    <cellStyle name="Normal 10 2 3 2 4 2 2" xfId="0"/>
    <cellStyle name="Normal 10 2 3 2 4 3" xfId="0"/>
    <cellStyle name="Normal 10 2 3 2 5" xfId="0"/>
    <cellStyle name="Normal 10 2 3 2 5 2" xfId="0"/>
    <cellStyle name="Normal 10 2 3 2 6" xfId="0"/>
    <cellStyle name="Normal 10 2 3 3" xfId="0"/>
    <cellStyle name="Normal 10 2 3 3 2" xfId="0"/>
    <cellStyle name="Normal 10 2 3 3 2 2" xfId="0"/>
    <cellStyle name="Normal 10 2 3 3 2 2 2" xfId="0"/>
    <cellStyle name="Normal 10 2 3 3 2 3" xfId="0"/>
    <cellStyle name="Normal 10 2 3 3 3" xfId="0"/>
    <cellStyle name="Normal 10 2 3 3 3 2" xfId="0"/>
    <cellStyle name="Normal 10 2 3 3 3 2 2" xfId="0"/>
    <cellStyle name="Normal 10 2 3 3 3 3" xfId="0"/>
    <cellStyle name="Normal 10 2 3 3 4" xfId="0"/>
    <cellStyle name="Normal 10 2 3 3 4 2" xfId="0"/>
    <cellStyle name="Normal 10 2 3 3 4 2 2" xfId="0"/>
    <cellStyle name="Normal 10 2 3 3 4 3" xfId="0"/>
    <cellStyle name="Normal 10 2 3 3 5" xfId="0"/>
    <cellStyle name="Normal 10 2 3 3 5 2" xfId="0"/>
    <cellStyle name="Normal 10 2 3 3 6" xfId="0"/>
    <cellStyle name="Normal 10 2 3 4" xfId="0"/>
    <cellStyle name="Normal 10 2 3 4 2" xfId="0"/>
    <cellStyle name="Normal 10 2 3 4 2 2" xfId="0"/>
    <cellStyle name="Normal 10 2 3 4 3" xfId="0"/>
    <cellStyle name="Normal 10 2 3 5" xfId="0"/>
    <cellStyle name="Normal 10 2 3 5 2" xfId="0"/>
    <cellStyle name="Normal 10 2 3 5 2 2" xfId="0"/>
    <cellStyle name="Normal 10 2 3 5 3" xfId="0"/>
    <cellStyle name="Normal 10 2 3 6" xfId="0"/>
    <cellStyle name="Normal 10 2 3 6 2" xfId="0"/>
    <cellStyle name="Normal 10 2 3 6 2 2" xfId="0"/>
    <cellStyle name="Normal 10 2 3 6 3" xfId="0"/>
    <cellStyle name="Normal 10 2 3 7" xfId="0"/>
    <cellStyle name="Normal 10 2 3 7 2" xfId="0"/>
    <cellStyle name="Normal 10 2 3 8" xfId="0"/>
    <cellStyle name="Normal 10 2 4" xfId="0"/>
    <cellStyle name="Normal 10 2 4 2" xfId="0"/>
    <cellStyle name="Normal 10 2 4 2 2" xfId="0"/>
    <cellStyle name="Normal 10 2 4 2 2 2" xfId="0"/>
    <cellStyle name="Normal 10 2 4 2 3" xfId="0"/>
    <cellStyle name="Normal 10 2 4 3" xfId="0"/>
    <cellStyle name="Normal 10 2 4 3 2" xfId="0"/>
    <cellStyle name="Normal 10 2 4 3 2 2" xfId="0"/>
    <cellStyle name="Normal 10 2 4 3 3" xfId="0"/>
    <cellStyle name="Normal 10 2 4 4" xfId="0"/>
    <cellStyle name="Normal 10 2 4 4 2" xfId="0"/>
    <cellStyle name="Normal 10 2 4 4 2 2" xfId="0"/>
    <cellStyle name="Normal 10 2 4 4 3" xfId="0"/>
    <cellStyle name="Normal 10 2 4 5" xfId="0"/>
    <cellStyle name="Normal 10 2 4 5 2" xfId="0"/>
    <cellStyle name="Normal 10 2 4 6" xfId="0"/>
    <cellStyle name="Normal 10 2 5" xfId="0"/>
    <cellStyle name="Normal 10 2 5 2" xfId="0"/>
    <cellStyle name="Normal 10 2 5 2 2" xfId="0"/>
    <cellStyle name="Normal 10 2 5 2 2 2" xfId="0"/>
    <cellStyle name="Normal 10 2 5 2 3" xfId="0"/>
    <cellStyle name="Normal 10 2 5 3" xfId="0"/>
    <cellStyle name="Normal 10 2 5 3 2" xfId="0"/>
    <cellStyle name="Normal 10 2 5 3 2 2" xfId="0"/>
    <cellStyle name="Normal 10 2 5 3 3" xfId="0"/>
    <cellStyle name="Normal 10 2 5 4" xfId="0"/>
    <cellStyle name="Normal 10 2 5 4 2" xfId="0"/>
    <cellStyle name="Normal 10 2 5 4 2 2" xfId="0"/>
    <cellStyle name="Normal 10 2 5 4 3" xfId="0"/>
    <cellStyle name="Normal 10 2 5 5" xfId="0"/>
    <cellStyle name="Normal 10 2 5 5 2" xfId="0"/>
    <cellStyle name="Normal 10 2 5 6" xfId="0"/>
    <cellStyle name="Normal 10 2 6" xfId="0"/>
    <cellStyle name="Normal 10 2 6 2" xfId="0"/>
    <cellStyle name="Normal 10 2 6 2 2" xfId="0"/>
    <cellStyle name="Normal 10 2 6 3" xfId="0"/>
    <cellStyle name="Normal 10 2 7" xfId="0"/>
    <cellStyle name="Normal 10 2 7 2" xfId="0"/>
    <cellStyle name="Normal 10 2 7 2 2" xfId="0"/>
    <cellStyle name="Normal 10 2 7 3" xfId="0"/>
    <cellStyle name="Normal 10 2 8" xfId="0"/>
    <cellStyle name="Normal 10 2 8 2" xfId="0"/>
    <cellStyle name="Normal 10 2 8 2 2" xfId="0"/>
    <cellStyle name="Normal 10 2 8 3" xfId="0"/>
    <cellStyle name="Normal 10 2 9" xfId="0"/>
    <cellStyle name="Normal 10 2 9 2" xfId="0"/>
    <cellStyle name="Normal 10 3" xfId="0"/>
    <cellStyle name="Normal 10 3 2" xfId="0"/>
    <cellStyle name="Normal 10 3 2 2" xfId="0"/>
    <cellStyle name="Normal 10 3 2 2 2" xfId="0"/>
    <cellStyle name="Normal 10 3 2 2 2 2" xfId="0"/>
    <cellStyle name="Normal 10 3 2 2 2 2 2" xfId="0"/>
    <cellStyle name="Normal 10 3 2 2 2 3" xfId="0"/>
    <cellStyle name="Normal 10 3 2 2 3" xfId="0"/>
    <cellStyle name="Normal 10 3 2 2 3 2" xfId="0"/>
    <cellStyle name="Normal 10 3 2 2 3 2 2" xfId="0"/>
    <cellStyle name="Normal 10 3 2 2 3 3" xfId="0"/>
    <cellStyle name="Normal 10 3 2 2 4" xfId="0"/>
    <cellStyle name="Normal 10 3 2 2 4 2" xfId="0"/>
    <cellStyle name="Normal 10 3 2 2 4 2 2" xfId="0"/>
    <cellStyle name="Normal 10 3 2 2 4 3" xfId="0"/>
    <cellStyle name="Normal 10 3 2 2 5" xfId="0"/>
    <cellStyle name="Normal 10 3 2 2 5 2" xfId="0"/>
    <cellStyle name="Normal 10 3 2 2 6" xfId="0"/>
    <cellStyle name="Normal 10 3 2 3" xfId="0"/>
    <cellStyle name="Normal 10 3 2 3 2" xfId="0"/>
    <cellStyle name="Normal 10 3 2 3 2 2" xfId="0"/>
    <cellStyle name="Normal 10 3 2 3 2 2 2" xfId="0"/>
    <cellStyle name="Normal 10 3 2 3 2 3" xfId="0"/>
    <cellStyle name="Normal 10 3 2 3 3" xfId="0"/>
    <cellStyle name="Normal 10 3 2 3 3 2" xfId="0"/>
    <cellStyle name="Normal 10 3 2 3 3 2 2" xfId="0"/>
    <cellStyle name="Normal 10 3 2 3 3 3" xfId="0"/>
    <cellStyle name="Normal 10 3 2 3 4" xfId="0"/>
    <cellStyle name="Normal 10 3 2 3 4 2" xfId="0"/>
    <cellStyle name="Normal 10 3 2 3 4 2 2" xfId="0"/>
    <cellStyle name="Normal 10 3 2 3 4 3" xfId="0"/>
    <cellStyle name="Normal 10 3 2 3 5" xfId="0"/>
    <cellStyle name="Normal 10 3 2 3 5 2" xfId="0"/>
    <cellStyle name="Normal 10 3 2 3 6" xfId="0"/>
    <cellStyle name="Normal 10 3 2 4" xfId="0"/>
    <cellStyle name="Normal 10 3 2 4 2" xfId="0"/>
    <cellStyle name="Normal 10 3 2 4 2 2" xfId="0"/>
    <cellStyle name="Normal 10 3 2 4 3" xfId="0"/>
    <cellStyle name="Normal 10 3 2 5" xfId="0"/>
    <cellStyle name="Normal 10 3 2 5 2" xfId="0"/>
    <cellStyle name="Normal 10 3 2 5 2 2" xfId="0"/>
    <cellStyle name="Normal 10 3 2 5 3" xfId="0"/>
    <cellStyle name="Normal 10 3 2 6" xfId="0"/>
    <cellStyle name="Normal 10 3 2 6 2" xfId="0"/>
    <cellStyle name="Normal 10 3 2 6 2 2" xfId="0"/>
    <cellStyle name="Normal 10 3 2 6 3" xfId="0"/>
    <cellStyle name="Normal 10 3 2 7" xfId="0"/>
    <cellStyle name="Normal 10 3 2 7 2" xfId="0"/>
    <cellStyle name="Normal 10 3 2 8" xfId="0"/>
    <cellStyle name="Normal 10 3 3" xfId="0"/>
    <cellStyle name="Normal 10 3 3 2" xfId="0"/>
    <cellStyle name="Normal 10 3 3 2 2" xfId="0"/>
    <cellStyle name="Normal 10 3 3 2 2 2" xfId="0"/>
    <cellStyle name="Normal 10 3 3 2 3" xfId="0"/>
    <cellStyle name="Normal 10 3 3 3" xfId="0"/>
    <cellStyle name="Normal 10 3 3 3 2" xfId="0"/>
    <cellStyle name="Normal 10 3 3 3 2 2" xfId="0"/>
    <cellStyle name="Normal 10 3 3 3 3" xfId="0"/>
    <cellStyle name="Normal 10 3 3 4" xfId="0"/>
    <cellStyle name="Normal 10 3 3 4 2" xfId="0"/>
    <cellStyle name="Normal 10 3 3 4 2 2" xfId="0"/>
    <cellStyle name="Normal 10 3 3 4 3" xfId="0"/>
    <cellStyle name="Normal 10 3 3 5" xfId="0"/>
    <cellStyle name="Normal 10 3 3 5 2" xfId="0"/>
    <cellStyle name="Normal 10 3 3 6" xfId="0"/>
    <cellStyle name="Normal 10 3 4" xfId="0"/>
    <cellStyle name="Normal 10 3 4 2" xfId="0"/>
    <cellStyle name="Normal 10 3 4 2 2" xfId="0"/>
    <cellStyle name="Normal 10 3 4 2 2 2" xfId="0"/>
    <cellStyle name="Normal 10 3 4 2 3" xfId="0"/>
    <cellStyle name="Normal 10 3 4 3" xfId="0"/>
    <cellStyle name="Normal 10 3 4 3 2" xfId="0"/>
    <cellStyle name="Normal 10 3 4 3 2 2" xfId="0"/>
    <cellStyle name="Normal 10 3 4 3 3" xfId="0"/>
    <cellStyle name="Normal 10 3 4 4" xfId="0"/>
    <cellStyle name="Normal 10 3 4 4 2" xfId="0"/>
    <cellStyle name="Normal 10 3 4 4 2 2" xfId="0"/>
    <cellStyle name="Normal 10 3 4 4 3" xfId="0"/>
    <cellStyle name="Normal 10 3 4 5" xfId="0"/>
    <cellStyle name="Normal 10 3 4 5 2" xfId="0"/>
    <cellStyle name="Normal 10 3 4 6" xfId="0"/>
    <cellStyle name="Normal 10 3 5" xfId="0"/>
    <cellStyle name="Normal 10 3 5 2" xfId="0"/>
    <cellStyle name="Normal 10 3 5 2 2" xfId="0"/>
    <cellStyle name="Normal 10 3 5 3" xfId="0"/>
    <cellStyle name="Normal 10 3 6" xfId="0"/>
    <cellStyle name="Normal 10 3 6 2" xfId="0"/>
    <cellStyle name="Normal 10 3 6 2 2" xfId="0"/>
    <cellStyle name="Normal 10 3 6 3" xfId="0"/>
    <cellStyle name="Normal 10 3 7" xfId="0"/>
    <cellStyle name="Normal 10 3 7 2" xfId="0"/>
    <cellStyle name="Normal 10 3 7 2 2" xfId="0"/>
    <cellStyle name="Normal 10 3 7 3" xfId="0"/>
    <cellStyle name="Normal 10 3 8" xfId="0"/>
    <cellStyle name="Normal 10 3 8 2" xfId="0"/>
    <cellStyle name="Normal 10 3 9" xfId="0"/>
    <cellStyle name="Normal 10 4" xfId="0"/>
    <cellStyle name="Normal 10 4 2" xfId="0"/>
    <cellStyle name="Normal 10 4 2 2" xfId="0"/>
    <cellStyle name="Normal 10 4 2 2 2" xfId="0"/>
    <cellStyle name="Normal 10 4 2 2 2 2" xfId="0"/>
    <cellStyle name="Normal 10 4 2 2 3" xfId="0"/>
    <cellStyle name="Normal 10 4 2 3" xfId="0"/>
    <cellStyle name="Normal 10 4 2 3 2" xfId="0"/>
    <cellStyle name="Normal 10 4 2 3 2 2" xfId="0"/>
    <cellStyle name="Normal 10 4 2 3 3" xfId="0"/>
    <cellStyle name="Normal 10 4 2 4" xfId="0"/>
    <cellStyle name="Normal 10 4 2 4 2" xfId="0"/>
    <cellStyle name="Normal 10 4 2 4 2 2" xfId="0"/>
    <cellStyle name="Normal 10 4 2 4 3" xfId="0"/>
    <cellStyle name="Normal 10 4 2 5" xfId="0"/>
    <cellStyle name="Normal 10 4 2 5 2" xfId="0"/>
    <cellStyle name="Normal 10 4 2 6" xfId="0"/>
    <cellStyle name="Normal 10 4 3" xfId="0"/>
    <cellStyle name="Normal 10 4 3 2" xfId="0"/>
    <cellStyle name="Normal 10 4 3 2 2" xfId="0"/>
    <cellStyle name="Normal 10 4 3 2 2 2" xfId="0"/>
    <cellStyle name="Normal 10 4 3 2 3" xfId="0"/>
    <cellStyle name="Normal 10 4 3 3" xfId="0"/>
    <cellStyle name="Normal 10 4 3 3 2" xfId="0"/>
    <cellStyle name="Normal 10 4 3 3 2 2" xfId="0"/>
    <cellStyle name="Normal 10 4 3 3 3" xfId="0"/>
    <cellStyle name="Normal 10 4 3 4" xfId="0"/>
    <cellStyle name="Normal 10 4 3 4 2" xfId="0"/>
    <cellStyle name="Normal 10 4 3 4 2 2" xfId="0"/>
    <cellStyle name="Normal 10 4 3 4 3" xfId="0"/>
    <cellStyle name="Normal 10 4 3 5" xfId="0"/>
    <cellStyle name="Normal 10 4 3 5 2" xfId="0"/>
    <cellStyle name="Normal 10 4 3 6" xfId="0"/>
    <cellStyle name="Normal 10 4 4" xfId="0"/>
    <cellStyle name="Normal 10 4 4 2" xfId="0"/>
    <cellStyle name="Normal 10 4 4 2 2" xfId="0"/>
    <cellStyle name="Normal 10 4 4 3" xfId="0"/>
    <cellStyle name="Normal 10 4 5" xfId="0"/>
    <cellStyle name="Normal 10 4 5 2" xfId="0"/>
    <cellStyle name="Normal 10 4 5 2 2" xfId="0"/>
    <cellStyle name="Normal 10 4 5 3" xfId="0"/>
    <cellStyle name="Normal 10 4 6" xfId="0"/>
    <cellStyle name="Normal 10 4 6 2" xfId="0"/>
    <cellStyle name="Normal 10 4 6 2 2" xfId="0"/>
    <cellStyle name="Normal 10 4 6 3" xfId="0"/>
    <cellStyle name="Normal 10 4 7" xfId="0"/>
    <cellStyle name="Normal 10 4 7 2" xfId="0"/>
    <cellStyle name="Normal 10 4 8" xfId="0"/>
    <cellStyle name="Normal 10 5" xfId="0"/>
    <cellStyle name="Normal 10 5 2" xfId="0"/>
    <cellStyle name="Normal 10 5 2 2" xfId="0"/>
    <cellStyle name="Normal 10 5 2 2 2" xfId="0"/>
    <cellStyle name="Normal 10 5 2 3" xfId="0"/>
    <cellStyle name="Normal 10 5 3" xfId="0"/>
    <cellStyle name="Normal 10 5 3 2" xfId="0"/>
    <cellStyle name="Normal 10 5 3 2 2" xfId="0"/>
    <cellStyle name="Normal 10 5 3 3" xfId="0"/>
    <cellStyle name="Normal 10 5 4" xfId="0"/>
    <cellStyle name="Normal 10 5 4 2" xfId="0"/>
    <cellStyle name="Normal 10 5 4 2 2" xfId="0"/>
    <cellStyle name="Normal 10 5 4 3" xfId="0"/>
    <cellStyle name="Normal 10 5 5" xfId="0"/>
    <cellStyle name="Normal 10 5 5 2" xfId="0"/>
    <cellStyle name="Normal 10 5 6" xfId="0"/>
    <cellStyle name="Normal 10 6" xfId="0"/>
    <cellStyle name="Normal 10 6 2" xfId="0"/>
    <cellStyle name="Normal 10 6 2 2" xfId="0"/>
    <cellStyle name="Normal 10 6 2 2 2" xfId="0"/>
    <cellStyle name="Normal 10 6 2 3" xfId="0"/>
    <cellStyle name="Normal 10 6 3" xfId="0"/>
    <cellStyle name="Normal 10 6 3 2" xfId="0"/>
    <cellStyle name="Normal 10 6 3 2 2" xfId="0"/>
    <cellStyle name="Normal 10 6 3 3" xfId="0"/>
    <cellStyle name="Normal 10 6 4" xfId="0"/>
    <cellStyle name="Normal 10 6 4 2" xfId="0"/>
    <cellStyle name="Normal 10 6 4 2 2" xfId="0"/>
    <cellStyle name="Normal 10 6 4 3" xfId="0"/>
    <cellStyle name="Normal 10 6 5" xfId="0"/>
    <cellStyle name="Normal 10 6 5 2" xfId="0"/>
    <cellStyle name="Normal 10 6 6" xfId="0"/>
    <cellStyle name="Normal 10 7" xfId="0"/>
    <cellStyle name="Normal 10 7 2" xfId="0"/>
    <cellStyle name="Normal 10 7 2 2" xfId="0"/>
    <cellStyle name="Normal 10 7 3" xfId="0"/>
    <cellStyle name="Normal 10 8" xfId="0"/>
    <cellStyle name="Normal 10 8 2" xfId="0"/>
    <cellStyle name="Normal 10 8 2 2" xfId="0"/>
    <cellStyle name="Normal 10 8 3" xfId="0"/>
    <cellStyle name="Normal 10 9" xfId="0"/>
    <cellStyle name="Normal 10 9 2" xfId="0"/>
    <cellStyle name="Normal 10 9 2 2" xfId="0"/>
    <cellStyle name="Normal 10 9 3" xfId="0"/>
    <cellStyle name="Normal 11" xfId="0"/>
    <cellStyle name="Normal 11 2" xfId="0"/>
    <cellStyle name="Normal 11 2 2" xfId="0"/>
    <cellStyle name="Normal 11 2 2 2" xfId="0"/>
    <cellStyle name="Normal 11 2 3" xfId="0"/>
    <cellStyle name="Normal 11 3" xfId="0"/>
    <cellStyle name="Normal 12" xfId="0"/>
    <cellStyle name="Normal 12 2" xfId="0"/>
    <cellStyle name="Normal 13" xfId="0"/>
    <cellStyle name="Normal 13 2" xfId="0"/>
    <cellStyle name="Normal 14" xfId="0"/>
    <cellStyle name="Normal 14 2" xfId="0"/>
    <cellStyle name="Normal 14 2 2" xfId="0"/>
    <cellStyle name="Normal 14 2 2 2" xfId="0"/>
    <cellStyle name="Normal 14 2 3" xfId="0"/>
    <cellStyle name="Normal 14 3" xfId="0"/>
    <cellStyle name="Normal 14 3 2" xfId="0"/>
    <cellStyle name="Normal 14 4" xfId="0"/>
    <cellStyle name="Normal 15" xfId="0"/>
    <cellStyle name="Normal 16" xfId="0"/>
    <cellStyle name="Normal 163" xfId="0"/>
    <cellStyle name="Normal 17" xfId="0"/>
    <cellStyle name="Normal 18" xfId="0"/>
    <cellStyle name="Normal 19" xfId="0"/>
    <cellStyle name="Normal 19 2" xfId="0"/>
    <cellStyle name="Normal 2" xfId="0"/>
    <cellStyle name="Normal 2 10" xfId="0"/>
    <cellStyle name="Normal 2 10 2" xfId="0"/>
    <cellStyle name="Normal 2 11" xfId="0"/>
    <cellStyle name="Normal 2 11 2" xfId="0"/>
    <cellStyle name="Normal 2 12" xfId="0"/>
    <cellStyle name="Normal 2 13" xfId="0"/>
    <cellStyle name="Normal 2 14" xfId="0"/>
    <cellStyle name="Normal 2 2" xfId="0"/>
    <cellStyle name="Normal 2 2 10" xfId="0"/>
    <cellStyle name="Normal 2 2 11" xfId="0"/>
    <cellStyle name="Normal 2 2 12" xfId="0"/>
    <cellStyle name="Normal 2 2 2" xfId="0"/>
    <cellStyle name="Normal 2 2 2 2" xfId="0"/>
    <cellStyle name="Normal 2 2 2 3" xfId="0"/>
    <cellStyle name="Normal 2 2 2 3 2" xfId="0"/>
    <cellStyle name="Normal 2 2 2 4" xfId="0"/>
    <cellStyle name="Normal 2 2 2 5" xfId="0"/>
    <cellStyle name="Normal 2 2 2 5 2" xfId="0"/>
    <cellStyle name="Normal 2 2 3" xfId="0"/>
    <cellStyle name="Normal 2 2 3 2" xfId="0"/>
    <cellStyle name="Normal 2 2 3 2 2" xfId="0"/>
    <cellStyle name="Normal 2 2 4" xfId="0"/>
    <cellStyle name="Normal 2 2 4 2" xfId="0"/>
    <cellStyle name="Normal 2 2 5" xfId="0"/>
    <cellStyle name="Normal 2 2 5 2" xfId="0"/>
    <cellStyle name="Normal 2 2 5 2 2" xfId="0"/>
    <cellStyle name="Normal 2 2 5 3" xfId="0"/>
    <cellStyle name="Normal 2 2 6" xfId="0"/>
    <cellStyle name="Normal 2 2 6 2" xfId="0"/>
    <cellStyle name="Normal 2 2 6 2 2" xfId="0"/>
    <cellStyle name="Normal 2 2 6 3" xfId="0"/>
    <cellStyle name="Normal 2 2 7" xfId="0"/>
    <cellStyle name="Normal 2 2 7 2" xfId="0"/>
    <cellStyle name="Normal 2 2 8" xfId="0"/>
    <cellStyle name="Normal 2 2 8 2" xfId="0"/>
    <cellStyle name="Normal 2 2 8 2 2" xfId="0"/>
    <cellStyle name="Normal 2 2 8 3" xfId="0"/>
    <cellStyle name="Normal 2 2 8 3 2" xfId="0"/>
    <cellStyle name="Normal 2 2 8 4" xfId="0"/>
    <cellStyle name="Normal 2 2 9" xfId="0"/>
    <cellStyle name="Normal 2 2_PS Tame Grobinas bernudarzs 07.03.08." xfId="0"/>
    <cellStyle name="Normal 2 3" xfId="0"/>
    <cellStyle name="Normal 2 3 2" xfId="0"/>
    <cellStyle name="Normal 2 3 3" xfId="0"/>
    <cellStyle name="Normal 2 3 4" xfId="0"/>
    <cellStyle name="Normal 2 3 5" xfId="0"/>
    <cellStyle name="Normal 2 3 5 2" xfId="0"/>
    <cellStyle name="Normal 2 3 6" xfId="0"/>
    <cellStyle name="Normal 2 3 6 2" xfId="0"/>
    <cellStyle name="Normal 2 3 7" xfId="0"/>
    <cellStyle name="Normal 2 3 7 2" xfId="0"/>
    <cellStyle name="Normal 2 3 8" xfId="0"/>
    <cellStyle name="Normal 2 4" xfId="0"/>
    <cellStyle name="Normal 2 4 2" xfId="0"/>
    <cellStyle name="Normal 2 4 3" xfId="0"/>
    <cellStyle name="Normal 2 4 3 2" xfId="0"/>
    <cellStyle name="Normal 2 4 4" xfId="0"/>
    <cellStyle name="Normal 2 5" xfId="0"/>
    <cellStyle name="Normal 2 6" xfId="0"/>
    <cellStyle name="Normal 2 7" xfId="0"/>
    <cellStyle name="Normal 2 8" xfId="0"/>
    <cellStyle name="Normal 2 8 2" xfId="0"/>
    <cellStyle name="Normal 2 8 2 2" xfId="0"/>
    <cellStyle name="Normal 2 8 3" xfId="0"/>
    <cellStyle name="Normal 2 9" xfId="0"/>
    <cellStyle name="Normal 2 9 2" xfId="0"/>
    <cellStyle name="Normal 2 9 2 2" xfId="0"/>
    <cellStyle name="Normal 2 9 2 2 2" xfId="0"/>
    <cellStyle name="Normal 2 9 2 3" xfId="0"/>
    <cellStyle name="Normal 2 9 3" xfId="0"/>
    <cellStyle name="Normal 2 9 3 2" xfId="0"/>
    <cellStyle name="Normal 2 9 4" xfId="0"/>
    <cellStyle name="Normal 2 9 4 2" xfId="0"/>
    <cellStyle name="Normal 2 9 5" xfId="0"/>
    <cellStyle name="Normal 20" xfId="0"/>
    <cellStyle name="Normal 20 2" xfId="0"/>
    <cellStyle name="Normal 21" xfId="0"/>
    <cellStyle name="Normal 21 2" xfId="0"/>
    <cellStyle name="Normal 22" xfId="0"/>
    <cellStyle name="Normal 22 2" xfId="0"/>
    <cellStyle name="Normal 22 2 2" xfId="0"/>
    <cellStyle name="Normal 22 3" xfId="0"/>
    <cellStyle name="Normal 22 3 2" xfId="0"/>
    <cellStyle name="Normal 22 4" xfId="0"/>
    <cellStyle name="Normal 22 5" xfId="0"/>
    <cellStyle name="Normal 23" xfId="0"/>
    <cellStyle name="Normal 23 2" xfId="0"/>
    <cellStyle name="Normal 24" xfId="0"/>
    <cellStyle name="Normal 24 2" xfId="0"/>
    <cellStyle name="Normal 24 3" xfId="0"/>
    <cellStyle name="Normal 24 3 2" xfId="0"/>
    <cellStyle name="Normal 25" xfId="0"/>
    <cellStyle name="Normal 25 2" xfId="0"/>
    <cellStyle name="Normal 25 3" xfId="0"/>
    <cellStyle name="Normal 25 3 2" xfId="0"/>
    <cellStyle name="Normal 26" xfId="0"/>
    <cellStyle name="Normal 26 2" xfId="0"/>
    <cellStyle name="Normal 27" xfId="0"/>
    <cellStyle name="Normal 28" xfId="0"/>
    <cellStyle name="Normal 29" xfId="0"/>
    <cellStyle name="Normal 2_1-7" xfId="0"/>
    <cellStyle name="Normal 3" xfId="0"/>
    <cellStyle name="Normal 3 2" xfId="0"/>
    <cellStyle name="Normal 3 2 2" xfId="0"/>
    <cellStyle name="Normal 3 2 2 2" xfId="0"/>
    <cellStyle name="Normal 3 2 2 2 2" xfId="0"/>
    <cellStyle name="Normal 3 2 2 2 2 2" xfId="0"/>
    <cellStyle name="Normal 3 2 2 2 3" xfId="0"/>
    <cellStyle name="Normal 3 2 3" xfId="0"/>
    <cellStyle name="Normal 3 2 3 2" xfId="0"/>
    <cellStyle name="Normal 3 2 3 2 2" xfId="0"/>
    <cellStyle name="Normal 3 2 3 3" xfId="0"/>
    <cellStyle name="Normal 3 2 4" xfId="0"/>
    <cellStyle name="Normal 3 2 4 2" xfId="0"/>
    <cellStyle name="Normal 3 2 5" xfId="0"/>
    <cellStyle name="Normal 3 3" xfId="0"/>
    <cellStyle name="Normal 3 3 2" xfId="0"/>
    <cellStyle name="Normal 3 4" xfId="0"/>
    <cellStyle name="Normal 3 4 2" xfId="0"/>
    <cellStyle name="Normal 3 5" xfId="0"/>
    <cellStyle name="Normal 3 5 2" xfId="0"/>
    <cellStyle name="Normal 3 5 2 2" xfId="0"/>
    <cellStyle name="Normal 3 5 3" xfId="0"/>
    <cellStyle name="Normal 3 6" xfId="0"/>
    <cellStyle name="Normal 3 6 2" xfId="0"/>
    <cellStyle name="Normal 3 7" xfId="0"/>
    <cellStyle name="Normal 3 8" xfId="0"/>
    <cellStyle name="Normal 3 9" xfId="0"/>
    <cellStyle name="Normal 30" xfId="0"/>
    <cellStyle name="Normal 31" xfId="0"/>
    <cellStyle name="Normal 32" xfId="0"/>
    <cellStyle name="Normal 38" xfId="0"/>
    <cellStyle name="Normal 4" xfId="0"/>
    <cellStyle name="Normal 4 2" xfId="0"/>
    <cellStyle name="Normal 4 2 2" xfId="0"/>
    <cellStyle name="Normal 4 2 3" xfId="0"/>
    <cellStyle name="Normal 4 2 3 2" xfId="0"/>
    <cellStyle name="Normal 4 2 3 2 2" xfId="0"/>
    <cellStyle name="Normal 4 2 3 3" xfId="0"/>
    <cellStyle name="Normal 4 2 4" xfId="0"/>
    <cellStyle name="Normal 4 2 4 2" xfId="0"/>
    <cellStyle name="Normal 4 3" xfId="0"/>
    <cellStyle name="Normal 4 3 2" xfId="0"/>
    <cellStyle name="Normal 4 4" xfId="0"/>
    <cellStyle name="Normal 4 4 2" xfId="0"/>
    <cellStyle name="Normal 4 4 2 2" xfId="0"/>
    <cellStyle name="Normal 4 4 3" xfId="0"/>
    <cellStyle name="Normal 4 5" xfId="0"/>
    <cellStyle name="Normal 4 5 2" xfId="0"/>
    <cellStyle name="Normal 4 5 2 2" xfId="0"/>
    <cellStyle name="Normal 4 5 3" xfId="0"/>
    <cellStyle name="Normal 4 6" xfId="0"/>
    <cellStyle name="Normal 4 6 2" xfId="0"/>
    <cellStyle name="Normal 4 7" xfId="0"/>
    <cellStyle name="Normal 4 8" xfId="0"/>
    <cellStyle name="Normal 5" xfId="0"/>
    <cellStyle name="Normal 5 2" xfId="0"/>
    <cellStyle name="Normal 5 2 2" xfId="0"/>
    <cellStyle name="Normal 5 2 3" xfId="0"/>
    <cellStyle name="Normal 5 3" xfId="0"/>
    <cellStyle name="Normal 5 4" xfId="0"/>
    <cellStyle name="Normal 5 4 2" xfId="0"/>
    <cellStyle name="Normal 5 4 2 2" xfId="0"/>
    <cellStyle name="Normal 5 4 3" xfId="0"/>
    <cellStyle name="Normal 5 4 3 2" xfId="0"/>
    <cellStyle name="Normal 5 4 4" xfId="0"/>
    <cellStyle name="Normal 5 5" xfId="0"/>
    <cellStyle name="Normal 5 5 2" xfId="0"/>
    <cellStyle name="Normal 5 6" xfId="0"/>
    <cellStyle name="Normal 5 6 2" xfId="0"/>
    <cellStyle name="Normal 5 7" xfId="0"/>
    <cellStyle name="Normal 5 7 2" xfId="0"/>
    <cellStyle name="Normal 5 8" xfId="0"/>
    <cellStyle name="Normal 5 9" xfId="0"/>
    <cellStyle name="Normal 5_1-7" xfId="0"/>
    <cellStyle name="Normal 6" xfId="0"/>
    <cellStyle name="Normal 6 2" xfId="0"/>
    <cellStyle name="Normal 6 2 2" xfId="0"/>
    <cellStyle name="Normal 6 2 3" xfId="0"/>
    <cellStyle name="Normal 6 2 3 2" xfId="0"/>
    <cellStyle name="Normal 6 2 4" xfId="0"/>
    <cellStyle name="Normal 6 2 4 2" xfId="0"/>
    <cellStyle name="Normal 6 2 5" xfId="0"/>
    <cellStyle name="Normal 6 2 5 2" xfId="0"/>
    <cellStyle name="Normal 6 3" xfId="0"/>
    <cellStyle name="Normal 6 3 2" xfId="0"/>
    <cellStyle name="Normal 6 3 2 2" xfId="0"/>
    <cellStyle name="Normal 6 3 3" xfId="0"/>
    <cellStyle name="Normal 6 4" xfId="0"/>
    <cellStyle name="Normal 61" xfId="0"/>
    <cellStyle name="Normal 62" xfId="0"/>
    <cellStyle name="Normal 7" xfId="0"/>
    <cellStyle name="Normal 7 2" xfId="0"/>
    <cellStyle name="Normal 7 3" xfId="0"/>
    <cellStyle name="Normal 7 3 2" xfId="0"/>
    <cellStyle name="Normal 7 3 2 2" xfId="0"/>
    <cellStyle name="Normal 7 3 3" xfId="0"/>
    <cellStyle name="Normal 7 4" xfId="0"/>
    <cellStyle name="Normal 73" xfId="0"/>
    <cellStyle name="Normal 77" xfId="0"/>
    <cellStyle name="Normal 78" xfId="0"/>
    <cellStyle name="Normal 8" xfId="0"/>
    <cellStyle name="Normal 8 2" xfId="0"/>
    <cellStyle name="Normal 8 2 2" xfId="0"/>
    <cellStyle name="Normal 8 2 2 2" xfId="0"/>
    <cellStyle name="Normal 8 2 3" xfId="0"/>
    <cellStyle name="Normal 8 3" xfId="0"/>
    <cellStyle name="Normal 8 3 2" xfId="0"/>
    <cellStyle name="Normal 8 3 2 2" xfId="0"/>
    <cellStyle name="Normal 8 3 3" xfId="0"/>
    <cellStyle name="Normal 8 4" xfId="0"/>
    <cellStyle name="Normal 8 4 2" xfId="0"/>
    <cellStyle name="Normal 8 5" xfId="0"/>
    <cellStyle name="Normal 9" xfId="0"/>
    <cellStyle name="Normal 9 2" xfId="0"/>
    <cellStyle name="Normal 9 3" xfId="0"/>
    <cellStyle name="Normal 9 4" xfId="0"/>
    <cellStyle name="Normale_Terraneo  2005" xfId="0"/>
    <cellStyle name="Normál_Szelepek_270505" xfId="0"/>
    <cellStyle name="normální 2" xfId="0"/>
    <cellStyle name="Norm੎੎" xfId="0"/>
    <cellStyle name="Nosaukums" xfId="0"/>
    <cellStyle name="Nosaukums 2" xfId="0"/>
    <cellStyle name="Nosaukums_1-7" xfId="0"/>
    <cellStyle name="Note 2" xfId="0"/>
    <cellStyle name="Note 2 2" xfId="0"/>
    <cellStyle name="Note 2 3" xfId="0"/>
    <cellStyle name="Note 2 4" xfId="0"/>
    <cellStyle name="Note 2 4 2" xfId="0"/>
    <cellStyle name="Note 2 4 2 2" xfId="0"/>
    <cellStyle name="Note 2 4 3" xfId="0"/>
    <cellStyle name="Note 2 5" xfId="0"/>
    <cellStyle name="Note 2 5 2" xfId="0"/>
    <cellStyle name="Note 3" xfId="0"/>
    <cellStyle name="Note 3 2" xfId="0"/>
    <cellStyle name="Note 4" xfId="0"/>
    <cellStyle name="Note 4 2" xfId="0"/>
    <cellStyle name="Note 4 2 2" xfId="0"/>
    <cellStyle name="Note 4 2 2 2" xfId="0"/>
    <cellStyle name="Note 4 2 3" xfId="0"/>
    <cellStyle name="Note 4 3" xfId="0"/>
    <cellStyle name="Note 4 3 2" xfId="0"/>
    <cellStyle name="Note 4 4" xfId="0"/>
    <cellStyle name="Note 5" xfId="0"/>
    <cellStyle name="Note 5 2" xfId="0"/>
    <cellStyle name="Note 5 2 2" xfId="0"/>
    <cellStyle name="Note 5 3" xfId="0"/>
    <cellStyle name="Note 6" xfId="0"/>
    <cellStyle name="Note 6 2" xfId="0"/>
    <cellStyle name="Note 6 2 2" xfId="0"/>
    <cellStyle name="Note 6 2 2 2" xfId="0"/>
    <cellStyle name="Note 6 2 3" xfId="0"/>
    <cellStyle name="Note 6 3" xfId="0"/>
    <cellStyle name="Note 6 3 2" xfId="0"/>
    <cellStyle name="Note 6 4" xfId="0"/>
    <cellStyle name="Note 7" xfId="0"/>
    <cellStyle name="Note 8" xfId="0"/>
    <cellStyle name="Note 9" xfId="0"/>
    <cellStyle name="Název" xfId="0"/>
    <cellStyle name="Output 2" xfId="0"/>
    <cellStyle name="Output 2 2" xfId="0"/>
    <cellStyle name="Output 2 3" xfId="0"/>
    <cellStyle name="Output 3" xfId="0"/>
    <cellStyle name="Output 4" xfId="0"/>
    <cellStyle name="Output 5" xfId="0"/>
    <cellStyle name="Parastais 10" xfId="0"/>
    <cellStyle name="Parastais 19" xfId="0"/>
    <cellStyle name="Parastais 2" xfId="0"/>
    <cellStyle name="Parastais 2 2" xfId="0"/>
    <cellStyle name="Parastais 2 2 3" xfId="0"/>
    <cellStyle name="Parastais 2 3" xfId="0"/>
    <cellStyle name="Parastais 2 3 2" xfId="0"/>
    <cellStyle name="Parastais 2 4" xfId="0"/>
    <cellStyle name="Parastais 2 5" xfId="0"/>
    <cellStyle name="Parastais 2 6" xfId="0"/>
    <cellStyle name="Parastais 2 7" xfId="0"/>
    <cellStyle name="Parastais 2 7 2" xfId="0"/>
    <cellStyle name="Parastais 3" xfId="0"/>
    <cellStyle name="Parastais 3 3" xfId="0"/>
    <cellStyle name="Parastais 3 4" xfId="0"/>
    <cellStyle name="Parastais 4" xfId="0"/>
    <cellStyle name="Parastais 4 2" xfId="0"/>
    <cellStyle name="Parastais 6" xfId="0"/>
    <cellStyle name="Parastais 7" xfId="0"/>
    <cellStyle name="Parastais 8" xfId="0"/>
    <cellStyle name="Parastais_1.18 AS" xfId="0"/>
    <cellStyle name="Parasts 2" xfId="0"/>
    <cellStyle name="Parasts 2 2" xfId="0"/>
    <cellStyle name="Parasts 2 2 2" xfId="0"/>
    <cellStyle name="Parasts 2 3" xfId="0"/>
    <cellStyle name="Paskaidrojošs teksts" xfId="0"/>
    <cellStyle name="Paskaidrojošs teksts 2" xfId="0"/>
    <cellStyle name="Percent 2" xfId="0"/>
    <cellStyle name="Percent 2 2" xfId="0"/>
    <cellStyle name="Percent 2 2 2" xfId="0"/>
    <cellStyle name="Percent 2 3" xfId="0"/>
    <cellStyle name="Percent 2 3 2" xfId="0"/>
    <cellStyle name="Percent 2 4" xfId="0"/>
    <cellStyle name="Percent 3" xfId="0"/>
    <cellStyle name="Percent 3 2" xfId="0"/>
    <cellStyle name="Percent 3 2 2" xfId="0"/>
    <cellStyle name="Percent 3 3" xfId="0"/>
    <cellStyle name="Percent 4" xfId="0"/>
    <cellStyle name="Percent 4 2" xfId="0"/>
    <cellStyle name="Percent 4 3" xfId="0"/>
    <cellStyle name="Percent 4 4" xfId="0"/>
    <cellStyle name="Percent 4 4 2" xfId="0"/>
    <cellStyle name="Piezīme" xfId="0"/>
    <cellStyle name="Piezīme 2" xfId="0"/>
    <cellStyle name="Piezīme 3" xfId="0"/>
    <cellStyle name="Piezīme 4" xfId="0"/>
    <cellStyle name="Piezīme 4 2" xfId="0"/>
    <cellStyle name="Piezīme 4 2 2" xfId="0"/>
    <cellStyle name="Piezīme 4 2 2 2" xfId="0"/>
    <cellStyle name="Piezīme 4 2 3" xfId="0"/>
    <cellStyle name="Piezīme 4 3" xfId="0"/>
    <cellStyle name="Piezīme 4 3 2" xfId="0"/>
    <cellStyle name="Piezīme 4 4" xfId="0"/>
    <cellStyle name="Piezīme 5" xfId="0"/>
    <cellStyle name="Piezīme 5 2" xfId="0"/>
    <cellStyle name="Piezīme 5 2 2" xfId="0"/>
    <cellStyle name="Piezīme 5 3" xfId="0"/>
    <cellStyle name="Piezīme 6" xfId="0"/>
    <cellStyle name="Position" xfId="0"/>
    <cellStyle name="Position 2" xfId="0"/>
    <cellStyle name="Poznámka" xfId="0"/>
    <cellStyle name="Propojená buňka" xfId="0"/>
    <cellStyle name="PÄÄSUMMA" xfId="0"/>
    <cellStyle name="Pārbaudes šūna" xfId="0"/>
    <cellStyle name="Pārbaudes šūna 2" xfId="0"/>
    <cellStyle name="Pārbaudes šūna 3" xfId="0"/>
    <cellStyle name="Pārbaudes šūna 4" xfId="0"/>
    <cellStyle name="Result 1" xfId="0"/>
    <cellStyle name="Result2 1" xfId="0"/>
    <cellStyle name="Rossz" xfId="0"/>
    <cellStyle name="Saistīta šūna" xfId="0"/>
    <cellStyle name="Saistītā šūna" xfId="0"/>
    <cellStyle name="Semleges" xfId="0"/>
    <cellStyle name="Slikts" xfId="0"/>
    <cellStyle name="Slikts 2" xfId="0"/>
    <cellStyle name="Slikts 3" xfId="0"/>
    <cellStyle name="Slikts 4" xfId="0"/>
    <cellStyle name="Správně" xfId="0"/>
    <cellStyle name="Standard 2" xfId="0"/>
    <cellStyle name="Standard_cm_Master" xfId="0"/>
    <cellStyle name="Stils 1" xfId="0"/>
    <cellStyle name="Stils 1 2" xfId="0"/>
    <cellStyle name="Stils 1 3" xfId="0"/>
    <cellStyle name="Stils 1 4" xfId="0"/>
    <cellStyle name="Stils 1 5" xfId="0"/>
    <cellStyle name="Style 1" xfId="0"/>
    <cellStyle name="Style 1 2" xfId="0"/>
    <cellStyle name="Style 1 2 2" xfId="0"/>
    <cellStyle name="Style 1 3" xfId="0"/>
    <cellStyle name="Style 1_1-7" xfId="0"/>
    <cellStyle name="Style 2" xfId="0"/>
    <cellStyle name="Style 2 2" xfId="0"/>
    <cellStyle name="Style 2 2 2" xfId="0"/>
    <cellStyle name="Style 2 2 2 2" xfId="0"/>
    <cellStyle name="Style 2 2 3" xfId="0"/>
    <cellStyle name="Style 2 3" xfId="0"/>
    <cellStyle name="Style 2 3 2" xfId="0"/>
    <cellStyle name="Style 2 3 2 2" xfId="0"/>
    <cellStyle name="Style 2 3 2 2 2" xfId="0"/>
    <cellStyle name="Style 2 3 2 3" xfId="0"/>
    <cellStyle name="Style 2 3 3" xfId="0"/>
    <cellStyle name="Style 2 3 3 2" xfId="0"/>
    <cellStyle name="Style 2 3 4" xfId="0"/>
    <cellStyle name="Style 2 4" xfId="0"/>
    <cellStyle name="Style 2 4 2" xfId="0"/>
    <cellStyle name="Style 2 4 2 2" xfId="0"/>
    <cellStyle name="Style 2 4 3" xfId="0"/>
    <cellStyle name="Style 2 5" xfId="0"/>
    <cellStyle name="Style 2 5 2" xfId="0"/>
    <cellStyle name="Style 2 6" xfId="0"/>
    <cellStyle name="Style 2 7" xfId="0"/>
    <cellStyle name="Style 2 7 2" xfId="0"/>
    <cellStyle name="SUMMARY" xfId="0"/>
    <cellStyle name="Számítás" xfId="0"/>
    <cellStyle name="TableStyleLight1" xfId="0"/>
    <cellStyle name="Text upozornění" xfId="0"/>
    <cellStyle name="Title 2" xfId="0"/>
    <cellStyle name="Title 2 2" xfId="0"/>
    <cellStyle name="Title 2 3" xfId="0"/>
    <cellStyle name="Title 2 4" xfId="0"/>
    <cellStyle name="Title 3" xfId="0"/>
    <cellStyle name="Title 4" xfId="0"/>
    <cellStyle name="Total 2" xfId="0"/>
    <cellStyle name="Total 2 2" xfId="0"/>
    <cellStyle name="Total 2 3" xfId="0"/>
    <cellStyle name="Total 3" xfId="0"/>
    <cellStyle name="Total 4" xfId="0"/>
    <cellStyle name="tāme Nr.3" xfId="0"/>
    <cellStyle name="tāme Nr.3 2" xfId="0"/>
    <cellStyle name="Unit" xfId="0"/>
    <cellStyle name="Unit 2" xfId="0"/>
    <cellStyle name="Virsraksts 1" xfId="0"/>
    <cellStyle name="Virsraksts 1 2" xfId="0"/>
    <cellStyle name="Virsraksts 1_1-7" xfId="0"/>
    <cellStyle name="Virsraksts 2" xfId="0"/>
    <cellStyle name="Virsraksts 2 2" xfId="0"/>
    <cellStyle name="Virsraksts 2_1-7" xfId="0"/>
    <cellStyle name="Virsraksts 3" xfId="0"/>
    <cellStyle name="Virsraksts 3 2" xfId="0"/>
    <cellStyle name="Virsraksts 3_1-7" xfId="0"/>
    <cellStyle name="Virsraksts 4" xfId="0"/>
    <cellStyle name="Virsraksts 4 2" xfId="0"/>
    <cellStyle name="Virsraksts 4_1-7" xfId="0"/>
    <cellStyle name="Vstup" xfId="0"/>
    <cellStyle name="Vysvětlující text" xfId="0"/>
    <cellStyle name="Výpočet" xfId="0"/>
    <cellStyle name="Výstup" xfId="0"/>
    <cellStyle name="Warning Text 2" xfId="0"/>
    <cellStyle name="Warning Text 2 2" xfId="0"/>
    <cellStyle name="Warning Text 3" xfId="0"/>
    <cellStyle name="Währung [0]_Nossner_Brücke" xfId="0"/>
    <cellStyle name="Währung_en_Master" xfId="0"/>
    <cellStyle name="Zvýraznění 1" xfId="0"/>
    <cellStyle name="Zvýraznění 2" xfId="0"/>
    <cellStyle name="Zvýraznění 3" xfId="0"/>
    <cellStyle name="Zvýraznění 4" xfId="0"/>
    <cellStyle name="Zvýraznění 5" xfId="0"/>
    <cellStyle name="Zvýraznění 6" xfId="0"/>
    <cellStyle name="Äåķåęķūé [0]_laroux" xfId="0"/>
    <cellStyle name="Äåķåęķūé_laroux" xfId="0"/>
    <cellStyle name="Összesen" xfId="0"/>
    <cellStyle name="Īįū÷ķūé_laroux" xfId="0"/>
    <cellStyle name="Акцент1" xfId="0"/>
    <cellStyle name="Акцент2" xfId="0"/>
    <cellStyle name="Акцент3" xfId="0"/>
    <cellStyle name="Акцент4" xfId="0"/>
    <cellStyle name="Акцент5" xfId="0"/>
    <cellStyle name="Акцент6" xfId="0"/>
    <cellStyle name="Ввод " xfId="0"/>
    <cellStyle name="Вывод" xfId="0"/>
    <cellStyle name="Вычисление" xfId="0"/>
    <cellStyle name="Денежный 2" xfId="0"/>
    <cellStyle name="Денежный 2 2" xfId="0"/>
    <cellStyle name="Денежный 2 2 2" xfId="0"/>
    <cellStyle name="Денежный 2 3" xfId="0"/>
    <cellStyle name="Денежный 3" xfId="0"/>
    <cellStyle name="Денежный 3 2" xfId="0"/>
    <cellStyle name="Денежный 3 2 2" xfId="0"/>
    <cellStyle name="Денежный 3 3" xfId="0"/>
    <cellStyle name="Заголовок 1" xfId="0"/>
    <cellStyle name="Заголовок 2" xfId="0"/>
    <cellStyle name="Заголовок 3" xfId="0"/>
    <cellStyle name="Заголовок 4" xfId="0"/>
    <cellStyle name="Итог" xfId="0"/>
    <cellStyle name="Контрольная ячейка" xfId="0"/>
    <cellStyle name="Название" xfId="0"/>
    <cellStyle name="Нейтральный" xfId="0"/>
    <cellStyle name="Обычный 2" xfId="0"/>
    <cellStyle name="Обычный 2 2" xfId="0"/>
    <cellStyle name="Обычный 2 3" xfId="0"/>
    <cellStyle name="Обычный 3" xfId="0"/>
    <cellStyle name="Обычный 4" xfId="0"/>
    <cellStyle name="Обычный 6" xfId="0"/>
    <cellStyle name="Обычный_2009-04-27_PED IESN" xfId="0"/>
    <cellStyle name="Плохой" xfId="0"/>
    <cellStyle name="Пояснение" xfId="0"/>
    <cellStyle name="Примечание" xfId="0"/>
    <cellStyle name="Процентный 2" xfId="0"/>
    <cellStyle name="Процентный 2 2" xfId="0"/>
    <cellStyle name="Процентный 2 2 2" xfId="0"/>
    <cellStyle name="Процентный 2 3" xfId="0"/>
    <cellStyle name="Процентный 2 4" xfId="0"/>
    <cellStyle name="Процентный 3" xfId="0"/>
    <cellStyle name="Процентный 3 2" xfId="0"/>
    <cellStyle name="Процентный 3 2 2" xfId="0"/>
    <cellStyle name="Процентный 3 3" xfId="0"/>
    <cellStyle name="Связанная ячейка" xfId="0"/>
    <cellStyle name="Стиль 1" xfId="0"/>
    <cellStyle name="Таблица_текст" xfId="0"/>
    <cellStyle name="Текст предупреждения" xfId="0"/>
    <cellStyle name="Финансовый 2" xfId="0"/>
    <cellStyle name="Финансовый 2 2" xfId="0"/>
    <cellStyle name="Финансовый 2 2 2" xfId="0"/>
    <cellStyle name="Финансовый 2 2 2 2" xfId="0"/>
    <cellStyle name="Финансовый 2 2 2 2 2" xfId="0"/>
    <cellStyle name="Финансовый 2 2 2 3" xfId="0"/>
    <cellStyle name="Финансовый 2 2 3" xfId="0"/>
    <cellStyle name="Финансовый 2 2 3 2" xfId="0"/>
    <cellStyle name="Финансовый 2 2 3 2 2" xfId="0"/>
    <cellStyle name="Финансовый 2 2 3 3" xfId="0"/>
    <cellStyle name="Финансовый 2 2 4" xfId="0"/>
    <cellStyle name="Финансовый 2 2 4 2" xfId="0"/>
    <cellStyle name="Финансовый 2 2 5" xfId="0"/>
    <cellStyle name="Финансовый 2 3" xfId="0"/>
    <cellStyle name="Финансовый 2 3 2" xfId="0"/>
    <cellStyle name="Финансовый 2 3 2 2" xfId="0"/>
    <cellStyle name="Финансовый 2 3 3" xfId="0"/>
    <cellStyle name="Финансовый 2 4" xfId="0"/>
    <cellStyle name="Финансовый 2 4 2" xfId="0"/>
    <cellStyle name="Финансовый 2 4 2 2" xfId="0"/>
    <cellStyle name="Финансовый 2 4 3" xfId="0"/>
    <cellStyle name="Финансовый 2 5" xfId="0"/>
    <cellStyle name="Финансовый 2 5 2" xfId="0"/>
    <cellStyle name="Финансовый 2 6" xfId="0"/>
    <cellStyle name="Финансовый 3" xfId="0"/>
    <cellStyle name="Финансовый 3 2" xfId="0"/>
    <cellStyle name="Финансовый 3 2 2" xfId="0"/>
    <cellStyle name="Финансовый 3 2 2 2" xfId="0"/>
    <cellStyle name="Финансовый 3 2 2 2 2" xfId="0"/>
    <cellStyle name="Финансовый 3 2 2 3" xfId="0"/>
    <cellStyle name="Финансовый 3 2 3" xfId="0"/>
    <cellStyle name="Финансовый 3 2 3 2" xfId="0"/>
    <cellStyle name="Финансовый 3 2 3 2 2" xfId="0"/>
    <cellStyle name="Финансовый 3 2 3 3" xfId="0"/>
    <cellStyle name="Финансовый 3 2 4" xfId="0"/>
    <cellStyle name="Финансовый 3 2 4 2" xfId="0"/>
    <cellStyle name="Финансовый 3 2 5" xfId="0"/>
    <cellStyle name="Финансовый 3 3" xfId="0"/>
    <cellStyle name="Финансовый 3 3 2" xfId="0"/>
    <cellStyle name="Финансовый 3 3 2 2" xfId="0"/>
    <cellStyle name="Финансовый 3 3 3" xfId="0"/>
    <cellStyle name="Финансовый 3 4" xfId="0"/>
    <cellStyle name="Финансовый 3 4 2" xfId="0"/>
    <cellStyle name="Финансовый 3 4 2 2" xfId="0"/>
    <cellStyle name="Финансовый 3 4 3" xfId="0"/>
    <cellStyle name="Финансовый 3 5" xfId="0"/>
    <cellStyle name="Финансовый 3 5 2" xfId="0"/>
    <cellStyle name="Финансовый 3 6" xfId="0"/>
    <cellStyle name="Финансовый 4" xfId="0"/>
    <cellStyle name="Финансовый 4 2" xfId="0"/>
    <cellStyle name="Финансовый 4 2 2" xfId="0"/>
    <cellStyle name="Финансовый 4 2 2 2" xfId="0"/>
    <cellStyle name="Финансовый 4 2 2 2 2" xfId="0"/>
    <cellStyle name="Финансовый 4 2 2 3" xfId="0"/>
    <cellStyle name="Финансовый 4 2 3" xfId="0"/>
    <cellStyle name="Финансовый 4 2 3 2" xfId="0"/>
    <cellStyle name="Финансовый 4 2 3 2 2" xfId="0"/>
    <cellStyle name="Финансовый 4 2 3 3" xfId="0"/>
    <cellStyle name="Финансовый 4 2 4" xfId="0"/>
    <cellStyle name="Финансовый 4 2 4 2" xfId="0"/>
    <cellStyle name="Финансовый 4 2 5" xfId="0"/>
    <cellStyle name="Финансовый 4 3" xfId="0"/>
    <cellStyle name="Финансовый 4 3 2" xfId="0"/>
    <cellStyle name="Финансовый 4 3 2 2" xfId="0"/>
    <cellStyle name="Финансовый 4 3 3" xfId="0"/>
    <cellStyle name="Финансовый 4 4" xfId="0"/>
    <cellStyle name="Финансовый 4 4 2" xfId="0"/>
    <cellStyle name="Финансовый 4 4 2 2" xfId="0"/>
    <cellStyle name="Финансовый 4 4 3" xfId="0"/>
    <cellStyle name="Финансовый 4 5" xfId="0"/>
    <cellStyle name="Финансовый 4 5 2" xfId="0"/>
    <cellStyle name="Финансовый 4 6" xfId="0"/>
    <cellStyle name="Финансовый 5" xfId="0"/>
    <cellStyle name="Финансовый 5 2" xfId="0"/>
    <cellStyle name="Финансовый 5 2 2" xfId="0"/>
    <cellStyle name="Финансовый 5 2 2 2" xfId="0"/>
    <cellStyle name="Финансовый 5 2 2 2 2" xfId="0"/>
    <cellStyle name="Финансовый 5 2 2 3" xfId="0"/>
    <cellStyle name="Финансовый 5 2 3" xfId="0"/>
    <cellStyle name="Финансовый 5 2 3 2" xfId="0"/>
    <cellStyle name="Финансовый 5 2 3 2 2" xfId="0"/>
    <cellStyle name="Финансовый 5 2 3 3" xfId="0"/>
    <cellStyle name="Финансовый 5 2 4" xfId="0"/>
    <cellStyle name="Финансовый 5 2 4 2" xfId="0"/>
    <cellStyle name="Финансовый 5 2 5" xfId="0"/>
    <cellStyle name="Финансовый 5 3" xfId="0"/>
    <cellStyle name="Финансовый 5 3 2" xfId="0"/>
    <cellStyle name="Финансовый 5 3 2 2" xfId="0"/>
    <cellStyle name="Финансовый 5 3 3" xfId="0"/>
    <cellStyle name="Финансовый 5 4" xfId="0"/>
    <cellStyle name="Финансовый 5 4 2" xfId="0"/>
    <cellStyle name="Финансовый 5 4 2 2" xfId="0"/>
    <cellStyle name="Финансовый 5 4 3" xfId="0"/>
    <cellStyle name="Финансовый 5 5" xfId="0"/>
    <cellStyle name="Финансовый 5 5 2" xfId="0"/>
    <cellStyle name="Финансовый 5 6" xfId="0"/>
    <cellStyle name="Финансовый 6" xfId="0"/>
    <cellStyle name="Финансовый 6 2" xfId="0"/>
    <cellStyle name="Финансовый 6 2 2" xfId="0"/>
    <cellStyle name="Финансовый 6 2 2 2" xfId="0"/>
    <cellStyle name="Финансовый 6 2 2 2 2" xfId="0"/>
    <cellStyle name="Финансовый 6 2 2 3" xfId="0"/>
    <cellStyle name="Финансовый 6 2 3" xfId="0"/>
    <cellStyle name="Финансовый 6 2 3 2" xfId="0"/>
    <cellStyle name="Финансовый 6 2 3 2 2" xfId="0"/>
    <cellStyle name="Финансовый 6 2 3 3" xfId="0"/>
    <cellStyle name="Финансовый 6 2 4" xfId="0"/>
    <cellStyle name="Финансовый 6 2 4 2" xfId="0"/>
    <cellStyle name="Финансовый 6 2 5" xfId="0"/>
    <cellStyle name="Финансовый 6 3" xfId="0"/>
    <cellStyle name="Финансовый 6 3 2" xfId="0"/>
    <cellStyle name="Финансовый 6 3 2 2" xfId="0"/>
    <cellStyle name="Финансовый 6 3 3" xfId="0"/>
    <cellStyle name="Финансовый 6 4" xfId="0"/>
    <cellStyle name="Финансовый 6 4 2" xfId="0"/>
    <cellStyle name="Финансовый 6 4 2 2" xfId="0"/>
    <cellStyle name="Финансовый 6 4 3" xfId="0"/>
    <cellStyle name="Финансовый 6 5" xfId="0"/>
    <cellStyle name="Финансовый 6 5 2" xfId="0"/>
    <cellStyle name="Финансовый 6 6" xfId="0"/>
    <cellStyle name="Финансовый_Gulbene siltinashana kor" xfId="0"/>
    <cellStyle name="Хороший" xfId="0"/>
    <cellStyle name="Шапка таблицы" xfId="0"/>
    <cellStyle name="Шапка таблицы 2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AC090"/>
      <rgbColor rgb="FF93CDDD"/>
      <rgbColor rgb="FF9C0006"/>
      <rgbColor rgb="FF008000"/>
      <rgbColor rgb="FF000080"/>
      <rgbColor rgb="FF9BBB59"/>
      <rgbColor rgb="FF800080"/>
      <rgbColor rgb="FFB3A2C7"/>
      <rgbColor rgb="FFC0C0C0"/>
      <rgbColor rgb="FF808080"/>
      <rgbColor rgb="FF95B3D7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C7CE"/>
      <rgbColor rgb="FFE8F2A1"/>
      <rgbColor rgb="FFC3D69B"/>
      <rgbColor rgb="FF800080"/>
      <rgbColor rgb="FF800000"/>
      <rgbColor rgb="FFD99694"/>
      <rgbColor rgb="FF0000FF"/>
      <rgbColor rgb="FF00B0F0"/>
      <rgbColor rgb="FFEBF1DE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46C0A"/>
      <rgbColor rgb="FFC0504D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externalLink" Target="externalLinks/externalLink1.xml"/><Relationship Id="rId2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DARBS/3.T/Kuld&#299;ga,%20D&#257;rzniec&#299;bas%20iela%207%20(D7A/04.05.2021.lokala%20tame%20-%20D&#257;rzniec&#299;bas_7_Kuld&#299;ga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0"/>
      <sheetName val="19"/>
      <sheetName val="18"/>
      <sheetName val="17"/>
      <sheetName val="16"/>
      <sheetName val="15"/>
      <sheetName val="14"/>
      <sheetName val="13"/>
      <sheetName val="12"/>
      <sheetName val="11"/>
      <sheetName val="10"/>
      <sheetName val="9,1"/>
      <sheetName val="9"/>
      <sheetName val="8"/>
      <sheetName val="7"/>
      <sheetName val="6"/>
      <sheetName val="5"/>
      <sheetName val="4"/>
      <sheetName val="3"/>
      <sheetName val="2"/>
      <sheetName val="1"/>
      <sheetName val="KA"/>
      <sheetName val="KT"/>
      <sheetName val="PKT"/>
      <sheetName val="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true"/>
  </sheetPr>
  <dimension ref="A1:V29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A9" activeCellId="0" sqref="A9"/>
    </sheetView>
  </sheetViews>
  <sheetFormatPr defaultColWidth="8.71484375" defaultRowHeight="15.75" customHeight="true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7.71"/>
    <col collapsed="false" customWidth="false" hidden="false" outlineLevel="0" max="3" min="3" style="1" width="8.71"/>
    <col collapsed="false" customWidth="true" hidden="false" outlineLevel="0" max="4" min="4" style="1" width="12.15"/>
    <col collapsed="false" customWidth="false" hidden="false" outlineLevel="0" max="8" min="5" style="1" width="8.71"/>
    <col collapsed="false" customWidth="true" hidden="false" outlineLevel="0" max="9" min="9" style="1" width="9.71"/>
    <col collapsed="false" customWidth="false" hidden="false" outlineLevel="0" max="18" min="10" style="1" width="8.71"/>
    <col collapsed="false" customWidth="true" hidden="false" outlineLevel="0" max="19" min="19" style="1" width="12.29"/>
    <col collapsed="false" customWidth="false" hidden="false" outlineLevel="0" max="16384" min="20" style="1" width="8.71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4" customFormat="true" ht="30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30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5" customFormat="false" ht="15.75" hidden="false" customHeight="false" outlineLevel="0" collapsed="false">
      <c r="A5" s="1" t="s">
        <v>3</v>
      </c>
    </row>
    <row r="6" customFormat="false" ht="15.75" hidden="false" customHeight="true" outlineLevel="0" collapsed="false">
      <c r="A6" s="5" t="s">
        <v>4</v>
      </c>
      <c r="B6" s="5"/>
      <c r="C6" s="5"/>
      <c r="D6" s="5"/>
      <c r="E6" s="5"/>
      <c r="F6" s="5"/>
      <c r="G6" s="5"/>
      <c r="H6" s="5"/>
      <c r="I6" s="5"/>
    </row>
    <row r="7" customFormat="false" ht="15.7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</row>
    <row r="8" customFormat="false" ht="15.75" hidden="false" customHeight="false" outlineLevel="0" collapsed="false">
      <c r="A8" s="1" t="s">
        <v>5</v>
      </c>
    </row>
    <row r="9" customFormat="false" ht="30.75" hidden="false" customHeight="true" outlineLevel="0" collapsed="false">
      <c r="A9" s="7" t="s">
        <v>6</v>
      </c>
      <c r="B9" s="7"/>
      <c r="C9" s="7"/>
      <c r="D9" s="7"/>
      <c r="E9" s="7"/>
      <c r="F9" s="7"/>
      <c r="G9" s="7"/>
      <c r="H9" s="7"/>
      <c r="I9" s="7"/>
    </row>
    <row r="11" customFormat="false" ht="15.75" hidden="false" customHeight="false" outlineLevel="0" collapsed="false">
      <c r="A11" s="1" t="s">
        <v>7</v>
      </c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5.75" hidden="false" customHeight="true" outlineLevel="0" collapsed="false">
      <c r="A12" s="7" t="s">
        <v>8</v>
      </c>
      <c r="B12" s="7"/>
      <c r="C12" s="7"/>
      <c r="D12" s="7"/>
      <c r="E12" s="7"/>
      <c r="F12" s="7"/>
      <c r="G12" s="7"/>
      <c r="H12" s="7"/>
      <c r="I12" s="7"/>
      <c r="S12" s="8"/>
    </row>
    <row r="13" customFormat="false" ht="15.75" hidden="false" customHeight="false" outlineLevel="0" collapsed="false">
      <c r="A13" s="4" t="s">
        <v>9</v>
      </c>
      <c r="B13" s="6"/>
      <c r="C13" s="6"/>
      <c r="D13" s="9" t="n">
        <f aca="false">KA!E11</f>
        <v>0</v>
      </c>
      <c r="E13" s="6" t="s">
        <v>10</v>
      </c>
      <c r="F13" s="6"/>
      <c r="G13" s="6"/>
      <c r="H13" s="6"/>
      <c r="I13" s="6"/>
      <c r="S13" s="8"/>
    </row>
    <row r="14" customFormat="false" ht="15.75" hidden="false" customHeight="false" outlineLevel="0" collapsed="false">
      <c r="A14" s="4" t="s">
        <v>11</v>
      </c>
      <c r="B14" s="6"/>
      <c r="C14" s="6"/>
      <c r="D14" s="10"/>
      <c r="E14" s="6"/>
      <c r="F14" s="6"/>
      <c r="G14" s="6"/>
      <c r="H14" s="6"/>
      <c r="I14" s="6"/>
      <c r="S14" s="8"/>
    </row>
    <row r="15" customFormat="false" ht="15.75" hidden="false" customHeight="false" outlineLevel="0" collapsed="false">
      <c r="A15" s="4" t="s">
        <v>12</v>
      </c>
      <c r="B15" s="6"/>
      <c r="C15" s="6"/>
      <c r="D15" s="10"/>
      <c r="E15" s="6"/>
      <c r="F15" s="6"/>
      <c r="G15" s="6"/>
      <c r="H15" s="6"/>
      <c r="I15" s="6"/>
      <c r="S15" s="8"/>
    </row>
    <row r="16" customFormat="false" ht="15.7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</row>
    <row r="17" customFormat="false" ht="15.75" hidden="false" customHeight="false" outlineLevel="0" collapsed="false">
      <c r="A17" s="1" t="s">
        <v>13</v>
      </c>
    </row>
    <row r="18" customFormat="false" ht="15.75" hidden="false" customHeight="false" outlineLevel="0" collapsed="false">
      <c r="A18" s="1" t="s">
        <v>14</v>
      </c>
      <c r="C18" s="11" t="n">
        <f aca="false">likme</f>
        <v>15</v>
      </c>
      <c r="D18" s="1" t="s">
        <v>15</v>
      </c>
      <c r="I18" s="12" t="n">
        <v>0.2359</v>
      </c>
    </row>
    <row r="19" customFormat="false" ht="15.75" hidden="false" customHeight="false" outlineLevel="0" collapsed="false">
      <c r="A19" s="1" t="s">
        <v>16</v>
      </c>
      <c r="B19" s="13" t="n">
        <f aca="false">KT!E19</f>
        <v>0</v>
      </c>
      <c r="C19" s="1" t="s">
        <v>17</v>
      </c>
    </row>
    <row r="22" customFormat="false" ht="15.75" hidden="false" customHeight="false" outlineLevel="0" collapsed="false">
      <c r="A22" s="14" t="str">
        <f aca="false">PKT!A31</f>
        <v>Sastādīja: </v>
      </c>
      <c r="D22" s="15"/>
      <c r="E22" s="15"/>
      <c r="F22" s="15"/>
      <c r="G22" s="16" t="n">
        <f aca="false">G26</f>
        <v>0</v>
      </c>
      <c r="H22" s="15"/>
      <c r="I22" s="15"/>
    </row>
    <row r="23" customFormat="false" ht="15.75" hidden="false" customHeight="false" outlineLevel="0" collapsed="false">
      <c r="A23" s="14" t="str">
        <f aca="false">PKT!A32</f>
        <v>                          (paraksts un tā atšifrējums, datums)</v>
      </c>
      <c r="D23" s="15"/>
      <c r="E23" s="15"/>
      <c r="F23" s="15"/>
      <c r="G23" s="17"/>
      <c r="H23" s="15"/>
      <c r="I23" s="15"/>
    </row>
    <row r="24" customFormat="false" ht="15.75" hidden="false" customHeight="false" outlineLevel="0" collapsed="false">
      <c r="A24" s="14"/>
      <c r="D24" s="15"/>
      <c r="E24" s="15"/>
      <c r="F24" s="15"/>
      <c r="G24" s="17"/>
      <c r="H24" s="15"/>
      <c r="I24" s="15"/>
    </row>
    <row r="25" customFormat="false" ht="15.75" hidden="false" customHeight="false" outlineLevel="0" collapsed="false">
      <c r="A25" s="18"/>
      <c r="D25" s="15"/>
      <c r="E25" s="15"/>
      <c r="F25" s="15"/>
      <c r="G25" s="17"/>
      <c r="H25" s="15"/>
      <c r="I25" s="15"/>
    </row>
    <row r="26" customFormat="false" ht="15.75" hidden="false" customHeight="false" outlineLevel="0" collapsed="false">
      <c r="A26" s="14"/>
      <c r="D26" s="15"/>
      <c r="E26" s="15"/>
      <c r="F26" s="15"/>
      <c r="H26" s="15"/>
      <c r="I26" s="15"/>
    </row>
    <row r="27" customFormat="false" ht="15.75" hidden="false" customHeight="false" outlineLevel="0" collapsed="false">
      <c r="A27" s="14"/>
      <c r="D27" s="15"/>
      <c r="E27" s="15"/>
      <c r="F27" s="15"/>
      <c r="G27" s="15"/>
      <c r="H27" s="15"/>
      <c r="I27" s="15"/>
    </row>
    <row r="28" customFormat="false" ht="15.75" hidden="false" customHeight="false" outlineLevel="0" collapsed="false">
      <c r="A28" s="14"/>
      <c r="D28" s="15"/>
      <c r="E28" s="15"/>
      <c r="F28" s="15"/>
      <c r="G28" s="15"/>
      <c r="H28" s="15"/>
      <c r="I28" s="15"/>
    </row>
    <row r="29" customFormat="false" ht="15.75" hidden="false" customHeight="false" outlineLevel="0" collapsed="false">
      <c r="A29" s="14"/>
    </row>
  </sheetData>
  <mergeCells count="7">
    <mergeCell ref="A1:I1"/>
    <mergeCell ref="A2:I2"/>
    <mergeCell ref="A3:I3"/>
    <mergeCell ref="A6:I6"/>
    <mergeCell ref="A9:I9"/>
    <mergeCell ref="N11:V11"/>
    <mergeCell ref="A12:I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P5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E51" activeCellId="0" sqref="E5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166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KA!C20</f>
        <v>Grīdu pamatnes, segumi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P45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07" t="s">
        <v>167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3" t="n">
        <v>2</v>
      </c>
      <c r="B18" s="94"/>
      <c r="C18" s="95" t="s">
        <v>168</v>
      </c>
      <c r="D18" s="96" t="s">
        <v>117</v>
      </c>
      <c r="E18" s="97" t="n">
        <v>187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15.75" hidden="false" customHeight="false" outlineLevel="0" collapsed="false">
      <c r="A19" s="93" t="n">
        <v>3</v>
      </c>
      <c r="B19" s="94"/>
      <c r="C19" s="95" t="s">
        <v>127</v>
      </c>
      <c r="D19" s="96" t="s">
        <v>117</v>
      </c>
      <c r="E19" s="97" t="n">
        <v>187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40.95" hidden="false" customHeight="false" outlineLevel="0" collapsed="false">
      <c r="A20" s="93" t="n">
        <v>4</v>
      </c>
      <c r="B20" s="94"/>
      <c r="C20" s="95" t="s">
        <v>169</v>
      </c>
      <c r="D20" s="96" t="s">
        <v>117</v>
      </c>
      <c r="E20" s="97" t="n">
        <v>187</v>
      </c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27.7" hidden="false" customHeight="false" outlineLevel="0" collapsed="false">
      <c r="A21" s="93" t="n">
        <v>5</v>
      </c>
      <c r="B21" s="94"/>
      <c r="C21" s="95" t="s">
        <v>170</v>
      </c>
      <c r="D21" s="96" t="s">
        <v>117</v>
      </c>
      <c r="E21" s="97" t="n">
        <v>187</v>
      </c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27.7" hidden="false" customHeight="false" outlineLevel="0" collapsed="false">
      <c r="A22" s="93" t="n">
        <v>6</v>
      </c>
      <c r="B22" s="94"/>
      <c r="C22" s="95" t="s">
        <v>171</v>
      </c>
      <c r="D22" s="96" t="s">
        <v>117</v>
      </c>
      <c r="E22" s="97" t="n">
        <v>181</v>
      </c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15.75" hidden="false" customHeight="false" outlineLevel="0" collapsed="false">
      <c r="A23" s="93" t="n">
        <v>7</v>
      </c>
      <c r="B23" s="94"/>
      <c r="C23" s="107" t="s">
        <v>172</v>
      </c>
      <c r="D23" s="96"/>
      <c r="E23" s="97"/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27.7" hidden="false" customHeight="false" outlineLevel="0" collapsed="false">
      <c r="A24" s="93" t="n">
        <v>8</v>
      </c>
      <c r="B24" s="94"/>
      <c r="C24" s="95" t="s">
        <v>171</v>
      </c>
      <c r="D24" s="96" t="s">
        <v>117</v>
      </c>
      <c r="E24" s="97" t="n">
        <v>44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27.7" hidden="false" customHeight="false" outlineLevel="0" collapsed="false">
      <c r="A25" s="93" t="n">
        <v>9</v>
      </c>
      <c r="B25" s="94"/>
      <c r="C25" s="95" t="s">
        <v>170</v>
      </c>
      <c r="D25" s="96" t="s">
        <v>117</v>
      </c>
      <c r="E25" s="97" t="n">
        <v>71.4</v>
      </c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40.95" hidden="false" customHeight="false" outlineLevel="0" collapsed="false">
      <c r="A26" s="93" t="n">
        <v>10</v>
      </c>
      <c r="B26" s="94"/>
      <c r="C26" s="95" t="s">
        <v>169</v>
      </c>
      <c r="D26" s="96" t="s">
        <v>117</v>
      </c>
      <c r="E26" s="97" t="n">
        <v>71.4</v>
      </c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15.75" hidden="false" customHeight="false" outlineLevel="0" collapsed="false">
      <c r="A27" s="93" t="n">
        <v>11</v>
      </c>
      <c r="B27" s="94"/>
      <c r="C27" s="95" t="s">
        <v>173</v>
      </c>
      <c r="D27" s="96" t="s">
        <v>117</v>
      </c>
      <c r="E27" s="97" t="n">
        <v>71.4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15.75" hidden="false" customHeight="false" outlineLevel="0" collapsed="false">
      <c r="A28" s="93" t="n">
        <v>12</v>
      </c>
      <c r="B28" s="94"/>
      <c r="C28" s="95" t="s">
        <v>127</v>
      </c>
      <c r="D28" s="96" t="s">
        <v>117</v>
      </c>
      <c r="E28" s="97" t="n">
        <v>71.4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15.75" hidden="false" customHeight="false" outlineLevel="0" collapsed="false">
      <c r="A29" s="93" t="n">
        <v>13</v>
      </c>
      <c r="B29" s="94"/>
      <c r="C29" s="95" t="s">
        <v>143</v>
      </c>
      <c r="D29" s="96" t="s">
        <v>117</v>
      </c>
      <c r="E29" s="97" t="n">
        <v>73.5</v>
      </c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112" t="n">
        <f aca="false">SUM(M29:O29)</f>
        <v>0</v>
      </c>
    </row>
    <row r="30" customFormat="false" ht="15.75" hidden="false" customHeight="false" outlineLevel="0" collapsed="false">
      <c r="A30" s="93" t="n">
        <v>14</v>
      </c>
      <c r="B30" s="94"/>
      <c r="C30" s="107" t="s">
        <v>174</v>
      </c>
      <c r="D30" s="96"/>
      <c r="E30" s="97"/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27.7" hidden="false" customHeight="false" outlineLevel="0" collapsed="false">
      <c r="A31" s="93" t="n">
        <v>15</v>
      </c>
      <c r="B31" s="94"/>
      <c r="C31" s="95" t="s">
        <v>175</v>
      </c>
      <c r="D31" s="96" t="s">
        <v>117</v>
      </c>
      <c r="E31" s="97" t="n">
        <v>4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27.7" hidden="false" customHeight="false" outlineLevel="0" collapsed="false">
      <c r="A32" s="93" t="n">
        <v>16</v>
      </c>
      <c r="B32" s="94"/>
      <c r="C32" s="95" t="s">
        <v>176</v>
      </c>
      <c r="D32" s="96" t="s">
        <v>117</v>
      </c>
      <c r="E32" s="97" t="n">
        <v>4</v>
      </c>
      <c r="F32" s="98"/>
      <c r="G32" s="98" t="n">
        <f aca="false">IF(F32&gt;0,likme,0)</f>
        <v>0</v>
      </c>
      <c r="H32" s="98" t="n">
        <f aca="false">ROUND(F32*G32,2)</f>
        <v>0</v>
      </c>
      <c r="I32" s="98"/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15.75" hidden="false" customHeight="false" outlineLevel="0" collapsed="false">
      <c r="A33" s="93" t="n">
        <v>17</v>
      </c>
      <c r="B33" s="94"/>
      <c r="C33" s="95" t="s">
        <v>177</v>
      </c>
      <c r="D33" s="96" t="s">
        <v>117</v>
      </c>
      <c r="E33" s="97" t="n">
        <v>4</v>
      </c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27.7" hidden="false" customHeight="false" outlineLevel="0" collapsed="false">
      <c r="A34" s="93" t="n">
        <v>18</v>
      </c>
      <c r="B34" s="94"/>
      <c r="C34" s="95" t="s">
        <v>178</v>
      </c>
      <c r="D34" s="96" t="s">
        <v>117</v>
      </c>
      <c r="E34" s="97" t="n">
        <v>4</v>
      </c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15.75" hidden="false" customHeight="false" outlineLevel="0" collapsed="false">
      <c r="A35" s="93" t="n">
        <v>19</v>
      </c>
      <c r="B35" s="94"/>
      <c r="C35" s="95" t="s">
        <v>179</v>
      </c>
      <c r="D35" s="96" t="s">
        <v>117</v>
      </c>
      <c r="E35" s="97" t="n">
        <v>4</v>
      </c>
      <c r="F35" s="98"/>
      <c r="G35" s="98" t="n">
        <f aca="false">IF(F35&gt;0,likme,0)</f>
        <v>0</v>
      </c>
      <c r="H35" s="98" t="n">
        <f aca="false">ROUND(F35*G35,2)</f>
        <v>0</v>
      </c>
      <c r="I35" s="98"/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27.7" hidden="false" customHeight="false" outlineLevel="0" collapsed="false">
      <c r="A36" s="93" t="n">
        <v>20</v>
      </c>
      <c r="B36" s="94"/>
      <c r="C36" s="95" t="s">
        <v>180</v>
      </c>
      <c r="D36" s="96" t="s">
        <v>117</v>
      </c>
      <c r="E36" s="97" t="n">
        <v>4</v>
      </c>
      <c r="F36" s="98"/>
      <c r="G36" s="98" t="n">
        <f aca="false">IF(F36&gt;0,likme,0)</f>
        <v>0</v>
      </c>
      <c r="H36" s="98" t="n">
        <f aca="false">ROUND(F36*G36,2)</f>
        <v>0</v>
      </c>
      <c r="I36" s="98"/>
      <c r="J36" s="98"/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</row>
    <row r="37" customFormat="false" ht="15.75" hidden="false" customHeight="false" outlineLevel="0" collapsed="false">
      <c r="A37" s="93" t="n">
        <v>21</v>
      </c>
      <c r="B37" s="94"/>
      <c r="C37" s="95" t="s">
        <v>173</v>
      </c>
      <c r="D37" s="96" t="s">
        <v>117</v>
      </c>
      <c r="E37" s="97" t="n">
        <v>4</v>
      </c>
      <c r="F37" s="98"/>
      <c r="G37" s="98" t="n">
        <f aca="false">IF(F37&gt;0,likme,0)</f>
        <v>0</v>
      </c>
      <c r="H37" s="98" t="n">
        <f aca="false">ROUND(F37*G37,2)</f>
        <v>0</v>
      </c>
      <c r="I37" s="98"/>
      <c r="J37" s="98"/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98" t="n">
        <f aca="false">SUM(M37:O37)</f>
        <v>0</v>
      </c>
    </row>
    <row r="38" customFormat="false" ht="15.75" hidden="false" customHeight="false" outlineLevel="0" collapsed="false">
      <c r="A38" s="93" t="n">
        <v>22</v>
      </c>
      <c r="B38" s="94"/>
      <c r="C38" s="95" t="s">
        <v>181</v>
      </c>
      <c r="D38" s="96"/>
      <c r="E38" s="97"/>
      <c r="F38" s="98"/>
      <c r="G38" s="98" t="n">
        <f aca="false">IF(F38&gt;0,likme,0)</f>
        <v>0</v>
      </c>
      <c r="H38" s="98" t="n">
        <f aca="false">ROUND(F38*G38,2)</f>
        <v>0</v>
      </c>
      <c r="I38" s="98"/>
      <c r="J38" s="98"/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98" t="n">
        <f aca="false">SUM(M38:O38)</f>
        <v>0</v>
      </c>
    </row>
    <row r="39" customFormat="false" ht="27.7" hidden="false" customHeight="false" outlineLevel="0" collapsed="false">
      <c r="A39" s="93" t="n">
        <v>23</v>
      </c>
      <c r="B39" s="94"/>
      <c r="C39" s="95" t="s">
        <v>182</v>
      </c>
      <c r="D39" s="96" t="s">
        <v>117</v>
      </c>
      <c r="E39" s="97" t="n">
        <v>4</v>
      </c>
      <c r="F39" s="98"/>
      <c r="G39" s="98" t="n">
        <f aca="false">IF(F39&gt;0,likme,0)</f>
        <v>0</v>
      </c>
      <c r="H39" s="98" t="n">
        <f aca="false">ROUND(F39*G39,2)</f>
        <v>0</v>
      </c>
      <c r="I39" s="98"/>
      <c r="J39" s="98"/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98" t="n">
        <f aca="false">SUM(M39:O39)</f>
        <v>0</v>
      </c>
    </row>
    <row r="40" customFormat="false" ht="27.7" hidden="false" customHeight="false" outlineLevel="0" collapsed="false">
      <c r="A40" s="93" t="n">
        <v>24</v>
      </c>
      <c r="B40" s="94"/>
      <c r="C40" s="95" t="s">
        <v>182</v>
      </c>
      <c r="D40" s="96" t="s">
        <v>117</v>
      </c>
      <c r="E40" s="97" t="n">
        <v>4</v>
      </c>
      <c r="F40" s="98"/>
      <c r="G40" s="98" t="n">
        <f aca="false">IF(F40&gt;0,likme,0)</f>
        <v>0</v>
      </c>
      <c r="H40" s="98" t="n">
        <f aca="false">ROUND(F40*G40,2)</f>
        <v>0</v>
      </c>
      <c r="I40" s="98"/>
      <c r="J40" s="98"/>
      <c r="K40" s="98" t="n">
        <f aca="false">SUM(H40:J40)</f>
        <v>0</v>
      </c>
      <c r="L40" s="98" t="n">
        <f aca="false">ROUND(E40*F40,2)</f>
        <v>0</v>
      </c>
      <c r="M40" s="98" t="n">
        <f aca="false">ROUND(E40*H40,2)</f>
        <v>0</v>
      </c>
      <c r="N40" s="98" t="n">
        <f aca="false">ROUND(E40*I40,2)</f>
        <v>0</v>
      </c>
      <c r="O40" s="98" t="n">
        <f aca="false">ROUND(E40*J40,2)</f>
        <v>0</v>
      </c>
      <c r="P40" s="98" t="n">
        <f aca="false">SUM(M40:O40)</f>
        <v>0</v>
      </c>
    </row>
    <row r="41" customFormat="false" ht="15.75" hidden="false" customHeight="false" outlineLevel="0" collapsed="false">
      <c r="A41" s="93" t="n">
        <v>25</v>
      </c>
      <c r="B41" s="94"/>
      <c r="C41" s="95" t="s">
        <v>179</v>
      </c>
      <c r="D41" s="96" t="s">
        <v>117</v>
      </c>
      <c r="E41" s="97" t="n">
        <v>4</v>
      </c>
      <c r="F41" s="98"/>
      <c r="G41" s="98" t="n">
        <f aca="false">IF(F41&gt;0,likme,0)</f>
        <v>0</v>
      </c>
      <c r="H41" s="98" t="n">
        <f aca="false">ROUND(F41*G41,2)</f>
        <v>0</v>
      </c>
      <c r="I41" s="98"/>
      <c r="J41" s="98"/>
      <c r="K41" s="98" t="n">
        <f aca="false">SUM(H41:J41)</f>
        <v>0</v>
      </c>
      <c r="L41" s="98" t="n">
        <f aca="false">ROUND(E41*F41,2)</f>
        <v>0</v>
      </c>
      <c r="M41" s="98" t="n">
        <f aca="false">ROUND(E41*H41,2)</f>
        <v>0</v>
      </c>
      <c r="N41" s="98" t="n">
        <f aca="false">ROUND(E41*I41,2)</f>
        <v>0</v>
      </c>
      <c r="O41" s="98" t="n">
        <f aca="false">ROUND(E41*J41,2)</f>
        <v>0</v>
      </c>
      <c r="P41" s="98" t="n">
        <f aca="false">SUM(M41:O41)</f>
        <v>0</v>
      </c>
    </row>
    <row r="42" customFormat="false" ht="27.7" hidden="false" customHeight="false" outlineLevel="0" collapsed="false">
      <c r="A42" s="93" t="n">
        <v>26</v>
      </c>
      <c r="B42" s="94"/>
      <c r="C42" s="95" t="s">
        <v>183</v>
      </c>
      <c r="D42" s="96" t="s">
        <v>117</v>
      </c>
      <c r="E42" s="97" t="n">
        <v>4</v>
      </c>
      <c r="F42" s="98"/>
      <c r="G42" s="98" t="n">
        <f aca="false">IF(F42&gt;0,likme,0)</f>
        <v>0</v>
      </c>
      <c r="H42" s="98" t="n">
        <f aca="false">ROUND(F42*G42,2)</f>
        <v>0</v>
      </c>
      <c r="I42" s="98"/>
      <c r="J42" s="98"/>
      <c r="K42" s="98" t="n">
        <f aca="false">SUM(H42:J42)</f>
        <v>0</v>
      </c>
      <c r="L42" s="98" t="n">
        <f aca="false">ROUND(E42*F42,2)</f>
        <v>0</v>
      </c>
      <c r="M42" s="98" t="n">
        <f aca="false">ROUND(E42*H42,2)</f>
        <v>0</v>
      </c>
      <c r="N42" s="98" t="n">
        <f aca="false">ROUND(E42*I42,2)</f>
        <v>0</v>
      </c>
      <c r="O42" s="98" t="n">
        <f aca="false">ROUND(E42*J42,2)</f>
        <v>0</v>
      </c>
      <c r="P42" s="98" t="n">
        <f aca="false">SUM(M42:O42)</f>
        <v>0</v>
      </c>
    </row>
    <row r="43" customFormat="false" ht="27.7" hidden="false" customHeight="false" outlineLevel="0" collapsed="false">
      <c r="A43" s="93" t="n">
        <v>27</v>
      </c>
      <c r="B43" s="94"/>
      <c r="C43" s="95" t="s">
        <v>184</v>
      </c>
      <c r="D43" s="96" t="s">
        <v>117</v>
      </c>
      <c r="E43" s="97" t="n">
        <v>4</v>
      </c>
      <c r="F43" s="98"/>
      <c r="G43" s="98" t="n">
        <f aca="false">IF(F43&gt;0,likme,0)</f>
        <v>0</v>
      </c>
      <c r="H43" s="98" t="n">
        <f aca="false">ROUND(F43*G43,2)</f>
        <v>0</v>
      </c>
      <c r="I43" s="98"/>
      <c r="J43" s="98"/>
      <c r="K43" s="98" t="n">
        <f aca="false">SUM(H43:J43)</f>
        <v>0</v>
      </c>
      <c r="L43" s="98" t="n">
        <f aca="false">ROUND(E43*F43,2)</f>
        <v>0</v>
      </c>
      <c r="M43" s="98" t="n">
        <f aca="false">ROUND(E43*H43,2)</f>
        <v>0</v>
      </c>
      <c r="N43" s="98" t="n">
        <f aca="false">ROUND(E43*I43,2)</f>
        <v>0</v>
      </c>
      <c r="O43" s="98" t="n">
        <f aca="false">ROUND(E43*J43,2)</f>
        <v>0</v>
      </c>
      <c r="P43" s="98" t="n">
        <f aca="false">SUM(M43:O43)</f>
        <v>0</v>
      </c>
    </row>
    <row r="44" customFormat="false" ht="15.75" hidden="false" customHeight="false" outlineLevel="0" collapsed="false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</row>
    <row r="45" customFormat="false" ht="15.75" hidden="false" customHeight="true" outlineLevel="0" collapsed="false">
      <c r="A45" s="100" t="s">
        <v>107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1"/>
      <c r="L45" s="102" t="n">
        <f aca="false">SUM(L17:L44)</f>
        <v>0</v>
      </c>
      <c r="M45" s="102" t="n">
        <f aca="false">SUM(M17:M44)</f>
        <v>0</v>
      </c>
      <c r="N45" s="102" t="n">
        <f aca="false">SUM(N17:N44)</f>
        <v>0</v>
      </c>
      <c r="O45" s="102" t="n">
        <f aca="false">SUM(O17:O44)</f>
        <v>0</v>
      </c>
      <c r="P45" s="102" t="n">
        <f aca="false">SUM(P17:P44)</f>
        <v>0</v>
      </c>
    </row>
    <row r="46" customFormat="false" ht="15.75" hidden="false" customHeight="false" outlineLevel="0" collapsed="false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5"/>
      <c r="M46" s="105"/>
      <c r="N46" s="105"/>
      <c r="O46" s="105"/>
      <c r="P46" s="106"/>
    </row>
    <row r="47" customFormat="false" ht="15.75" hidden="false" customHeight="false" outlineLevel="0" collapsed="false">
      <c r="A47" s="42" t="str">
        <f aca="false">KT!A23</f>
        <v>Sastādīja: </v>
      </c>
      <c r="C47" s="53"/>
      <c r="D47" s="53" t="str">
        <f aca="false">KT!C27</f>
        <v>2026. gada </v>
      </c>
      <c r="E47" s="53"/>
      <c r="F47" s="53"/>
      <c r="G47" s="53"/>
      <c r="H47" s="53"/>
    </row>
    <row r="48" customFormat="false" ht="15.75" hidden="false" customHeight="false" outlineLevel="0" collapsed="false">
      <c r="A48" s="42" t="s">
        <v>49</v>
      </c>
      <c r="C48" s="53"/>
      <c r="D48" s="53"/>
      <c r="E48" s="53"/>
      <c r="F48" s="53"/>
      <c r="G48" s="53"/>
      <c r="H48" s="53"/>
    </row>
    <row r="49" customFormat="false" ht="15.75" hidden="false" customHeight="false" outlineLevel="0" collapsed="false">
      <c r="A49" s="42"/>
      <c r="C49" s="53"/>
      <c r="D49" s="53"/>
      <c r="E49" s="53"/>
      <c r="F49" s="53"/>
      <c r="G49" s="53"/>
      <c r="H49" s="53"/>
    </row>
    <row r="50" customFormat="false" ht="15.75" hidden="false" customHeight="false" outlineLevel="0" collapsed="false">
      <c r="A50" s="44"/>
      <c r="C50" s="53"/>
      <c r="D50" s="53"/>
      <c r="E50" s="53"/>
      <c r="F50" s="53"/>
      <c r="G50" s="53"/>
      <c r="H50" s="53"/>
    </row>
    <row r="51" customFormat="false" ht="15.75" hidden="false" customHeight="false" outlineLevel="0" collapsed="false">
      <c r="A51" s="42"/>
      <c r="C51" s="53"/>
      <c r="D51" s="53"/>
      <c r="E51" s="53"/>
      <c r="F51" s="53"/>
      <c r="G51" s="53"/>
      <c r="H51" s="53"/>
    </row>
    <row r="52" customFormat="false" ht="15.75" hidden="false" customHeight="false" outlineLevel="0" collapsed="false">
      <c r="A52" s="42"/>
      <c r="C52" s="53"/>
      <c r="D52" s="53"/>
      <c r="E52" s="53"/>
      <c r="F52" s="53"/>
      <c r="G52" s="53"/>
      <c r="H52" s="53"/>
    </row>
    <row r="53" customFormat="false" ht="15.75" hidden="false" customHeight="false" outlineLevel="0" collapsed="false">
      <c r="A53" s="42"/>
      <c r="C53" s="53"/>
      <c r="D53" s="53"/>
      <c r="E53" s="53"/>
      <c r="F53" s="53"/>
      <c r="G53" s="53"/>
      <c r="H53" s="53"/>
    </row>
    <row r="54" customFormat="false" ht="15.75" hidden="false" customHeight="false" outlineLevel="0" collapsed="false">
      <c r="B54" s="44"/>
      <c r="C54" s="53"/>
      <c r="D54" s="53"/>
      <c r="E54" s="53"/>
      <c r="F54" s="53"/>
      <c r="G54" s="53"/>
      <c r="H54" s="53"/>
    </row>
    <row r="55" customFormat="false" ht="15.75" hidden="false" customHeight="false" outlineLevel="0" collapsed="false">
      <c r="B55" s="55"/>
      <c r="C55" s="56"/>
      <c r="D55" s="55"/>
      <c r="F55" s="56"/>
      <c r="H55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44:P44"/>
    <mergeCell ref="A45:J4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P4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C9" activeCellId="0" sqref="C9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185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KA!C21</f>
        <v>Jumti, segumi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P33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07" t="s">
        <v>186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54.2" hidden="false" customHeight="false" outlineLevel="0" collapsed="false">
      <c r="A18" s="93" t="n">
        <v>2</v>
      </c>
      <c r="B18" s="94"/>
      <c r="C18" s="95" t="s">
        <v>187</v>
      </c>
      <c r="D18" s="96" t="s">
        <v>117</v>
      </c>
      <c r="E18" s="97" t="n">
        <v>383.12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27.7" hidden="false" customHeight="false" outlineLevel="0" collapsed="false">
      <c r="A19" s="93" t="n">
        <v>3</v>
      </c>
      <c r="B19" s="94"/>
      <c r="C19" s="95" t="s">
        <v>183</v>
      </c>
      <c r="D19" s="96" t="s">
        <v>117</v>
      </c>
      <c r="E19" s="97" t="n">
        <v>383.12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54.2" hidden="false" customHeight="false" outlineLevel="0" collapsed="false">
      <c r="A20" s="93" t="n">
        <v>4</v>
      </c>
      <c r="B20" s="94"/>
      <c r="C20" s="95" t="s">
        <v>188</v>
      </c>
      <c r="D20" s="96" t="s">
        <v>117</v>
      </c>
      <c r="E20" s="97" t="n">
        <v>383.12</v>
      </c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15.75" hidden="false" customHeight="false" outlineLevel="0" collapsed="false">
      <c r="A21" s="93" t="n">
        <v>5</v>
      </c>
      <c r="B21" s="94"/>
      <c r="C21" s="107" t="s">
        <v>189</v>
      </c>
      <c r="D21" s="96"/>
      <c r="E21" s="97"/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27.7" hidden="false" customHeight="false" outlineLevel="0" collapsed="false">
      <c r="A22" s="93" t="n">
        <v>6</v>
      </c>
      <c r="B22" s="94"/>
      <c r="C22" s="95" t="s">
        <v>190</v>
      </c>
      <c r="D22" s="96" t="s">
        <v>117</v>
      </c>
      <c r="E22" s="97" t="n">
        <v>23.63</v>
      </c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15.75" hidden="false" customHeight="false" outlineLevel="0" collapsed="false">
      <c r="A23" s="93" t="n">
        <v>7</v>
      </c>
      <c r="B23" s="94"/>
      <c r="C23" s="107" t="s">
        <v>191</v>
      </c>
      <c r="D23" s="96"/>
      <c r="E23" s="97"/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27.7" hidden="false" customHeight="false" outlineLevel="0" collapsed="false">
      <c r="A24" s="93" t="n">
        <v>8</v>
      </c>
      <c r="B24" s="94"/>
      <c r="C24" s="95" t="s">
        <v>192</v>
      </c>
      <c r="D24" s="96" t="s">
        <v>193</v>
      </c>
      <c r="E24" s="97" t="n">
        <v>28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27.7" hidden="false" customHeight="false" outlineLevel="0" collapsed="false">
      <c r="A25" s="93" t="n">
        <v>9</v>
      </c>
      <c r="B25" s="94"/>
      <c r="C25" s="95" t="s">
        <v>194</v>
      </c>
      <c r="D25" s="96" t="s">
        <v>193</v>
      </c>
      <c r="E25" s="97" t="n">
        <v>30.25</v>
      </c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27.7" hidden="false" customHeight="false" outlineLevel="0" collapsed="false">
      <c r="A26" s="93" t="n">
        <v>10</v>
      </c>
      <c r="B26" s="94"/>
      <c r="C26" s="95" t="s">
        <v>195</v>
      </c>
      <c r="D26" s="96" t="s">
        <v>193</v>
      </c>
      <c r="E26" s="97" t="n">
        <v>56.7</v>
      </c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27.7" hidden="false" customHeight="false" outlineLevel="0" collapsed="false">
      <c r="A27" s="93" t="n">
        <v>11</v>
      </c>
      <c r="B27" s="94"/>
      <c r="C27" s="95" t="s">
        <v>196</v>
      </c>
      <c r="D27" s="96" t="s">
        <v>193</v>
      </c>
      <c r="E27" s="97" t="n">
        <v>56.7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27.7" hidden="false" customHeight="false" outlineLevel="0" collapsed="false">
      <c r="A28" s="93" t="n">
        <v>12</v>
      </c>
      <c r="B28" s="94"/>
      <c r="C28" s="95" t="s">
        <v>197</v>
      </c>
      <c r="D28" s="96" t="s">
        <v>193</v>
      </c>
      <c r="E28" s="97" t="n">
        <v>16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27.7" hidden="false" customHeight="false" outlineLevel="0" collapsed="false">
      <c r="A29" s="93" t="n">
        <v>13</v>
      </c>
      <c r="B29" s="94"/>
      <c r="C29" s="95" t="s">
        <v>198</v>
      </c>
      <c r="D29" s="96" t="s">
        <v>199</v>
      </c>
      <c r="E29" s="97" t="n">
        <v>1</v>
      </c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27.7" hidden="false" customHeight="false" outlineLevel="0" collapsed="false">
      <c r="A30" s="93" t="n">
        <v>14</v>
      </c>
      <c r="B30" s="94"/>
      <c r="C30" s="95" t="s">
        <v>200</v>
      </c>
      <c r="D30" s="96" t="s">
        <v>199</v>
      </c>
      <c r="E30" s="97" t="n">
        <v>2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27.7" hidden="false" customHeight="false" outlineLevel="0" collapsed="false">
      <c r="A31" s="93" t="n">
        <v>15</v>
      </c>
      <c r="B31" s="94"/>
      <c r="C31" s="95" t="s">
        <v>201</v>
      </c>
      <c r="D31" s="96" t="s">
        <v>193</v>
      </c>
      <c r="E31" s="97" t="n">
        <v>86.95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15.75" hidden="false" customHeight="false" outlineLevel="0" collapsed="false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</row>
    <row r="33" customFormat="false" ht="15.75" hidden="false" customHeight="true" outlineLevel="0" collapsed="false">
      <c r="A33" s="100" t="s">
        <v>107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1"/>
      <c r="L33" s="102" t="n">
        <f aca="false">SUM(L17:L32)</f>
        <v>0</v>
      </c>
      <c r="M33" s="102" t="n">
        <f aca="false">SUM(M17:M32)</f>
        <v>0</v>
      </c>
      <c r="N33" s="102" t="n">
        <f aca="false">SUM(N17:N32)</f>
        <v>0</v>
      </c>
      <c r="O33" s="102" t="n">
        <f aca="false">SUM(O17:O32)</f>
        <v>0</v>
      </c>
      <c r="P33" s="102" t="n">
        <f aca="false">SUM(P17:P32)</f>
        <v>0</v>
      </c>
    </row>
    <row r="34" customFormat="false" ht="15.75" hidden="false" customHeight="false" outlineLevel="0" collapsed="false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4"/>
      <c r="L34" s="105"/>
      <c r="M34" s="105"/>
      <c r="N34" s="105"/>
      <c r="O34" s="105"/>
      <c r="P34" s="106"/>
    </row>
    <row r="35" customFormat="false" ht="15.75" hidden="false" customHeight="false" outlineLevel="0" collapsed="false">
      <c r="A35" s="42" t="str">
        <f aca="false">KT!A23</f>
        <v>Sastādīja: </v>
      </c>
      <c r="C35" s="53"/>
      <c r="D35" s="53" t="str">
        <f aca="false">KT!C27</f>
        <v>2026. gada </v>
      </c>
      <c r="E35" s="53"/>
      <c r="F35" s="53"/>
      <c r="G35" s="53"/>
      <c r="H35" s="53"/>
    </row>
    <row r="36" customFormat="false" ht="15.75" hidden="false" customHeight="false" outlineLevel="0" collapsed="false">
      <c r="A36" s="42" t="s">
        <v>49</v>
      </c>
      <c r="C36" s="53"/>
      <c r="D36" s="53"/>
      <c r="E36" s="53"/>
      <c r="F36" s="53"/>
      <c r="G36" s="53"/>
      <c r="H36" s="53"/>
    </row>
    <row r="37" customFormat="false" ht="15.75" hidden="false" customHeight="false" outlineLevel="0" collapsed="false">
      <c r="A37" s="42"/>
      <c r="C37" s="53"/>
      <c r="D37" s="53"/>
      <c r="E37" s="53"/>
      <c r="F37" s="53"/>
      <c r="G37" s="53"/>
      <c r="H37" s="53"/>
    </row>
    <row r="38" customFormat="false" ht="15.75" hidden="false" customHeight="false" outlineLevel="0" collapsed="false">
      <c r="A38" s="44"/>
      <c r="C38" s="53"/>
      <c r="D38" s="53"/>
      <c r="E38" s="53"/>
      <c r="F38" s="53"/>
      <c r="G38" s="53"/>
      <c r="H38" s="53"/>
    </row>
    <row r="39" customFormat="false" ht="15.75" hidden="false" customHeight="false" outlineLevel="0" collapsed="false">
      <c r="A39" s="42"/>
      <c r="C39" s="53"/>
      <c r="D39" s="53"/>
      <c r="E39" s="53"/>
      <c r="F39" s="53"/>
      <c r="G39" s="53"/>
      <c r="H39" s="53"/>
    </row>
    <row r="40" customFormat="false" ht="15.75" hidden="false" customHeight="false" outlineLevel="0" collapsed="false">
      <c r="A40" s="42"/>
      <c r="C40" s="53"/>
      <c r="D40" s="53"/>
      <c r="E40" s="53"/>
      <c r="F40" s="53"/>
      <c r="G40" s="53"/>
      <c r="H40" s="53"/>
    </row>
    <row r="41" customFormat="false" ht="15.75" hidden="false" customHeight="false" outlineLevel="0" collapsed="false">
      <c r="A41" s="42"/>
      <c r="C41" s="53"/>
      <c r="D41" s="53"/>
      <c r="E41" s="53"/>
      <c r="F41" s="53"/>
      <c r="G41" s="53"/>
      <c r="H41" s="53"/>
    </row>
    <row r="42" customFormat="false" ht="15.75" hidden="false" customHeight="false" outlineLevel="0" collapsed="false">
      <c r="B42" s="44"/>
      <c r="C42" s="53"/>
      <c r="D42" s="53"/>
      <c r="E42" s="53"/>
      <c r="F42" s="53"/>
      <c r="G42" s="53"/>
      <c r="H42" s="53"/>
    </row>
    <row r="43" customFormat="false" ht="15.75" hidden="false" customHeight="false" outlineLevel="0" collapsed="false">
      <c r="B43" s="55"/>
      <c r="C43" s="56"/>
      <c r="D43" s="55"/>
      <c r="F43" s="56"/>
      <c r="H43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32:P32"/>
    <mergeCell ref="A33:J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S5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C9" activeCellId="0" sqref="C9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8" min="6" style="47" width="10.42"/>
    <col collapsed="false" customWidth="true" hidden="false" outlineLevel="0" max="9" min="9" style="47" width="12.71"/>
    <col collapsed="false" customWidth="true" hidden="false" outlineLevel="0" max="10" min="10" style="47" width="10.42"/>
    <col collapsed="false" customWidth="true" hidden="false" outlineLevel="0" max="11" min="11" style="47" width="12.57"/>
    <col collapsed="false" customWidth="true" hidden="false" outlineLevel="0" max="16" min="12" style="47" width="13.86"/>
    <col collapsed="false" customWidth="false" hidden="false" outlineLevel="0" max="17" min="17" style="47" width="9.14"/>
    <col collapsed="false" customWidth="true" hidden="false" outlineLevel="0" max="18" min="18" style="47" width="11.29"/>
    <col collapsed="false" customWidth="true" hidden="false" outlineLevel="0" max="19" min="19" style="47" width="12.71"/>
    <col collapsed="false" customWidth="false" hidden="false" outlineLevel="0" max="16384" min="20" style="47" width="9.14"/>
  </cols>
  <sheetData>
    <row r="2" customFormat="false" ht="15.75" hidden="false" customHeight="false" outlineLevel="0" collapsed="false">
      <c r="A2" s="80" t="s">
        <v>202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KA!C22</f>
        <v>Aiļu aizpildījumu elementi, speciālo konstrukciju fasādes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P43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07" t="s">
        <v>203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239.75" hidden="false" customHeight="false" outlineLevel="0" collapsed="false">
      <c r="A18" s="93" t="n">
        <v>2</v>
      </c>
      <c r="B18" s="94"/>
      <c r="C18" s="95" t="s">
        <v>204</v>
      </c>
      <c r="D18" s="96" t="s">
        <v>199</v>
      </c>
      <c r="E18" s="97" t="n">
        <v>3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  <c r="R18" s="109"/>
      <c r="S18" s="109"/>
    </row>
    <row r="19" customFormat="false" ht="160.2" hidden="false" customHeight="false" outlineLevel="0" collapsed="false">
      <c r="A19" s="93" t="n">
        <v>3</v>
      </c>
      <c r="B19" s="94"/>
      <c r="C19" s="95" t="s">
        <v>205</v>
      </c>
      <c r="D19" s="96" t="s">
        <v>199</v>
      </c>
      <c r="E19" s="97" t="n">
        <v>1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  <c r="R19" s="109"/>
      <c r="S19" s="109"/>
    </row>
    <row r="20" customFormat="false" ht="160.2" hidden="false" customHeight="false" outlineLevel="0" collapsed="false">
      <c r="A20" s="93" t="n">
        <v>4</v>
      </c>
      <c r="B20" s="94"/>
      <c r="C20" s="95" t="s">
        <v>206</v>
      </c>
      <c r="D20" s="96" t="s">
        <v>199</v>
      </c>
      <c r="E20" s="97" t="n">
        <v>1</v>
      </c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  <c r="R20" s="109"/>
      <c r="S20" s="109"/>
    </row>
    <row r="21" customFormat="false" ht="213.25" hidden="false" customHeight="false" outlineLevel="0" collapsed="false">
      <c r="A21" s="93" t="n">
        <v>5</v>
      </c>
      <c r="B21" s="94"/>
      <c r="C21" s="95" t="s">
        <v>207</v>
      </c>
      <c r="D21" s="96" t="s">
        <v>199</v>
      </c>
      <c r="E21" s="97" t="n">
        <v>2</v>
      </c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  <c r="R21" s="109"/>
      <c r="S21" s="109"/>
    </row>
    <row r="22" customFormat="false" ht="186.7" hidden="false" customHeight="false" outlineLevel="0" collapsed="false">
      <c r="A22" s="93" t="n">
        <v>6</v>
      </c>
      <c r="B22" s="94"/>
      <c r="C22" s="95" t="s">
        <v>208</v>
      </c>
      <c r="D22" s="96" t="s">
        <v>199</v>
      </c>
      <c r="E22" s="97" t="n">
        <v>2</v>
      </c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  <c r="R22" s="109"/>
      <c r="S22" s="109"/>
    </row>
    <row r="23" customFormat="false" ht="186.7" hidden="false" customHeight="false" outlineLevel="0" collapsed="false">
      <c r="A23" s="93" t="n">
        <v>7</v>
      </c>
      <c r="B23" s="94"/>
      <c r="C23" s="95" t="s">
        <v>209</v>
      </c>
      <c r="D23" s="96" t="s">
        <v>199</v>
      </c>
      <c r="E23" s="97" t="n">
        <v>1</v>
      </c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  <c r="R23" s="109"/>
      <c r="S23" s="109"/>
    </row>
    <row r="24" customFormat="false" ht="146.95" hidden="false" customHeight="false" outlineLevel="0" collapsed="false">
      <c r="A24" s="93" t="n">
        <v>8</v>
      </c>
      <c r="B24" s="94"/>
      <c r="C24" s="114" t="s">
        <v>210</v>
      </c>
      <c r="D24" s="96" t="s">
        <v>199</v>
      </c>
      <c r="E24" s="97" t="n">
        <v>3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  <c r="R24" s="109"/>
      <c r="S24" s="109"/>
    </row>
    <row r="25" customFormat="false" ht="27.7" hidden="false" customHeight="false" outlineLevel="0" collapsed="false">
      <c r="A25" s="93" t="n">
        <v>9</v>
      </c>
      <c r="B25" s="94"/>
      <c r="C25" s="108" t="s">
        <v>211</v>
      </c>
      <c r="D25" s="96" t="s">
        <v>193</v>
      </c>
      <c r="E25" s="97" t="n">
        <v>113.68</v>
      </c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  <c r="R25" s="109"/>
      <c r="S25" s="109"/>
    </row>
    <row r="26" customFormat="false" ht="27.7" hidden="false" customHeight="false" outlineLevel="0" collapsed="false">
      <c r="A26" s="93" t="n">
        <v>10</v>
      </c>
      <c r="B26" s="94"/>
      <c r="C26" s="108" t="s">
        <v>212</v>
      </c>
      <c r="D26" s="96" t="s">
        <v>193</v>
      </c>
      <c r="E26" s="97" t="n">
        <v>113.68</v>
      </c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  <c r="R26" s="109"/>
      <c r="S26" s="109"/>
    </row>
    <row r="27" customFormat="false" ht="27.7" hidden="false" customHeight="false" outlineLevel="0" collapsed="false">
      <c r="A27" s="93" t="n">
        <v>11</v>
      </c>
      <c r="B27" s="94"/>
      <c r="C27" s="108" t="s">
        <v>213</v>
      </c>
      <c r="D27" s="96" t="s">
        <v>193</v>
      </c>
      <c r="E27" s="97" t="n">
        <v>6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  <c r="R27" s="109"/>
      <c r="S27" s="109"/>
    </row>
    <row r="28" customFormat="false" ht="27.7" hidden="false" customHeight="false" outlineLevel="0" collapsed="false">
      <c r="A28" s="93" t="n">
        <v>12</v>
      </c>
      <c r="B28" s="94"/>
      <c r="C28" s="108" t="s">
        <v>214</v>
      </c>
      <c r="D28" s="96" t="s">
        <v>193</v>
      </c>
      <c r="E28" s="97" t="n">
        <v>6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  <c r="R28" s="109"/>
      <c r="S28" s="109"/>
    </row>
    <row r="29" customFormat="false" ht="15.75" hidden="false" customHeight="false" outlineLevel="0" collapsed="false">
      <c r="A29" s="93" t="n">
        <v>13</v>
      </c>
      <c r="B29" s="94"/>
      <c r="C29" s="107" t="s">
        <v>215</v>
      </c>
      <c r="D29" s="96"/>
      <c r="E29" s="97"/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  <c r="R29" s="109"/>
      <c r="S29" s="109"/>
    </row>
    <row r="30" customFormat="false" ht="173.45" hidden="false" customHeight="false" outlineLevel="0" collapsed="false">
      <c r="A30" s="93" t="n">
        <v>14</v>
      </c>
      <c r="B30" s="94"/>
      <c r="C30" s="95" t="s">
        <v>216</v>
      </c>
      <c r="D30" s="96" t="s">
        <v>199</v>
      </c>
      <c r="E30" s="97" t="n">
        <v>1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  <c r="R30" s="109"/>
      <c r="S30" s="109"/>
    </row>
    <row r="31" customFormat="false" ht="160.2" hidden="false" customHeight="false" outlineLevel="0" collapsed="false">
      <c r="A31" s="93" t="n">
        <v>15</v>
      </c>
      <c r="B31" s="94"/>
      <c r="C31" s="95" t="s">
        <v>217</v>
      </c>
      <c r="D31" s="96" t="s">
        <v>199</v>
      </c>
      <c r="E31" s="97" t="n">
        <v>1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  <c r="R31" s="109"/>
      <c r="S31" s="109"/>
    </row>
    <row r="32" customFormat="false" ht="146.95" hidden="false" customHeight="false" outlineLevel="0" collapsed="false">
      <c r="A32" s="93" t="n">
        <v>16</v>
      </c>
      <c r="B32" s="94"/>
      <c r="C32" s="95" t="s">
        <v>218</v>
      </c>
      <c r="D32" s="96" t="s">
        <v>199</v>
      </c>
      <c r="E32" s="97" t="n">
        <v>1</v>
      </c>
      <c r="F32" s="98"/>
      <c r="G32" s="98" t="n">
        <f aca="false">IF(F32&gt;0,likme,0)</f>
        <v>0</v>
      </c>
      <c r="H32" s="98" t="n">
        <f aca="false">ROUND(F32*G32,2)</f>
        <v>0</v>
      </c>
      <c r="I32" s="98"/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  <c r="R32" s="109"/>
      <c r="S32" s="109"/>
    </row>
    <row r="33" customFormat="false" ht="160.2" hidden="false" customHeight="false" outlineLevel="0" collapsed="false">
      <c r="A33" s="93" t="n">
        <v>17</v>
      </c>
      <c r="B33" s="94"/>
      <c r="C33" s="95" t="s">
        <v>219</v>
      </c>
      <c r="D33" s="96" t="s">
        <v>199</v>
      </c>
      <c r="E33" s="97" t="n">
        <v>1</v>
      </c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  <c r="R33" s="109"/>
      <c r="S33" s="109"/>
    </row>
    <row r="34" customFormat="false" ht="27.7" hidden="false" customHeight="false" outlineLevel="0" collapsed="false">
      <c r="A34" s="93" t="n">
        <v>18</v>
      </c>
      <c r="B34" s="94"/>
      <c r="C34" s="95" t="s">
        <v>220</v>
      </c>
      <c r="D34" s="96" t="s">
        <v>199</v>
      </c>
      <c r="E34" s="97" t="n">
        <v>4</v>
      </c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  <c r="R34" s="109"/>
      <c r="S34" s="109"/>
    </row>
    <row r="35" customFormat="false" ht="27.7" hidden="false" customHeight="false" outlineLevel="0" collapsed="false">
      <c r="A35" s="93" t="n">
        <v>19</v>
      </c>
      <c r="B35" s="94"/>
      <c r="C35" s="108" t="s">
        <v>211</v>
      </c>
      <c r="D35" s="96" t="s">
        <v>193</v>
      </c>
      <c r="E35" s="97" t="n">
        <v>40.4</v>
      </c>
      <c r="F35" s="98"/>
      <c r="G35" s="98" t="n">
        <f aca="false">IF(F35&gt;0,likme,0)</f>
        <v>0</v>
      </c>
      <c r="H35" s="98" t="n">
        <f aca="false">ROUND(F35*G35,2)</f>
        <v>0</v>
      </c>
      <c r="I35" s="98"/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  <c r="R35" s="109"/>
      <c r="S35" s="109"/>
    </row>
    <row r="36" customFormat="false" ht="27.7" hidden="false" customHeight="false" outlineLevel="0" collapsed="false">
      <c r="A36" s="93" t="n">
        <v>20</v>
      </c>
      <c r="B36" s="94"/>
      <c r="C36" s="108" t="s">
        <v>212</v>
      </c>
      <c r="D36" s="96" t="s">
        <v>193</v>
      </c>
      <c r="E36" s="97" t="n">
        <v>40.4</v>
      </c>
      <c r="F36" s="98"/>
      <c r="G36" s="98" t="n">
        <f aca="false">IF(F36&gt;0,likme,0)</f>
        <v>0</v>
      </c>
      <c r="H36" s="98" t="n">
        <f aca="false">ROUND(F36*G36,2)</f>
        <v>0</v>
      </c>
      <c r="I36" s="98"/>
      <c r="J36" s="98"/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  <c r="R36" s="109"/>
      <c r="S36" s="109"/>
    </row>
    <row r="37" customFormat="false" ht="15.75" hidden="false" customHeight="false" outlineLevel="0" collapsed="false">
      <c r="A37" s="93" t="n">
        <v>21</v>
      </c>
      <c r="B37" s="94"/>
      <c r="C37" s="107" t="s">
        <v>221</v>
      </c>
      <c r="D37" s="96"/>
      <c r="E37" s="97"/>
      <c r="F37" s="98"/>
      <c r="G37" s="98" t="n">
        <f aca="false">IF(F37&gt;0,likme,0)</f>
        <v>0</v>
      </c>
      <c r="H37" s="98" t="n">
        <f aca="false">ROUND(F37*G37,2)</f>
        <v>0</v>
      </c>
      <c r="I37" s="98"/>
      <c r="J37" s="98"/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98" t="n">
        <f aca="false">SUM(M37:O37)</f>
        <v>0</v>
      </c>
      <c r="R37" s="109"/>
      <c r="S37" s="109"/>
    </row>
    <row r="38" customFormat="false" ht="146.95" hidden="false" customHeight="false" outlineLevel="0" collapsed="false">
      <c r="A38" s="93" t="n">
        <v>22</v>
      </c>
      <c r="B38" s="94" t="n">
        <v>2</v>
      </c>
      <c r="C38" s="95" t="s">
        <v>222</v>
      </c>
      <c r="D38" s="96" t="s">
        <v>199</v>
      </c>
      <c r="E38" s="97" t="n">
        <v>7</v>
      </c>
      <c r="F38" s="98"/>
      <c r="G38" s="98" t="n">
        <f aca="false">IF(F38&gt;0,likme,0)</f>
        <v>0</v>
      </c>
      <c r="H38" s="98" t="n">
        <f aca="false">ROUND(F38*G38,2)</f>
        <v>0</v>
      </c>
      <c r="I38" s="98"/>
      <c r="J38" s="98"/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98" t="n">
        <f aca="false">SUM(M38:O38)</f>
        <v>0</v>
      </c>
      <c r="R38" s="109"/>
      <c r="S38" s="109"/>
    </row>
    <row r="39" customFormat="false" ht="146.95" hidden="false" customHeight="false" outlineLevel="0" collapsed="false">
      <c r="A39" s="93" t="n">
        <v>23</v>
      </c>
      <c r="B39" s="94"/>
      <c r="C39" s="95" t="s">
        <v>223</v>
      </c>
      <c r="D39" s="96" t="s">
        <v>199</v>
      </c>
      <c r="E39" s="97" t="n">
        <v>1</v>
      </c>
      <c r="F39" s="98"/>
      <c r="G39" s="98" t="n">
        <f aca="false">IF(F39&gt;0,likme,0)</f>
        <v>0</v>
      </c>
      <c r="H39" s="98" t="n">
        <f aca="false">ROUND(F39*G39,2)</f>
        <v>0</v>
      </c>
      <c r="I39" s="98"/>
      <c r="J39" s="98"/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98" t="n">
        <f aca="false">SUM(M39:O39)</f>
        <v>0</v>
      </c>
      <c r="R39" s="109"/>
      <c r="S39" s="109"/>
    </row>
    <row r="40" customFormat="false" ht="120.45" hidden="false" customHeight="false" outlineLevel="0" collapsed="false">
      <c r="A40" s="93" t="n">
        <v>24</v>
      </c>
      <c r="B40" s="94"/>
      <c r="C40" s="95" t="s">
        <v>224</v>
      </c>
      <c r="D40" s="96" t="s">
        <v>199</v>
      </c>
      <c r="E40" s="97" t="n">
        <v>1</v>
      </c>
      <c r="F40" s="98"/>
      <c r="G40" s="98" t="n">
        <f aca="false">IF(F40&gt;0,likme,0)</f>
        <v>0</v>
      </c>
      <c r="H40" s="98" t="n">
        <f aca="false">ROUND(F40*G40,2)</f>
        <v>0</v>
      </c>
      <c r="I40" s="98"/>
      <c r="J40" s="98"/>
      <c r="K40" s="98" t="n">
        <f aca="false">SUM(H40:J40)</f>
        <v>0</v>
      </c>
      <c r="L40" s="98" t="n">
        <f aca="false">ROUND(E40*F40,2)</f>
        <v>0</v>
      </c>
      <c r="M40" s="98" t="n">
        <f aca="false">ROUND(E40*H40,2)</f>
        <v>0</v>
      </c>
      <c r="N40" s="98" t="n">
        <f aca="false">ROUND(E40*I40,2)</f>
        <v>0</v>
      </c>
      <c r="O40" s="98" t="n">
        <f aca="false">ROUND(E40*J40,2)</f>
        <v>0</v>
      </c>
      <c r="P40" s="98" t="n">
        <f aca="false">SUM(M40:O40)</f>
        <v>0</v>
      </c>
      <c r="R40" s="109"/>
      <c r="S40" s="109"/>
    </row>
    <row r="41" customFormat="false" ht="146.95" hidden="false" customHeight="false" outlineLevel="0" collapsed="false">
      <c r="A41" s="93" t="n">
        <v>25</v>
      </c>
      <c r="B41" s="94"/>
      <c r="C41" s="95" t="s">
        <v>225</v>
      </c>
      <c r="D41" s="96" t="s">
        <v>199</v>
      </c>
      <c r="E41" s="97" t="n">
        <v>2</v>
      </c>
      <c r="F41" s="98"/>
      <c r="G41" s="98" t="n">
        <f aca="false">IF(F41&gt;0,likme,0)</f>
        <v>0</v>
      </c>
      <c r="H41" s="98" t="n">
        <f aca="false">ROUND(F41*G41,2)</f>
        <v>0</v>
      </c>
      <c r="I41" s="98"/>
      <c r="J41" s="98"/>
      <c r="K41" s="98" t="n">
        <f aca="false">SUM(H41:J41)</f>
        <v>0</v>
      </c>
      <c r="L41" s="98" t="n">
        <f aca="false">ROUND(E41*F41,2)</f>
        <v>0</v>
      </c>
      <c r="M41" s="98" t="n">
        <f aca="false">ROUND(E41*H41,2)</f>
        <v>0</v>
      </c>
      <c r="N41" s="98" t="n">
        <f aca="false">ROUND(E41*I41,2)</f>
        <v>0</v>
      </c>
      <c r="O41" s="98" t="n">
        <f aca="false">ROUND(E41*J41,2)</f>
        <v>0</v>
      </c>
      <c r="P41" s="98" t="n">
        <f aca="false">SUM(M41:O41)</f>
        <v>0</v>
      </c>
      <c r="R41" s="109"/>
      <c r="S41" s="109"/>
    </row>
    <row r="42" customFormat="false" ht="15.75" hidden="false" customHeight="false" outlineLevel="0" collapsed="false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</row>
    <row r="43" customFormat="false" ht="15.75" hidden="false" customHeight="true" outlineLevel="0" collapsed="false">
      <c r="A43" s="100" t="s">
        <v>107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1"/>
      <c r="L43" s="102" t="n">
        <f aca="false">SUM(L17:L42)</f>
        <v>0</v>
      </c>
      <c r="M43" s="102" t="n">
        <f aca="false">SUM(M17:M42)</f>
        <v>0</v>
      </c>
      <c r="N43" s="102" t="n">
        <f aca="false">SUM(N17:N42)</f>
        <v>0</v>
      </c>
      <c r="O43" s="102" t="n">
        <f aca="false">SUM(O17:O42)</f>
        <v>0</v>
      </c>
      <c r="P43" s="102" t="n">
        <f aca="false">SUM(P17:P42)</f>
        <v>0</v>
      </c>
      <c r="S43" s="109"/>
    </row>
    <row r="44" customFormat="false" ht="15.75" hidden="false" customHeight="false" outlineLevel="0" collapsed="false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5"/>
      <c r="M44" s="105"/>
      <c r="N44" s="105"/>
      <c r="O44" s="105"/>
      <c r="P44" s="106"/>
    </row>
    <row r="45" customFormat="false" ht="15.75" hidden="false" customHeight="false" outlineLevel="0" collapsed="false">
      <c r="A45" s="42" t="str">
        <f aca="false">KT!A23</f>
        <v>Sastādīja: </v>
      </c>
      <c r="C45" s="53"/>
      <c r="D45" s="53" t="str">
        <f aca="false">KT!C27</f>
        <v>2026. gada </v>
      </c>
      <c r="E45" s="53"/>
      <c r="F45" s="53"/>
      <c r="G45" s="53"/>
      <c r="H45" s="53"/>
    </row>
    <row r="46" customFormat="false" ht="15.75" hidden="false" customHeight="false" outlineLevel="0" collapsed="false">
      <c r="A46" s="42" t="s">
        <v>49</v>
      </c>
      <c r="C46" s="53"/>
      <c r="D46" s="53"/>
      <c r="E46" s="53"/>
      <c r="F46" s="53"/>
      <c r="G46" s="53"/>
      <c r="H46" s="53"/>
    </row>
    <row r="47" customFormat="false" ht="15.75" hidden="false" customHeight="false" outlineLevel="0" collapsed="false">
      <c r="A47" s="42"/>
      <c r="C47" s="53"/>
      <c r="D47" s="53"/>
      <c r="E47" s="53"/>
      <c r="F47" s="53"/>
      <c r="G47" s="53"/>
      <c r="H47" s="53"/>
    </row>
    <row r="48" customFormat="false" ht="15.75" hidden="false" customHeight="false" outlineLevel="0" collapsed="false">
      <c r="A48" s="44"/>
      <c r="C48" s="53"/>
      <c r="D48" s="53"/>
      <c r="E48" s="53"/>
      <c r="F48" s="53"/>
      <c r="G48" s="53"/>
      <c r="H48" s="53"/>
    </row>
    <row r="49" customFormat="false" ht="15.75" hidden="false" customHeight="false" outlineLevel="0" collapsed="false">
      <c r="A49" s="42"/>
      <c r="C49" s="53"/>
      <c r="D49" s="53"/>
      <c r="E49" s="53"/>
      <c r="F49" s="53"/>
      <c r="G49" s="53"/>
      <c r="H49" s="53"/>
    </row>
    <row r="50" customFormat="false" ht="15.75" hidden="false" customHeight="false" outlineLevel="0" collapsed="false">
      <c r="A50" s="42"/>
      <c r="C50" s="53"/>
      <c r="D50" s="53"/>
      <c r="E50" s="53"/>
      <c r="F50" s="53"/>
      <c r="G50" s="53"/>
      <c r="H50" s="53"/>
    </row>
    <row r="51" customFormat="false" ht="15.75" hidden="false" customHeight="false" outlineLevel="0" collapsed="false">
      <c r="A51" s="42"/>
      <c r="C51" s="53"/>
      <c r="D51" s="53"/>
      <c r="E51" s="53"/>
      <c r="F51" s="53"/>
      <c r="G51" s="53"/>
      <c r="H51" s="53"/>
    </row>
    <row r="52" customFormat="false" ht="15.75" hidden="false" customHeight="false" outlineLevel="0" collapsed="false">
      <c r="B52" s="44"/>
      <c r="C52" s="53"/>
      <c r="D52" s="53"/>
      <c r="E52" s="53"/>
      <c r="F52" s="53"/>
      <c r="G52" s="53"/>
      <c r="H52" s="53"/>
    </row>
    <row r="53" customFormat="false" ht="15.75" hidden="false" customHeight="false" outlineLevel="0" collapsed="false">
      <c r="B53" s="55"/>
      <c r="C53" s="56"/>
      <c r="D53" s="55"/>
      <c r="F53" s="56"/>
      <c r="H53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42:P42"/>
    <mergeCell ref="A43:J4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P46"/>
  <sheetViews>
    <sheetView showFormulas="false" showGridLines="true" showRowColHeaders="true" showZeros="true" rightToLeft="false" tabSelected="false" showOutlineSymbols="true" defaultGridColor="true" view="pageBreakPreview" topLeftCell="A9" colorId="64" zoomScale="90" zoomScaleNormal="85" zoomScalePageLayoutView="90" workbookViewId="0">
      <selection pane="topLeft" activeCell="I23" activeCellId="0" sqref="I23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226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KA!C23</f>
        <v>Ārējie apdares darbi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P36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07" t="s">
        <v>128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27.7" hidden="false" customHeight="false" outlineLevel="0" collapsed="false">
      <c r="A18" s="93" t="n">
        <v>2</v>
      </c>
      <c r="B18" s="94"/>
      <c r="C18" s="95" t="s">
        <v>227</v>
      </c>
      <c r="D18" s="96" t="s">
        <v>117</v>
      </c>
      <c r="E18" s="97" t="n">
        <v>9.75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40.95" hidden="false" customHeight="false" outlineLevel="0" collapsed="false">
      <c r="A19" s="93" t="n">
        <v>3</v>
      </c>
      <c r="B19" s="94"/>
      <c r="C19" s="95" t="s">
        <v>228</v>
      </c>
      <c r="D19" s="96" t="s">
        <v>117</v>
      </c>
      <c r="E19" s="97" t="n">
        <v>9.75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3" t="n">
        <v>4</v>
      </c>
      <c r="B20" s="94"/>
      <c r="C20" s="107" t="s">
        <v>141</v>
      </c>
      <c r="D20" s="96"/>
      <c r="E20" s="97"/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27.7" hidden="false" customHeight="false" outlineLevel="0" collapsed="false">
      <c r="A21" s="93" t="n">
        <v>5</v>
      </c>
      <c r="B21" s="94"/>
      <c r="C21" s="95" t="s">
        <v>229</v>
      </c>
      <c r="D21" s="96" t="s">
        <v>117</v>
      </c>
      <c r="E21" s="97" t="n">
        <v>125.18</v>
      </c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27.7" hidden="false" customHeight="false" outlineLevel="0" collapsed="false">
      <c r="A22" s="93" t="n">
        <v>6</v>
      </c>
      <c r="B22" s="94"/>
      <c r="C22" s="95" t="s">
        <v>230</v>
      </c>
      <c r="D22" s="96" t="s">
        <v>117</v>
      </c>
      <c r="E22" s="97" t="n">
        <v>125.18</v>
      </c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27.7" hidden="false" customHeight="false" outlineLevel="0" collapsed="false">
      <c r="A23" s="93" t="n">
        <v>7</v>
      </c>
      <c r="B23" s="94"/>
      <c r="C23" s="95" t="s">
        <v>230</v>
      </c>
      <c r="D23" s="96" t="s">
        <v>117</v>
      </c>
      <c r="E23" s="97" t="n">
        <v>125.18</v>
      </c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54.2" hidden="false" customHeight="false" outlineLevel="0" collapsed="false">
      <c r="A24" s="93" t="n">
        <v>8</v>
      </c>
      <c r="B24" s="94"/>
      <c r="C24" s="95" t="s">
        <v>231</v>
      </c>
      <c r="D24" s="96" t="s">
        <v>117</v>
      </c>
      <c r="E24" s="97" t="n">
        <v>125.18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15.75" hidden="false" customHeight="false" outlineLevel="0" collapsed="false">
      <c r="A25" s="93" t="n">
        <v>9</v>
      </c>
      <c r="B25" s="94"/>
      <c r="C25" s="107" t="s">
        <v>144</v>
      </c>
      <c r="D25" s="96"/>
      <c r="E25" s="97"/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27.7" hidden="false" customHeight="false" outlineLevel="0" collapsed="false">
      <c r="A26" s="93" t="n">
        <v>10</v>
      </c>
      <c r="B26" s="94"/>
      <c r="C26" s="95" t="s">
        <v>230</v>
      </c>
      <c r="D26" s="96" t="s">
        <v>117</v>
      </c>
      <c r="E26" s="97" t="n">
        <v>51.52</v>
      </c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27.7" hidden="false" customHeight="false" outlineLevel="0" collapsed="false">
      <c r="A27" s="93" t="n">
        <v>11</v>
      </c>
      <c r="B27" s="94"/>
      <c r="C27" s="95" t="s">
        <v>230</v>
      </c>
      <c r="D27" s="96" t="s">
        <v>117</v>
      </c>
      <c r="E27" s="97" t="n">
        <v>51.52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54.2" hidden="false" customHeight="false" outlineLevel="0" collapsed="false">
      <c r="A28" s="93" t="n">
        <v>12</v>
      </c>
      <c r="B28" s="94"/>
      <c r="C28" s="95" t="s">
        <v>231</v>
      </c>
      <c r="D28" s="96" t="s">
        <v>117</v>
      </c>
      <c r="E28" s="97" t="n">
        <v>51.52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15.75" hidden="false" customHeight="false" outlineLevel="0" collapsed="false">
      <c r="A29" s="93" t="n">
        <v>13</v>
      </c>
      <c r="B29" s="94"/>
      <c r="C29" s="107" t="s">
        <v>146</v>
      </c>
      <c r="D29" s="96"/>
      <c r="E29" s="97"/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27.7" hidden="false" customHeight="false" outlineLevel="0" collapsed="false">
      <c r="A30" s="93" t="n">
        <v>14</v>
      </c>
      <c r="B30" s="94"/>
      <c r="C30" s="95" t="s">
        <v>230</v>
      </c>
      <c r="D30" s="96" t="s">
        <v>117</v>
      </c>
      <c r="E30" s="97" t="n">
        <v>17.78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54.2" hidden="false" customHeight="false" outlineLevel="0" collapsed="false">
      <c r="A31" s="93" t="n">
        <v>15</v>
      </c>
      <c r="B31" s="94"/>
      <c r="C31" s="95" t="s">
        <v>231</v>
      </c>
      <c r="D31" s="96" t="s">
        <v>117</v>
      </c>
      <c r="E31" s="97" t="n">
        <v>17.78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15.75" hidden="false" customHeight="false" outlineLevel="0" collapsed="false">
      <c r="A32" s="93" t="n">
        <v>16</v>
      </c>
      <c r="B32" s="94"/>
      <c r="C32" s="107" t="s">
        <v>232</v>
      </c>
      <c r="D32" s="96"/>
      <c r="E32" s="97"/>
      <c r="F32" s="98"/>
      <c r="G32" s="98" t="n">
        <f aca="false">IF(F32&gt;0,likme,0)</f>
        <v>0</v>
      </c>
      <c r="H32" s="98" t="n">
        <f aca="false">ROUND(F32*G32,2)</f>
        <v>0</v>
      </c>
      <c r="I32" s="98"/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27.7" hidden="false" customHeight="false" outlineLevel="0" collapsed="false">
      <c r="A33" s="93" t="n">
        <v>17</v>
      </c>
      <c r="B33" s="94"/>
      <c r="C33" s="95" t="s">
        <v>230</v>
      </c>
      <c r="D33" s="96" t="s">
        <v>193</v>
      </c>
      <c r="E33" s="97" t="n">
        <v>109.9</v>
      </c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54.2" hidden="false" customHeight="false" outlineLevel="0" collapsed="false">
      <c r="A34" s="93" t="n">
        <v>18</v>
      </c>
      <c r="B34" s="94"/>
      <c r="C34" s="95" t="s">
        <v>231</v>
      </c>
      <c r="D34" s="96" t="s">
        <v>193</v>
      </c>
      <c r="E34" s="97" t="n">
        <v>109.9</v>
      </c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15.75" hidden="false" customHeight="false" outlineLevel="0" collapsed="false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customFormat="false" ht="15.75" hidden="false" customHeight="true" outlineLevel="0" collapsed="false">
      <c r="A36" s="100" t="s">
        <v>107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1"/>
      <c r="L36" s="102" t="n">
        <f aca="false">SUM(L17:L35)</f>
        <v>0</v>
      </c>
      <c r="M36" s="102" t="n">
        <f aca="false">SUM(M17:M35)</f>
        <v>0</v>
      </c>
      <c r="N36" s="102" t="n">
        <f aca="false">SUM(N17:N35)</f>
        <v>0</v>
      </c>
      <c r="O36" s="102" t="n">
        <f aca="false">SUM(O17:O35)</f>
        <v>0</v>
      </c>
      <c r="P36" s="102" t="n">
        <f aca="false">SUM(P17:P35)</f>
        <v>0</v>
      </c>
    </row>
    <row r="37" customFormat="false" ht="15.75" hidden="false" customHeight="false" outlineLevel="0" collapsed="false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5"/>
      <c r="M37" s="105"/>
      <c r="N37" s="105"/>
      <c r="O37" s="105"/>
      <c r="P37" s="106"/>
    </row>
    <row r="38" customFormat="false" ht="15.75" hidden="false" customHeight="false" outlineLevel="0" collapsed="false">
      <c r="A38" s="42" t="str">
        <f aca="false">KT!A23</f>
        <v>Sastādīja: </v>
      </c>
      <c r="C38" s="53"/>
      <c r="D38" s="53" t="str">
        <f aca="false">KT!C27</f>
        <v>2026. gada </v>
      </c>
      <c r="E38" s="53"/>
      <c r="F38" s="53"/>
      <c r="G38" s="53"/>
      <c r="H38" s="53"/>
    </row>
    <row r="39" customFormat="false" ht="15.75" hidden="false" customHeight="false" outlineLevel="0" collapsed="false">
      <c r="A39" s="42" t="s">
        <v>49</v>
      </c>
      <c r="C39" s="53"/>
      <c r="D39" s="53"/>
      <c r="E39" s="53"/>
      <c r="F39" s="53"/>
      <c r="G39" s="53"/>
      <c r="H39" s="53"/>
    </row>
    <row r="40" customFormat="false" ht="15.75" hidden="false" customHeight="false" outlineLevel="0" collapsed="false">
      <c r="A40" s="42"/>
      <c r="C40" s="53"/>
      <c r="D40" s="53"/>
      <c r="E40" s="53"/>
      <c r="F40" s="53"/>
      <c r="G40" s="53"/>
      <c r="H40" s="53"/>
    </row>
    <row r="41" customFormat="false" ht="15.75" hidden="false" customHeight="false" outlineLevel="0" collapsed="false">
      <c r="A41" s="44"/>
      <c r="C41" s="53"/>
      <c r="D41" s="53"/>
      <c r="E41" s="53"/>
      <c r="F41" s="53"/>
      <c r="G41" s="53"/>
      <c r="H41" s="53"/>
    </row>
    <row r="42" customFormat="false" ht="15.75" hidden="false" customHeight="false" outlineLevel="0" collapsed="false">
      <c r="A42" s="42"/>
      <c r="C42" s="53"/>
      <c r="D42" s="53"/>
      <c r="E42" s="53"/>
      <c r="F42" s="53"/>
      <c r="G42" s="53"/>
      <c r="H42" s="53"/>
    </row>
    <row r="43" customFormat="false" ht="15.75" hidden="false" customHeight="false" outlineLevel="0" collapsed="false">
      <c r="A43" s="42"/>
      <c r="C43" s="53"/>
      <c r="D43" s="53"/>
      <c r="E43" s="53"/>
      <c r="F43" s="53"/>
      <c r="G43" s="53"/>
      <c r="H43" s="53"/>
    </row>
    <row r="44" customFormat="false" ht="15.75" hidden="false" customHeight="false" outlineLevel="0" collapsed="false">
      <c r="A44" s="42"/>
      <c r="C44" s="53"/>
      <c r="D44" s="53"/>
      <c r="E44" s="53"/>
      <c r="F44" s="53"/>
      <c r="G44" s="53"/>
      <c r="H44" s="53"/>
    </row>
    <row r="45" customFormat="false" ht="15.75" hidden="false" customHeight="false" outlineLevel="0" collapsed="false">
      <c r="B45" s="44"/>
      <c r="C45" s="53"/>
      <c r="D45" s="53"/>
      <c r="E45" s="53"/>
      <c r="F45" s="53"/>
      <c r="G45" s="53"/>
      <c r="H45" s="53"/>
    </row>
    <row r="46" customFormat="false" ht="15.75" hidden="false" customHeight="false" outlineLevel="0" collapsed="false">
      <c r="B46" s="55"/>
      <c r="C46" s="56"/>
      <c r="D46" s="55"/>
      <c r="F46" s="56"/>
      <c r="H46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35:P35"/>
    <mergeCell ref="A36:J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P31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I17" activeCellId="0" sqref="I17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KA!C24</f>
        <v>	Ieejas lieveņi, kāpnes, terases, uzjumteņi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P21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27.7" hidden="false" customHeight="false" outlineLevel="0" collapsed="false">
      <c r="A17" s="93" t="n">
        <v>1</v>
      </c>
      <c r="B17" s="94"/>
      <c r="C17" s="95" t="s">
        <v>234</v>
      </c>
      <c r="D17" s="96" t="s">
        <v>106</v>
      </c>
      <c r="E17" s="97" t="n">
        <v>1</v>
      </c>
      <c r="F17" s="98"/>
      <c r="G17" s="98" t="n">
        <f aca="false">IF(F17&gt;0,likme,0)</f>
        <v>0</v>
      </c>
      <c r="H17" s="98" t="n">
        <f aca="false">ROUND(F17*G17,2)</f>
        <v>0</v>
      </c>
      <c r="I17" s="98"/>
      <c r="J17" s="98"/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27.7" hidden="false" customHeight="false" outlineLevel="0" collapsed="false">
      <c r="A18" s="93" t="n">
        <v>2</v>
      </c>
      <c r="B18" s="94"/>
      <c r="C18" s="95" t="s">
        <v>235</v>
      </c>
      <c r="D18" s="96" t="s">
        <v>199</v>
      </c>
      <c r="E18" s="97" t="n">
        <v>6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27.7" hidden="false" customHeight="false" outlineLevel="0" collapsed="false">
      <c r="A19" s="93" t="n">
        <v>3</v>
      </c>
      <c r="B19" s="94"/>
      <c r="C19" s="95" t="s">
        <v>236</v>
      </c>
      <c r="D19" s="96" t="s">
        <v>193</v>
      </c>
      <c r="E19" s="97" t="n">
        <v>4.85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</row>
    <row r="21" customFormat="false" ht="15.75" hidden="false" customHeight="true" outlineLevel="0" collapsed="false">
      <c r="A21" s="100" t="s">
        <v>107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1"/>
      <c r="L21" s="102" t="n">
        <f aca="false">SUM(L17:L20)</f>
        <v>0</v>
      </c>
      <c r="M21" s="102" t="n">
        <f aca="false">SUM(M17:M20)</f>
        <v>0</v>
      </c>
      <c r="N21" s="102" t="n">
        <f aca="false">SUM(N17:N20)</f>
        <v>0</v>
      </c>
      <c r="O21" s="102" t="n">
        <f aca="false">SUM(O17:O20)</f>
        <v>0</v>
      </c>
      <c r="P21" s="102" t="n">
        <f aca="false">SUM(P17:P20)</f>
        <v>0</v>
      </c>
    </row>
    <row r="22" customFormat="false" ht="15.75" hidden="false" customHeight="false" outlineLevel="0" collapsed="false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4"/>
      <c r="L22" s="105"/>
      <c r="M22" s="105"/>
      <c r="N22" s="105"/>
      <c r="O22" s="105"/>
      <c r="P22" s="106"/>
    </row>
    <row r="23" customFormat="false" ht="15.75" hidden="false" customHeight="false" outlineLevel="0" collapsed="false">
      <c r="A23" s="42" t="str">
        <f aca="false">KT!A23</f>
        <v>Sastādīja: </v>
      </c>
      <c r="C23" s="53"/>
      <c r="D23" s="53" t="str">
        <f aca="false">KT!C27</f>
        <v>2026. gada </v>
      </c>
      <c r="E23" s="53"/>
      <c r="F23" s="53"/>
      <c r="G23" s="53"/>
      <c r="H23" s="53"/>
    </row>
    <row r="24" customFormat="false" ht="15.75" hidden="false" customHeight="false" outlineLevel="0" collapsed="false">
      <c r="A24" s="42" t="s">
        <v>49</v>
      </c>
      <c r="C24" s="53"/>
      <c r="D24" s="53"/>
      <c r="E24" s="53"/>
      <c r="F24" s="53"/>
      <c r="G24" s="53"/>
      <c r="H24" s="53"/>
    </row>
    <row r="25" customFormat="false" ht="15.75" hidden="false" customHeight="false" outlineLevel="0" collapsed="false">
      <c r="A25" s="42"/>
      <c r="C25" s="53"/>
      <c r="D25" s="53"/>
      <c r="E25" s="53"/>
      <c r="F25" s="53"/>
      <c r="G25" s="53"/>
      <c r="H25" s="53"/>
    </row>
    <row r="26" customFormat="false" ht="15.75" hidden="false" customHeight="false" outlineLevel="0" collapsed="false">
      <c r="A26" s="44"/>
      <c r="C26" s="53"/>
      <c r="D26" s="53"/>
      <c r="E26" s="53"/>
      <c r="F26" s="53"/>
      <c r="G26" s="53"/>
      <c r="H26" s="53"/>
    </row>
    <row r="27" customFormat="false" ht="15.75" hidden="false" customHeight="false" outlineLevel="0" collapsed="false">
      <c r="A27" s="42"/>
      <c r="C27" s="53"/>
      <c r="D27" s="53"/>
      <c r="E27" s="53"/>
      <c r="F27" s="53"/>
      <c r="G27" s="53"/>
      <c r="H27" s="53"/>
    </row>
    <row r="28" customFormat="false" ht="15.75" hidden="false" customHeight="false" outlineLevel="0" collapsed="false">
      <c r="A28" s="42"/>
      <c r="C28" s="53"/>
      <c r="D28" s="53"/>
      <c r="E28" s="53"/>
      <c r="F28" s="53"/>
      <c r="G28" s="53"/>
      <c r="H28" s="53"/>
    </row>
    <row r="29" customFormat="false" ht="15.75" hidden="false" customHeight="false" outlineLevel="0" collapsed="false">
      <c r="A29" s="42"/>
      <c r="C29" s="53"/>
      <c r="D29" s="53"/>
      <c r="E29" s="53"/>
      <c r="F29" s="53"/>
      <c r="G29" s="53"/>
      <c r="H29" s="53"/>
    </row>
    <row r="30" customFormat="false" ht="15.75" hidden="false" customHeight="false" outlineLevel="0" collapsed="false">
      <c r="B30" s="44"/>
      <c r="C30" s="53"/>
      <c r="D30" s="53"/>
      <c r="E30" s="53"/>
      <c r="F30" s="53"/>
      <c r="G30" s="53"/>
      <c r="H30" s="53"/>
    </row>
    <row r="31" customFormat="false" ht="15.75" hidden="false" customHeight="false" outlineLevel="0" collapsed="false">
      <c r="B31" s="55"/>
      <c r="C31" s="56"/>
      <c r="D31" s="55"/>
      <c r="F31" s="56"/>
      <c r="H31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20:P20"/>
    <mergeCell ref="A21:J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P48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C9" activeCellId="0" sqref="C9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237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KA!C25</f>
        <v>Ceļi un laukumi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P38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16" t="s">
        <v>65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3" t="n">
        <v>2</v>
      </c>
      <c r="B18" s="94"/>
      <c r="C18" s="108" t="s">
        <v>238</v>
      </c>
      <c r="D18" s="96" t="s">
        <v>110</v>
      </c>
      <c r="E18" s="97" t="n">
        <f aca="false">E23+E24+E29+E30</f>
        <v>316.014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15.75" hidden="false" customHeight="false" outlineLevel="0" collapsed="false">
      <c r="A19" s="93" t="n">
        <v>3</v>
      </c>
      <c r="B19" s="94"/>
      <c r="C19" s="108" t="s">
        <v>239</v>
      </c>
      <c r="D19" s="96" t="s">
        <v>110</v>
      </c>
      <c r="E19" s="97" t="n">
        <f aca="false">E18</f>
        <v>316.014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3" t="n">
        <v>4</v>
      </c>
      <c r="B20" s="94"/>
      <c r="C20" s="107" t="s">
        <v>240</v>
      </c>
      <c r="D20" s="96"/>
      <c r="E20" s="97"/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15.75" hidden="false" customHeight="false" outlineLevel="0" collapsed="false">
      <c r="A21" s="93" t="n">
        <v>5</v>
      </c>
      <c r="B21" s="94"/>
      <c r="C21" s="108" t="s">
        <v>241</v>
      </c>
      <c r="D21" s="96" t="s">
        <v>117</v>
      </c>
      <c r="E21" s="97" t="n">
        <v>448.5</v>
      </c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15.75" hidden="false" customHeight="false" outlineLevel="0" collapsed="false">
      <c r="A22" s="93" t="n">
        <v>6</v>
      </c>
      <c r="B22" s="94"/>
      <c r="C22" s="95" t="s">
        <v>242</v>
      </c>
      <c r="D22" s="96" t="s">
        <v>117</v>
      </c>
      <c r="E22" s="97" t="n">
        <v>448.5</v>
      </c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27.7" hidden="false" customHeight="false" outlineLevel="0" collapsed="false">
      <c r="A23" s="93" t="n">
        <v>7</v>
      </c>
      <c r="B23" s="94"/>
      <c r="C23" s="108" t="s">
        <v>243</v>
      </c>
      <c r="D23" s="96" t="s">
        <v>110</v>
      </c>
      <c r="E23" s="97" t="n">
        <f aca="false">E21*0.2</f>
        <v>89.7</v>
      </c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15.75" hidden="false" customHeight="false" outlineLevel="0" collapsed="false">
      <c r="A24" s="93" t="n">
        <v>8</v>
      </c>
      <c r="B24" s="94"/>
      <c r="C24" s="108" t="s">
        <v>118</v>
      </c>
      <c r="D24" s="96" t="s">
        <v>110</v>
      </c>
      <c r="E24" s="97" t="n">
        <f aca="false">E21*0.4</f>
        <v>179.4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15.75" hidden="false" customHeight="false" outlineLevel="0" collapsed="false">
      <c r="A25" s="93" t="n">
        <v>9</v>
      </c>
      <c r="B25" s="94"/>
      <c r="C25" s="95" t="s">
        <v>242</v>
      </c>
      <c r="D25" s="96" t="s">
        <v>117</v>
      </c>
      <c r="E25" s="97" t="n">
        <v>448.5</v>
      </c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15.75" hidden="false" customHeight="false" outlineLevel="0" collapsed="false">
      <c r="A26" s="93" t="n">
        <v>10</v>
      </c>
      <c r="B26" s="94"/>
      <c r="C26" s="117" t="s">
        <v>244</v>
      </c>
      <c r="D26" s="96"/>
      <c r="E26" s="97"/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15.75" hidden="false" customHeight="false" outlineLevel="0" collapsed="false">
      <c r="A27" s="93" t="n">
        <v>11</v>
      </c>
      <c r="B27" s="94"/>
      <c r="C27" s="108" t="s">
        <v>245</v>
      </c>
      <c r="D27" s="96" t="s">
        <v>117</v>
      </c>
      <c r="E27" s="97" t="n">
        <v>111.7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15.75" hidden="false" customHeight="false" outlineLevel="0" collapsed="false">
      <c r="A28" s="93" t="n">
        <v>12</v>
      </c>
      <c r="B28" s="94"/>
      <c r="C28" s="108" t="s">
        <v>246</v>
      </c>
      <c r="D28" s="96" t="s">
        <v>117</v>
      </c>
      <c r="E28" s="97" t="n">
        <v>111.7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27.7" hidden="false" customHeight="false" outlineLevel="0" collapsed="false">
      <c r="A29" s="93" t="n">
        <v>13</v>
      </c>
      <c r="B29" s="94"/>
      <c r="C29" s="108" t="s">
        <v>247</v>
      </c>
      <c r="D29" s="96" t="s">
        <v>110</v>
      </c>
      <c r="E29" s="97" t="n">
        <f aca="false">E27*0.12</f>
        <v>13.404</v>
      </c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15.75" hidden="false" customHeight="false" outlineLevel="0" collapsed="false">
      <c r="A30" s="93" t="n">
        <v>14</v>
      </c>
      <c r="B30" s="94"/>
      <c r="C30" s="108" t="s">
        <v>248</v>
      </c>
      <c r="D30" s="96" t="s">
        <v>110</v>
      </c>
      <c r="E30" s="97" t="n">
        <f aca="false">E27*0.3</f>
        <v>33.51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15.75" hidden="false" customHeight="false" outlineLevel="0" collapsed="false">
      <c r="A31" s="93" t="n">
        <v>15</v>
      </c>
      <c r="B31" s="94"/>
      <c r="C31" s="95" t="s">
        <v>242</v>
      </c>
      <c r="D31" s="96" t="s">
        <v>117</v>
      </c>
      <c r="E31" s="97" t="n">
        <v>111.7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15.75" hidden="false" customHeight="false" outlineLevel="0" collapsed="false">
      <c r="A32" s="93" t="n">
        <v>16</v>
      </c>
      <c r="B32" s="94"/>
      <c r="C32" s="107" t="s">
        <v>249</v>
      </c>
      <c r="D32" s="96"/>
      <c r="E32" s="97"/>
      <c r="F32" s="98"/>
      <c r="G32" s="98" t="n">
        <f aca="false">IF(F32&gt;0,likme,0)</f>
        <v>0</v>
      </c>
      <c r="H32" s="98" t="n">
        <f aca="false">ROUND(F32*G32,2)</f>
        <v>0</v>
      </c>
      <c r="I32" s="98"/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15.75" hidden="false" customHeight="false" outlineLevel="0" collapsed="false">
      <c r="A33" s="93" t="n">
        <v>17</v>
      </c>
      <c r="B33" s="94"/>
      <c r="C33" s="95" t="s">
        <v>250</v>
      </c>
      <c r="D33" s="96" t="s">
        <v>117</v>
      </c>
      <c r="E33" s="97" t="n">
        <v>500</v>
      </c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15.75" hidden="false" customHeight="false" outlineLevel="0" collapsed="false">
      <c r="A34" s="93" t="n">
        <v>18</v>
      </c>
      <c r="B34" s="94"/>
      <c r="C34" s="107" t="s">
        <v>251</v>
      </c>
      <c r="D34" s="96"/>
      <c r="E34" s="97"/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15.75" hidden="false" customHeight="false" outlineLevel="0" collapsed="false">
      <c r="A35" s="93" t="n">
        <v>19</v>
      </c>
      <c r="B35" s="94"/>
      <c r="C35" s="95" t="s">
        <v>252</v>
      </c>
      <c r="D35" s="96" t="s">
        <v>106</v>
      </c>
      <c r="E35" s="97" t="n">
        <v>1</v>
      </c>
      <c r="F35" s="98"/>
      <c r="G35" s="98" t="n">
        <f aca="false">IF(F35&gt;0,likme,0)</f>
        <v>0</v>
      </c>
      <c r="H35" s="98" t="n">
        <f aca="false">ROUND(F35*G35,2)</f>
        <v>0</v>
      </c>
      <c r="I35" s="98"/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15.75" hidden="false" customHeight="false" outlineLevel="0" collapsed="false">
      <c r="A36" s="93" t="n">
        <v>20</v>
      </c>
      <c r="B36" s="94"/>
      <c r="C36" s="95" t="s">
        <v>253</v>
      </c>
      <c r="D36" s="96" t="s">
        <v>199</v>
      </c>
      <c r="E36" s="97" t="n">
        <v>2</v>
      </c>
      <c r="F36" s="98"/>
      <c r="G36" s="98" t="n">
        <f aca="false">IF(F36&gt;0,likme,0)</f>
        <v>0</v>
      </c>
      <c r="H36" s="98" t="n">
        <f aca="false">ROUND(F36*G36,2)</f>
        <v>0</v>
      </c>
      <c r="I36" s="98"/>
      <c r="J36" s="98"/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</row>
    <row r="37" customFormat="false" ht="15.75" hidden="false" customHeight="false" outlineLevel="0" collapsed="false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</row>
    <row r="38" customFormat="false" ht="15.75" hidden="false" customHeight="true" outlineLevel="0" collapsed="false">
      <c r="A38" s="100" t="s">
        <v>107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1"/>
      <c r="L38" s="102" t="n">
        <f aca="false">SUM(L17:L37)</f>
        <v>0</v>
      </c>
      <c r="M38" s="102" t="n">
        <f aca="false">SUM(M17:M37)</f>
        <v>0</v>
      </c>
      <c r="N38" s="102" t="n">
        <f aca="false">SUM(N17:N37)</f>
        <v>0</v>
      </c>
      <c r="O38" s="102" t="n">
        <f aca="false">SUM(O17:O37)</f>
        <v>0</v>
      </c>
      <c r="P38" s="102" t="n">
        <f aca="false">SUM(P17:P37)</f>
        <v>0</v>
      </c>
    </row>
    <row r="39" customFormat="false" ht="15.75" hidden="false" customHeight="false" outlineLevel="0" collapsed="false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5"/>
      <c r="M39" s="105"/>
      <c r="N39" s="105"/>
      <c r="O39" s="105"/>
      <c r="P39" s="106"/>
    </row>
    <row r="40" customFormat="false" ht="15.75" hidden="false" customHeight="false" outlineLevel="0" collapsed="false">
      <c r="A40" s="42" t="str">
        <f aca="false">KT!A23</f>
        <v>Sastādīja: </v>
      </c>
      <c r="C40" s="53"/>
      <c r="D40" s="53" t="str">
        <f aca="false">KT!C27</f>
        <v>2026. gada </v>
      </c>
      <c r="E40" s="53"/>
      <c r="F40" s="53"/>
      <c r="G40" s="53"/>
      <c r="H40" s="53"/>
    </row>
    <row r="41" customFormat="false" ht="15.75" hidden="false" customHeight="false" outlineLevel="0" collapsed="false">
      <c r="A41" s="42" t="s">
        <v>49</v>
      </c>
      <c r="C41" s="53"/>
      <c r="D41" s="53"/>
      <c r="E41" s="53"/>
      <c r="F41" s="53"/>
      <c r="G41" s="53"/>
      <c r="H41" s="53"/>
    </row>
    <row r="42" customFormat="false" ht="15.75" hidden="false" customHeight="false" outlineLevel="0" collapsed="false">
      <c r="A42" s="42"/>
      <c r="C42" s="53"/>
      <c r="D42" s="53"/>
      <c r="E42" s="53"/>
      <c r="F42" s="53"/>
      <c r="G42" s="53"/>
      <c r="H42" s="53"/>
    </row>
    <row r="43" customFormat="false" ht="15.75" hidden="false" customHeight="false" outlineLevel="0" collapsed="false">
      <c r="A43" s="44"/>
      <c r="C43" s="53"/>
      <c r="D43" s="53"/>
      <c r="E43" s="53"/>
      <c r="F43" s="53"/>
      <c r="G43" s="53"/>
      <c r="H43" s="53"/>
    </row>
    <row r="44" customFormat="false" ht="15.75" hidden="false" customHeight="false" outlineLevel="0" collapsed="false">
      <c r="A44" s="42"/>
      <c r="C44" s="53"/>
      <c r="D44" s="53"/>
      <c r="E44" s="53"/>
      <c r="F44" s="53"/>
      <c r="G44" s="53"/>
      <c r="H44" s="53"/>
    </row>
    <row r="45" customFormat="false" ht="15.75" hidden="false" customHeight="false" outlineLevel="0" collapsed="false">
      <c r="A45" s="42"/>
      <c r="C45" s="53"/>
      <c r="D45" s="53"/>
      <c r="E45" s="53"/>
      <c r="F45" s="53"/>
      <c r="G45" s="53"/>
      <c r="H45" s="53"/>
    </row>
    <row r="46" customFormat="false" ht="15.75" hidden="false" customHeight="false" outlineLevel="0" collapsed="false">
      <c r="A46" s="42"/>
      <c r="C46" s="53"/>
      <c r="D46" s="53"/>
      <c r="E46" s="53"/>
      <c r="F46" s="53"/>
      <c r="G46" s="53"/>
      <c r="H46" s="53"/>
    </row>
    <row r="47" customFormat="false" ht="15.75" hidden="false" customHeight="false" outlineLevel="0" collapsed="false">
      <c r="B47" s="44"/>
      <c r="C47" s="53"/>
      <c r="D47" s="53"/>
      <c r="E47" s="53"/>
      <c r="F47" s="53"/>
      <c r="G47" s="53"/>
      <c r="H47" s="53"/>
    </row>
    <row r="48" customFormat="false" ht="15.75" hidden="false" customHeight="false" outlineLevel="0" collapsed="false">
      <c r="B48" s="55"/>
      <c r="C48" s="56"/>
      <c r="D48" s="55"/>
      <c r="F48" s="56"/>
      <c r="H48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37:P37"/>
    <mergeCell ref="A38:J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2:P10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G100" activeCellId="0" sqref="G100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8" min="6" style="47" width="10.42"/>
    <col collapsed="false" customWidth="true" hidden="false" outlineLevel="0" max="9" min="9" style="47" width="12.15"/>
    <col collapsed="false" customWidth="true" hidden="false" outlineLevel="0" max="10" min="10" style="47" width="10.42"/>
    <col collapsed="false" customWidth="true" hidden="false" outlineLevel="0" max="11" min="11" style="47" width="12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254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KA!C27</f>
        <v>Iekšējie elektrotīkli, apgaismojums, spēka pievadi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P95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18" t="s">
        <v>255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3" t="n">
        <v>2</v>
      </c>
      <c r="B18" s="94"/>
      <c r="C18" s="95" t="s">
        <v>256</v>
      </c>
      <c r="D18" s="96" t="s">
        <v>199</v>
      </c>
      <c r="E18" s="97" t="n">
        <v>1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15.75" hidden="false" customHeight="false" outlineLevel="0" collapsed="false">
      <c r="A19" s="93" t="n">
        <v>3</v>
      </c>
      <c r="B19" s="94"/>
      <c r="C19" s="95" t="s">
        <v>257</v>
      </c>
      <c r="D19" s="96" t="s">
        <v>199</v>
      </c>
      <c r="E19" s="97" t="n">
        <v>1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3" t="n">
        <v>4</v>
      </c>
      <c r="B20" s="94"/>
      <c r="C20" s="95" t="s">
        <v>258</v>
      </c>
      <c r="D20" s="96" t="s">
        <v>106</v>
      </c>
      <c r="E20" s="97" t="n">
        <v>1</v>
      </c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15.75" hidden="false" customHeight="false" outlineLevel="0" collapsed="false">
      <c r="A21" s="93" t="n">
        <v>5</v>
      </c>
      <c r="B21" s="94"/>
      <c r="C21" s="118" t="s">
        <v>259</v>
      </c>
      <c r="D21" s="96"/>
      <c r="E21" s="97"/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15.75" hidden="false" customHeight="false" outlineLevel="0" collapsed="false">
      <c r="A22" s="93" t="n">
        <v>6</v>
      </c>
      <c r="B22" s="94"/>
      <c r="C22" s="95" t="s">
        <v>260</v>
      </c>
      <c r="D22" s="96" t="s">
        <v>199</v>
      </c>
      <c r="E22" s="97" t="n">
        <v>4</v>
      </c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15.75" hidden="false" customHeight="false" outlineLevel="0" collapsed="false">
      <c r="A23" s="93" t="n">
        <v>7</v>
      </c>
      <c r="B23" s="94"/>
      <c r="C23" s="95" t="s">
        <v>261</v>
      </c>
      <c r="D23" s="96" t="s">
        <v>199</v>
      </c>
      <c r="E23" s="97" t="n">
        <v>6</v>
      </c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15.75" hidden="false" customHeight="false" outlineLevel="0" collapsed="false">
      <c r="A24" s="93" t="n">
        <v>8</v>
      </c>
      <c r="B24" s="94"/>
      <c r="C24" s="95" t="s">
        <v>262</v>
      </c>
      <c r="D24" s="96" t="s">
        <v>199</v>
      </c>
      <c r="E24" s="97" t="n">
        <v>8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27.7" hidden="false" customHeight="false" outlineLevel="0" collapsed="false">
      <c r="A25" s="93" t="n">
        <v>9</v>
      </c>
      <c r="B25" s="94"/>
      <c r="C25" s="95" t="s">
        <v>263</v>
      </c>
      <c r="D25" s="96" t="s">
        <v>199</v>
      </c>
      <c r="E25" s="97" t="n">
        <v>22</v>
      </c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15.75" hidden="false" customHeight="false" outlineLevel="0" collapsed="false">
      <c r="A26" s="93" t="n">
        <v>10</v>
      </c>
      <c r="B26" s="94"/>
      <c r="C26" s="95" t="s">
        <v>264</v>
      </c>
      <c r="D26" s="96" t="s">
        <v>193</v>
      </c>
      <c r="E26" s="97" t="n">
        <v>15</v>
      </c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15.75" hidden="false" customHeight="false" outlineLevel="0" collapsed="false">
      <c r="A27" s="93" t="n">
        <v>11</v>
      </c>
      <c r="B27" s="94"/>
      <c r="C27" s="95" t="s">
        <v>265</v>
      </c>
      <c r="D27" s="96" t="s">
        <v>199</v>
      </c>
      <c r="E27" s="97" t="n">
        <v>5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15.75" hidden="false" customHeight="false" outlineLevel="0" collapsed="false">
      <c r="A28" s="93" t="n">
        <v>12</v>
      </c>
      <c r="B28" s="94"/>
      <c r="C28" s="95" t="s">
        <v>266</v>
      </c>
      <c r="D28" s="96" t="s">
        <v>199</v>
      </c>
      <c r="E28" s="97" t="n">
        <v>7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15.75" hidden="false" customHeight="false" outlineLevel="0" collapsed="false">
      <c r="A29" s="93" t="n">
        <v>13</v>
      </c>
      <c r="B29" s="94"/>
      <c r="C29" s="95" t="s">
        <v>267</v>
      </c>
      <c r="D29" s="96" t="s">
        <v>199</v>
      </c>
      <c r="E29" s="97" t="n">
        <v>17</v>
      </c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15.75" hidden="false" customHeight="false" outlineLevel="0" collapsed="false">
      <c r="A30" s="93" t="n">
        <v>14</v>
      </c>
      <c r="B30" s="94"/>
      <c r="C30" s="95" t="s">
        <v>268</v>
      </c>
      <c r="D30" s="96" t="s">
        <v>199</v>
      </c>
      <c r="E30" s="97" t="n">
        <v>2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15.75" hidden="false" customHeight="false" outlineLevel="0" collapsed="false">
      <c r="A31" s="93" t="n">
        <v>15</v>
      </c>
      <c r="B31" s="94"/>
      <c r="C31" s="95" t="s">
        <v>269</v>
      </c>
      <c r="D31" s="96" t="s">
        <v>199</v>
      </c>
      <c r="E31" s="97" t="n">
        <v>3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27.7" hidden="false" customHeight="false" outlineLevel="0" collapsed="false">
      <c r="A32" s="93" t="n">
        <v>16</v>
      </c>
      <c r="B32" s="94"/>
      <c r="C32" s="95" t="s">
        <v>270</v>
      </c>
      <c r="D32" s="96" t="s">
        <v>193</v>
      </c>
      <c r="E32" s="97" t="n">
        <v>1.8</v>
      </c>
      <c r="F32" s="98"/>
      <c r="G32" s="98" t="n">
        <f aca="false">IF(F32&gt;0,likme,0)</f>
        <v>0</v>
      </c>
      <c r="H32" s="98" t="n">
        <f aca="false">ROUND(F32*G32,2)</f>
        <v>0</v>
      </c>
      <c r="I32" s="98"/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15.75" hidden="false" customHeight="false" outlineLevel="0" collapsed="false">
      <c r="A33" s="93" t="n">
        <v>17</v>
      </c>
      <c r="B33" s="94"/>
      <c r="C33" s="95" t="s">
        <v>271</v>
      </c>
      <c r="D33" s="96" t="s">
        <v>199</v>
      </c>
      <c r="E33" s="97" t="n">
        <v>1</v>
      </c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27.7" hidden="false" customHeight="false" outlineLevel="0" collapsed="false">
      <c r="A34" s="93" t="n">
        <v>18</v>
      </c>
      <c r="B34" s="94"/>
      <c r="C34" s="95" t="s">
        <v>272</v>
      </c>
      <c r="D34" s="96" t="s">
        <v>199</v>
      </c>
      <c r="E34" s="97" t="n">
        <v>2</v>
      </c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27.7" hidden="false" customHeight="false" outlineLevel="0" collapsed="false">
      <c r="A35" s="93" t="n">
        <v>19</v>
      </c>
      <c r="B35" s="94"/>
      <c r="C35" s="95" t="s">
        <v>273</v>
      </c>
      <c r="D35" s="96" t="s">
        <v>199</v>
      </c>
      <c r="E35" s="97" t="n">
        <v>1</v>
      </c>
      <c r="F35" s="98"/>
      <c r="G35" s="98" t="n">
        <f aca="false">IF(F35&gt;0,likme,0)</f>
        <v>0</v>
      </c>
      <c r="H35" s="98" t="n">
        <f aca="false">ROUND(F35*G35,2)</f>
        <v>0</v>
      </c>
      <c r="I35" s="98"/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27.7" hidden="false" customHeight="false" outlineLevel="0" collapsed="false">
      <c r="A36" s="93" t="n">
        <v>20</v>
      </c>
      <c r="B36" s="94"/>
      <c r="C36" s="95" t="s">
        <v>274</v>
      </c>
      <c r="D36" s="96" t="s">
        <v>199</v>
      </c>
      <c r="E36" s="97" t="n">
        <v>6</v>
      </c>
      <c r="F36" s="98"/>
      <c r="G36" s="98" t="n">
        <f aca="false">IF(F36&gt;0,likme,0)</f>
        <v>0</v>
      </c>
      <c r="H36" s="98" t="n">
        <f aca="false">ROUND(F36*G36,2)</f>
        <v>0</v>
      </c>
      <c r="I36" s="98"/>
      <c r="J36" s="98"/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</row>
    <row r="37" customFormat="false" ht="27.7" hidden="false" customHeight="false" outlineLevel="0" collapsed="false">
      <c r="A37" s="93" t="n">
        <v>21</v>
      </c>
      <c r="B37" s="94"/>
      <c r="C37" s="95" t="s">
        <v>275</v>
      </c>
      <c r="D37" s="96" t="s">
        <v>199</v>
      </c>
      <c r="E37" s="97" t="n">
        <v>1</v>
      </c>
      <c r="F37" s="98"/>
      <c r="G37" s="98" t="n">
        <f aca="false">IF(F37&gt;0,likme,0)</f>
        <v>0</v>
      </c>
      <c r="H37" s="98" t="n">
        <f aca="false">ROUND(F37*G37,2)</f>
        <v>0</v>
      </c>
      <c r="I37" s="98"/>
      <c r="J37" s="98"/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98" t="n">
        <f aca="false">SUM(M37:O37)</f>
        <v>0</v>
      </c>
    </row>
    <row r="38" customFormat="false" ht="15.75" hidden="false" customHeight="false" outlineLevel="0" collapsed="false">
      <c r="A38" s="93" t="n">
        <v>22</v>
      </c>
      <c r="B38" s="94"/>
      <c r="C38" s="95" t="s">
        <v>276</v>
      </c>
      <c r="D38" s="96" t="s">
        <v>106</v>
      </c>
      <c r="E38" s="97" t="n">
        <v>1</v>
      </c>
      <c r="F38" s="98"/>
      <c r="G38" s="98" t="n">
        <f aca="false">IF(F38&gt;0,likme,0)</f>
        <v>0</v>
      </c>
      <c r="H38" s="98" t="n">
        <f aca="false">ROUND(F38*G38,2)</f>
        <v>0</v>
      </c>
      <c r="I38" s="98"/>
      <c r="J38" s="98"/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98" t="n">
        <f aca="false">SUM(M38:O38)</f>
        <v>0</v>
      </c>
    </row>
    <row r="39" customFormat="false" ht="15.75" hidden="false" customHeight="false" outlineLevel="0" collapsed="false">
      <c r="A39" s="93" t="n">
        <v>23</v>
      </c>
      <c r="B39" s="94"/>
      <c r="C39" s="118" t="s">
        <v>277</v>
      </c>
      <c r="D39" s="96"/>
      <c r="E39" s="97"/>
      <c r="F39" s="98"/>
      <c r="G39" s="98" t="n">
        <f aca="false">IF(F39&gt;0,likme,0)</f>
        <v>0</v>
      </c>
      <c r="H39" s="98" t="n">
        <f aca="false">ROUND(F39*G39,2)</f>
        <v>0</v>
      </c>
      <c r="I39" s="98"/>
      <c r="J39" s="98"/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98" t="n">
        <f aca="false">SUM(M39:O39)</f>
        <v>0</v>
      </c>
    </row>
    <row r="40" customFormat="false" ht="15.75" hidden="false" customHeight="false" outlineLevel="0" collapsed="false">
      <c r="A40" s="93" t="n">
        <v>24</v>
      </c>
      <c r="B40" s="94"/>
      <c r="C40" s="95" t="s">
        <v>278</v>
      </c>
      <c r="D40" s="96" t="s">
        <v>193</v>
      </c>
      <c r="E40" s="97" t="n">
        <v>300</v>
      </c>
      <c r="F40" s="98"/>
      <c r="G40" s="98" t="n">
        <f aca="false">IF(F40&gt;0,likme,0)</f>
        <v>0</v>
      </c>
      <c r="H40" s="98" t="n">
        <f aca="false">ROUND(F40*G40,2)</f>
        <v>0</v>
      </c>
      <c r="I40" s="98"/>
      <c r="J40" s="98"/>
      <c r="K40" s="98" t="n">
        <f aca="false">SUM(H40:J40)</f>
        <v>0</v>
      </c>
      <c r="L40" s="98" t="n">
        <f aca="false">ROUND(E40*F40,2)</f>
        <v>0</v>
      </c>
      <c r="M40" s="98" t="n">
        <f aca="false">ROUND(E40*H40,2)</f>
        <v>0</v>
      </c>
      <c r="N40" s="98" t="n">
        <f aca="false">ROUND(E40*I40,2)</f>
        <v>0</v>
      </c>
      <c r="O40" s="98" t="n">
        <f aca="false">ROUND(E40*J40,2)</f>
        <v>0</v>
      </c>
      <c r="P40" s="98" t="n">
        <f aca="false">SUM(M40:O40)</f>
        <v>0</v>
      </c>
    </row>
    <row r="41" customFormat="false" ht="15.75" hidden="false" customHeight="false" outlineLevel="0" collapsed="false">
      <c r="A41" s="93" t="n">
        <v>25</v>
      </c>
      <c r="B41" s="94"/>
      <c r="C41" s="95" t="s">
        <v>279</v>
      </c>
      <c r="D41" s="96" t="s">
        <v>193</v>
      </c>
      <c r="E41" s="97" t="n">
        <v>150</v>
      </c>
      <c r="F41" s="98"/>
      <c r="G41" s="98" t="n">
        <f aca="false">IF(F41&gt;0,likme,0)</f>
        <v>0</v>
      </c>
      <c r="H41" s="98" t="n">
        <f aca="false">ROUND(F41*G41,2)</f>
        <v>0</v>
      </c>
      <c r="I41" s="98"/>
      <c r="J41" s="98"/>
      <c r="K41" s="98" t="n">
        <f aca="false">SUM(H41:J41)</f>
        <v>0</v>
      </c>
      <c r="L41" s="98" t="n">
        <f aca="false">ROUND(E41*F41,2)</f>
        <v>0</v>
      </c>
      <c r="M41" s="98" t="n">
        <f aca="false">ROUND(E41*H41,2)</f>
        <v>0</v>
      </c>
      <c r="N41" s="98" t="n">
        <f aca="false">ROUND(E41*I41,2)</f>
        <v>0</v>
      </c>
      <c r="O41" s="98" t="n">
        <f aca="false">ROUND(E41*J41,2)</f>
        <v>0</v>
      </c>
      <c r="P41" s="98" t="n">
        <f aca="false">SUM(M41:O41)</f>
        <v>0</v>
      </c>
    </row>
    <row r="42" customFormat="false" ht="15.75" hidden="false" customHeight="false" outlineLevel="0" collapsed="false">
      <c r="A42" s="93" t="n">
        <v>26</v>
      </c>
      <c r="B42" s="94"/>
      <c r="C42" s="95" t="s">
        <v>280</v>
      </c>
      <c r="D42" s="96" t="s">
        <v>193</v>
      </c>
      <c r="E42" s="97" t="n">
        <v>1700</v>
      </c>
      <c r="F42" s="98"/>
      <c r="G42" s="98" t="n">
        <f aca="false">IF(F42&gt;0,likme,0)</f>
        <v>0</v>
      </c>
      <c r="H42" s="98" t="n">
        <f aca="false">ROUND(F42*G42,2)</f>
        <v>0</v>
      </c>
      <c r="I42" s="98"/>
      <c r="J42" s="98"/>
      <c r="K42" s="98" t="n">
        <f aca="false">SUM(H42:J42)</f>
        <v>0</v>
      </c>
      <c r="L42" s="98" t="n">
        <f aca="false">ROUND(E42*F42,2)</f>
        <v>0</v>
      </c>
      <c r="M42" s="98" t="n">
        <f aca="false">ROUND(E42*H42,2)</f>
        <v>0</v>
      </c>
      <c r="N42" s="98" t="n">
        <f aca="false">ROUND(E42*I42,2)</f>
        <v>0</v>
      </c>
      <c r="O42" s="98" t="n">
        <f aca="false">ROUND(E42*J42,2)</f>
        <v>0</v>
      </c>
      <c r="P42" s="98" t="n">
        <f aca="false">SUM(M42:O42)</f>
        <v>0</v>
      </c>
    </row>
    <row r="43" customFormat="false" ht="15.75" hidden="false" customHeight="false" outlineLevel="0" collapsed="false">
      <c r="A43" s="93" t="n">
        <v>27</v>
      </c>
      <c r="B43" s="94"/>
      <c r="C43" s="95" t="s">
        <v>276</v>
      </c>
      <c r="D43" s="96" t="s">
        <v>106</v>
      </c>
      <c r="E43" s="97" t="n">
        <v>1</v>
      </c>
      <c r="F43" s="98"/>
      <c r="G43" s="98" t="n">
        <f aca="false">IF(F43&gt;0,likme,0)</f>
        <v>0</v>
      </c>
      <c r="H43" s="98" t="n">
        <f aca="false">ROUND(F43*G43,2)</f>
        <v>0</v>
      </c>
      <c r="I43" s="98"/>
      <c r="J43" s="98"/>
      <c r="K43" s="98" t="n">
        <f aca="false">SUM(H43:J43)</f>
        <v>0</v>
      </c>
      <c r="L43" s="98" t="n">
        <f aca="false">ROUND(E43*F43,2)</f>
        <v>0</v>
      </c>
      <c r="M43" s="98" t="n">
        <f aca="false">ROUND(E43*H43,2)</f>
        <v>0</v>
      </c>
      <c r="N43" s="98" t="n">
        <f aca="false">ROUND(E43*I43,2)</f>
        <v>0</v>
      </c>
      <c r="O43" s="98" t="n">
        <f aca="false">ROUND(E43*J43,2)</f>
        <v>0</v>
      </c>
      <c r="P43" s="98" t="n">
        <f aca="false">SUM(M43:O43)</f>
        <v>0</v>
      </c>
    </row>
    <row r="44" customFormat="false" ht="15.75" hidden="false" customHeight="false" outlineLevel="0" collapsed="false">
      <c r="A44" s="93" t="n">
        <v>28</v>
      </c>
      <c r="B44" s="94"/>
      <c r="C44" s="118" t="s">
        <v>281</v>
      </c>
      <c r="D44" s="96"/>
      <c r="E44" s="97"/>
      <c r="F44" s="98"/>
      <c r="G44" s="98" t="n">
        <f aca="false">IF(F44&gt;0,likme,0)</f>
        <v>0</v>
      </c>
      <c r="H44" s="98" t="n">
        <f aca="false">ROUND(F44*G44,2)</f>
        <v>0</v>
      </c>
      <c r="I44" s="98"/>
      <c r="J44" s="98"/>
      <c r="K44" s="98" t="n">
        <f aca="false">SUM(H44:J44)</f>
        <v>0</v>
      </c>
      <c r="L44" s="98" t="n">
        <f aca="false">ROUND(E44*F44,2)</f>
        <v>0</v>
      </c>
      <c r="M44" s="98" t="n">
        <f aca="false">ROUND(E44*H44,2)</f>
        <v>0</v>
      </c>
      <c r="N44" s="98" t="n">
        <f aca="false">ROUND(E44*I44,2)</f>
        <v>0</v>
      </c>
      <c r="O44" s="98" t="n">
        <f aca="false">ROUND(E44*J44,2)</f>
        <v>0</v>
      </c>
      <c r="P44" s="98" t="n">
        <f aca="false">SUM(M44:O44)</f>
        <v>0</v>
      </c>
    </row>
    <row r="45" customFormat="false" ht="15.75" hidden="false" customHeight="false" outlineLevel="0" collapsed="false">
      <c r="A45" s="93" t="n">
        <v>29</v>
      </c>
      <c r="B45" s="94"/>
      <c r="C45" s="95" t="s">
        <v>282</v>
      </c>
      <c r="D45" s="96" t="s">
        <v>193</v>
      </c>
      <c r="E45" s="97" t="n">
        <v>25</v>
      </c>
      <c r="F45" s="98"/>
      <c r="G45" s="98" t="n">
        <f aca="false">IF(F45&gt;0,likme,0)</f>
        <v>0</v>
      </c>
      <c r="H45" s="98" t="n">
        <f aca="false">ROUND(F45*G45,2)</f>
        <v>0</v>
      </c>
      <c r="I45" s="98"/>
      <c r="J45" s="98"/>
      <c r="K45" s="98" t="n">
        <f aca="false">SUM(H45:J45)</f>
        <v>0</v>
      </c>
      <c r="L45" s="98" t="n">
        <f aca="false">ROUND(E45*F45,2)</f>
        <v>0</v>
      </c>
      <c r="M45" s="98" t="n">
        <f aca="false">ROUND(E45*H45,2)</f>
        <v>0</v>
      </c>
      <c r="N45" s="98" t="n">
        <f aca="false">ROUND(E45*I45,2)</f>
        <v>0</v>
      </c>
      <c r="O45" s="98" t="n">
        <f aca="false">ROUND(E45*J45,2)</f>
        <v>0</v>
      </c>
      <c r="P45" s="98" t="n">
        <f aca="false">SUM(M45:O45)</f>
        <v>0</v>
      </c>
    </row>
    <row r="46" customFormat="false" ht="15.75" hidden="false" customHeight="false" outlineLevel="0" collapsed="false">
      <c r="A46" s="93" t="n">
        <v>30</v>
      </c>
      <c r="B46" s="94"/>
      <c r="C46" s="95" t="s">
        <v>283</v>
      </c>
      <c r="D46" s="96" t="s">
        <v>193</v>
      </c>
      <c r="E46" s="97" t="n">
        <v>90</v>
      </c>
      <c r="F46" s="98"/>
      <c r="G46" s="98" t="n">
        <f aca="false">IF(F46&gt;0,likme,0)</f>
        <v>0</v>
      </c>
      <c r="H46" s="98" t="n">
        <f aca="false">ROUND(F46*G46,2)</f>
        <v>0</v>
      </c>
      <c r="I46" s="98"/>
      <c r="J46" s="98"/>
      <c r="K46" s="98" t="n">
        <f aca="false">SUM(H46:J46)</f>
        <v>0</v>
      </c>
      <c r="L46" s="98" t="n">
        <f aca="false">ROUND(E46*F46,2)</f>
        <v>0</v>
      </c>
      <c r="M46" s="98" t="n">
        <f aca="false">ROUND(E46*H46,2)</f>
        <v>0</v>
      </c>
      <c r="N46" s="98" t="n">
        <f aca="false">ROUND(E46*I46,2)</f>
        <v>0</v>
      </c>
      <c r="O46" s="98" t="n">
        <f aca="false">ROUND(E46*J46,2)</f>
        <v>0</v>
      </c>
      <c r="P46" s="98" t="n">
        <f aca="false">SUM(M46:O46)</f>
        <v>0</v>
      </c>
    </row>
    <row r="47" customFormat="false" ht="15.75" hidden="false" customHeight="false" outlineLevel="0" collapsed="false">
      <c r="A47" s="93" t="n">
        <v>31</v>
      </c>
      <c r="B47" s="94"/>
      <c r="C47" s="95" t="s">
        <v>284</v>
      </c>
      <c r="D47" s="96" t="s">
        <v>193</v>
      </c>
      <c r="E47" s="97" t="n">
        <v>60</v>
      </c>
      <c r="F47" s="98"/>
      <c r="G47" s="98" t="n">
        <f aca="false">IF(F47&gt;0,likme,0)</f>
        <v>0</v>
      </c>
      <c r="H47" s="98" t="n">
        <f aca="false">ROUND(F47*G47,2)</f>
        <v>0</v>
      </c>
      <c r="I47" s="98"/>
      <c r="J47" s="98"/>
      <c r="K47" s="98" t="n">
        <f aca="false">SUM(H47:J47)</f>
        <v>0</v>
      </c>
      <c r="L47" s="98" t="n">
        <f aca="false">ROUND(E47*F47,2)</f>
        <v>0</v>
      </c>
      <c r="M47" s="98" t="n">
        <f aca="false">ROUND(E47*H47,2)</f>
        <v>0</v>
      </c>
      <c r="N47" s="98" t="n">
        <f aca="false">ROUND(E47*I47,2)</f>
        <v>0</v>
      </c>
      <c r="O47" s="98" t="n">
        <f aca="false">ROUND(E47*J47,2)</f>
        <v>0</v>
      </c>
      <c r="P47" s="98" t="n">
        <f aca="false">SUM(M47:O47)</f>
        <v>0</v>
      </c>
    </row>
    <row r="48" customFormat="false" ht="15.75" hidden="false" customHeight="false" outlineLevel="0" collapsed="false">
      <c r="A48" s="93" t="n">
        <v>32</v>
      </c>
      <c r="B48" s="94"/>
      <c r="C48" s="95" t="s">
        <v>285</v>
      </c>
      <c r="D48" s="96" t="s">
        <v>193</v>
      </c>
      <c r="E48" s="97" t="n">
        <v>75</v>
      </c>
      <c r="F48" s="98"/>
      <c r="G48" s="98" t="n">
        <f aca="false">IF(F48&gt;0,likme,0)</f>
        <v>0</v>
      </c>
      <c r="H48" s="98" t="n">
        <f aca="false">ROUND(F48*G48,2)</f>
        <v>0</v>
      </c>
      <c r="I48" s="98"/>
      <c r="J48" s="98"/>
      <c r="K48" s="98" t="n">
        <f aca="false">SUM(H48:J48)</f>
        <v>0</v>
      </c>
      <c r="L48" s="98" t="n">
        <f aca="false">ROUND(E48*F48,2)</f>
        <v>0</v>
      </c>
      <c r="M48" s="98" t="n">
        <f aca="false">ROUND(E48*H48,2)</f>
        <v>0</v>
      </c>
      <c r="N48" s="98" t="n">
        <f aca="false">ROUND(E48*I48,2)</f>
        <v>0</v>
      </c>
      <c r="O48" s="98" t="n">
        <f aca="false">ROUND(E48*J48,2)</f>
        <v>0</v>
      </c>
      <c r="P48" s="98" t="n">
        <f aca="false">SUM(M48:O48)</f>
        <v>0</v>
      </c>
    </row>
    <row r="49" customFormat="false" ht="15.75" hidden="false" customHeight="false" outlineLevel="0" collapsed="false">
      <c r="A49" s="93" t="n">
        <v>33</v>
      </c>
      <c r="B49" s="94"/>
      <c r="C49" s="95" t="s">
        <v>286</v>
      </c>
      <c r="D49" s="96" t="s">
        <v>193</v>
      </c>
      <c r="E49" s="97" t="n">
        <v>240</v>
      </c>
      <c r="F49" s="98"/>
      <c r="G49" s="98" t="n">
        <f aca="false">IF(F49&gt;0,likme,0)</f>
        <v>0</v>
      </c>
      <c r="H49" s="98" t="n">
        <f aca="false">ROUND(F49*G49,2)</f>
        <v>0</v>
      </c>
      <c r="I49" s="98"/>
      <c r="J49" s="98"/>
      <c r="K49" s="98" t="n">
        <f aca="false">SUM(H49:J49)</f>
        <v>0</v>
      </c>
      <c r="L49" s="98" t="n">
        <f aca="false">ROUND(E49*F49,2)</f>
        <v>0</v>
      </c>
      <c r="M49" s="98" t="n">
        <f aca="false">ROUND(E49*H49,2)</f>
        <v>0</v>
      </c>
      <c r="N49" s="98" t="n">
        <f aca="false">ROUND(E49*I49,2)</f>
        <v>0</v>
      </c>
      <c r="O49" s="98" t="n">
        <f aca="false">ROUND(E49*J49,2)</f>
        <v>0</v>
      </c>
      <c r="P49" s="98" t="n">
        <f aca="false">SUM(M49:O49)</f>
        <v>0</v>
      </c>
    </row>
    <row r="50" customFormat="false" ht="15.75" hidden="false" customHeight="false" outlineLevel="0" collapsed="false">
      <c r="A50" s="93" t="n">
        <v>34</v>
      </c>
      <c r="B50" s="94"/>
      <c r="C50" s="95" t="s">
        <v>287</v>
      </c>
      <c r="D50" s="96" t="s">
        <v>193</v>
      </c>
      <c r="E50" s="97" t="n">
        <v>1700</v>
      </c>
      <c r="F50" s="98"/>
      <c r="G50" s="98" t="n">
        <f aca="false">IF(F50&gt;0,likme,0)</f>
        <v>0</v>
      </c>
      <c r="H50" s="98" t="n">
        <f aca="false">ROUND(F50*G50,2)</f>
        <v>0</v>
      </c>
      <c r="I50" s="98"/>
      <c r="J50" s="98"/>
      <c r="K50" s="98" t="n">
        <f aca="false">SUM(H50:J50)</f>
        <v>0</v>
      </c>
      <c r="L50" s="98" t="n">
        <f aca="false">ROUND(E50*F50,2)</f>
        <v>0</v>
      </c>
      <c r="M50" s="98" t="n">
        <f aca="false">ROUND(E50*H50,2)</f>
        <v>0</v>
      </c>
      <c r="N50" s="98" t="n">
        <f aca="false">ROUND(E50*I50,2)</f>
        <v>0</v>
      </c>
      <c r="O50" s="98" t="n">
        <f aca="false">ROUND(E50*J50,2)</f>
        <v>0</v>
      </c>
      <c r="P50" s="98" t="n">
        <f aca="false">SUM(M50:O50)</f>
        <v>0</v>
      </c>
    </row>
    <row r="51" customFormat="false" ht="15.75" hidden="false" customHeight="false" outlineLevel="0" collapsed="false">
      <c r="A51" s="93" t="n">
        <v>35</v>
      </c>
      <c r="B51" s="94"/>
      <c r="C51" s="95" t="s">
        <v>288</v>
      </c>
      <c r="D51" s="96" t="s">
        <v>193</v>
      </c>
      <c r="E51" s="97" t="n">
        <v>1400</v>
      </c>
      <c r="F51" s="98"/>
      <c r="G51" s="98" t="n">
        <f aca="false">IF(F51&gt;0,likme,0)</f>
        <v>0</v>
      </c>
      <c r="H51" s="98" t="n">
        <f aca="false">ROUND(F51*G51,2)</f>
        <v>0</v>
      </c>
      <c r="I51" s="98"/>
      <c r="J51" s="98"/>
      <c r="K51" s="98" t="n">
        <f aca="false">SUM(H51:J51)</f>
        <v>0</v>
      </c>
      <c r="L51" s="98" t="n">
        <f aca="false">ROUND(E51*F51,2)</f>
        <v>0</v>
      </c>
      <c r="M51" s="98" t="n">
        <f aca="false">ROUND(E51*H51,2)</f>
        <v>0</v>
      </c>
      <c r="N51" s="98" t="n">
        <f aca="false">ROUND(E51*I51,2)</f>
        <v>0</v>
      </c>
      <c r="O51" s="98" t="n">
        <f aca="false">ROUND(E51*J51,2)</f>
        <v>0</v>
      </c>
      <c r="P51" s="98" t="n">
        <f aca="false">SUM(M51:O51)</f>
        <v>0</v>
      </c>
    </row>
    <row r="52" customFormat="false" ht="15.75" hidden="false" customHeight="false" outlineLevel="0" collapsed="false">
      <c r="A52" s="93" t="n">
        <v>36</v>
      </c>
      <c r="B52" s="94"/>
      <c r="C52" s="95" t="s">
        <v>289</v>
      </c>
      <c r="D52" s="96" t="s">
        <v>193</v>
      </c>
      <c r="E52" s="97" t="n">
        <v>25</v>
      </c>
      <c r="F52" s="98"/>
      <c r="G52" s="98" t="n">
        <f aca="false">IF(F52&gt;0,likme,0)</f>
        <v>0</v>
      </c>
      <c r="H52" s="98" t="n">
        <f aca="false">ROUND(F52*G52,2)</f>
        <v>0</v>
      </c>
      <c r="I52" s="98"/>
      <c r="J52" s="98"/>
      <c r="K52" s="98" t="n">
        <f aca="false">SUM(H52:J52)</f>
        <v>0</v>
      </c>
      <c r="L52" s="98" t="n">
        <f aca="false">ROUND(E52*F52,2)</f>
        <v>0</v>
      </c>
      <c r="M52" s="98" t="n">
        <f aca="false">ROUND(E52*H52,2)</f>
        <v>0</v>
      </c>
      <c r="N52" s="98" t="n">
        <f aca="false">ROUND(E52*I52,2)</f>
        <v>0</v>
      </c>
      <c r="O52" s="98" t="n">
        <f aca="false">ROUND(E52*J52,2)</f>
        <v>0</v>
      </c>
      <c r="P52" s="98" t="n">
        <f aca="false">SUM(M52:O52)</f>
        <v>0</v>
      </c>
    </row>
    <row r="53" customFormat="false" ht="27.7" hidden="false" customHeight="false" outlineLevel="0" collapsed="false">
      <c r="A53" s="93" t="n">
        <v>37</v>
      </c>
      <c r="B53" s="94"/>
      <c r="C53" s="95" t="s">
        <v>290</v>
      </c>
      <c r="D53" s="96" t="s">
        <v>199</v>
      </c>
      <c r="E53" s="97" t="n">
        <v>75</v>
      </c>
      <c r="F53" s="98"/>
      <c r="G53" s="98" t="n">
        <f aca="false">IF(F53&gt;0,likme,0)</f>
        <v>0</v>
      </c>
      <c r="H53" s="98" t="n">
        <f aca="false">ROUND(F53*G53,2)</f>
        <v>0</v>
      </c>
      <c r="I53" s="98"/>
      <c r="J53" s="98"/>
      <c r="K53" s="98" t="n">
        <f aca="false">SUM(H53:J53)</f>
        <v>0</v>
      </c>
      <c r="L53" s="98" t="n">
        <f aca="false">ROUND(E53*F53,2)</f>
        <v>0</v>
      </c>
      <c r="M53" s="98" t="n">
        <f aca="false">ROUND(E53*H53,2)</f>
        <v>0</v>
      </c>
      <c r="N53" s="98" t="n">
        <f aca="false">ROUND(E53*I53,2)</f>
        <v>0</v>
      </c>
      <c r="O53" s="98" t="n">
        <f aca="false">ROUND(E53*J53,2)</f>
        <v>0</v>
      </c>
      <c r="P53" s="98" t="n">
        <f aca="false">SUM(M53:O53)</f>
        <v>0</v>
      </c>
    </row>
    <row r="54" customFormat="false" ht="27.7" hidden="false" customHeight="false" outlineLevel="0" collapsed="false">
      <c r="A54" s="93" t="n">
        <v>38</v>
      </c>
      <c r="B54" s="94"/>
      <c r="C54" s="95" t="s">
        <v>291</v>
      </c>
      <c r="D54" s="96" t="s">
        <v>106</v>
      </c>
      <c r="E54" s="97" t="n">
        <v>14</v>
      </c>
      <c r="F54" s="98"/>
      <c r="G54" s="98" t="n">
        <f aca="false">IF(F54&gt;0,likme,0)</f>
        <v>0</v>
      </c>
      <c r="H54" s="98" t="n">
        <f aca="false">ROUND(F54*G54,2)</f>
        <v>0</v>
      </c>
      <c r="I54" s="98"/>
      <c r="J54" s="98"/>
      <c r="K54" s="98" t="n">
        <f aca="false">SUM(H54:J54)</f>
        <v>0</v>
      </c>
      <c r="L54" s="98" t="n">
        <f aca="false">ROUND(E54*F54,2)</f>
        <v>0</v>
      </c>
      <c r="M54" s="98" t="n">
        <f aca="false">ROUND(E54*H54,2)</f>
        <v>0</v>
      </c>
      <c r="N54" s="98" t="n">
        <f aca="false">ROUND(E54*I54,2)</f>
        <v>0</v>
      </c>
      <c r="O54" s="98" t="n">
        <f aca="false">ROUND(E54*J54,2)</f>
        <v>0</v>
      </c>
      <c r="P54" s="98" t="n">
        <f aca="false">SUM(M54:O54)</f>
        <v>0</v>
      </c>
    </row>
    <row r="55" customFormat="false" ht="15.75" hidden="false" customHeight="false" outlineLevel="0" collapsed="false">
      <c r="A55" s="93" t="n">
        <v>39</v>
      </c>
      <c r="B55" s="94"/>
      <c r="C55" s="95" t="s">
        <v>276</v>
      </c>
      <c r="D55" s="96" t="s">
        <v>106</v>
      </c>
      <c r="E55" s="97" t="n">
        <v>1</v>
      </c>
      <c r="F55" s="98"/>
      <c r="G55" s="98" t="n">
        <f aca="false">IF(F55&gt;0,likme,0)</f>
        <v>0</v>
      </c>
      <c r="H55" s="98" t="n">
        <f aca="false">ROUND(F55*G55,2)</f>
        <v>0</v>
      </c>
      <c r="I55" s="98"/>
      <c r="J55" s="98"/>
      <c r="K55" s="98" t="n">
        <f aca="false">SUM(H55:J55)</f>
        <v>0</v>
      </c>
      <c r="L55" s="98" t="n">
        <f aca="false">ROUND(E55*F55,2)</f>
        <v>0</v>
      </c>
      <c r="M55" s="98" t="n">
        <f aca="false">ROUND(E55*H55,2)</f>
        <v>0</v>
      </c>
      <c r="N55" s="98" t="n">
        <f aca="false">ROUND(E55*I55,2)</f>
        <v>0</v>
      </c>
      <c r="O55" s="98" t="n">
        <f aca="false">ROUND(E55*J55,2)</f>
        <v>0</v>
      </c>
      <c r="P55" s="98" t="n">
        <f aca="false">SUM(M55:O55)</f>
        <v>0</v>
      </c>
    </row>
    <row r="56" customFormat="false" ht="15.75" hidden="false" customHeight="false" outlineLevel="0" collapsed="false">
      <c r="A56" s="93" t="n">
        <v>40</v>
      </c>
      <c r="B56" s="94"/>
      <c r="C56" s="118" t="s">
        <v>292</v>
      </c>
      <c r="D56" s="96"/>
      <c r="E56" s="97"/>
      <c r="F56" s="98"/>
      <c r="G56" s="98" t="n">
        <f aca="false">IF(F56&gt;0,likme,0)</f>
        <v>0</v>
      </c>
      <c r="H56" s="98" t="n">
        <f aca="false">ROUND(F56*G56,2)</f>
        <v>0</v>
      </c>
      <c r="I56" s="98"/>
      <c r="J56" s="98"/>
      <c r="K56" s="98" t="n">
        <f aca="false">SUM(H56:J56)</f>
        <v>0</v>
      </c>
      <c r="L56" s="98" t="n">
        <f aca="false">ROUND(E56*F56,2)</f>
        <v>0</v>
      </c>
      <c r="M56" s="98" t="n">
        <f aca="false">ROUND(E56*H56,2)</f>
        <v>0</v>
      </c>
      <c r="N56" s="98" t="n">
        <f aca="false">ROUND(E56*I56,2)</f>
        <v>0</v>
      </c>
      <c r="O56" s="98" t="n">
        <f aca="false">ROUND(E56*J56,2)</f>
        <v>0</v>
      </c>
      <c r="P56" s="98" t="n">
        <f aca="false">SUM(M56:O56)</f>
        <v>0</v>
      </c>
    </row>
    <row r="57" customFormat="false" ht="15.75" hidden="false" customHeight="false" outlineLevel="0" collapsed="false">
      <c r="A57" s="93" t="n">
        <v>41</v>
      </c>
      <c r="B57" s="94"/>
      <c r="C57" s="95" t="s">
        <v>293</v>
      </c>
      <c r="D57" s="96" t="s">
        <v>199</v>
      </c>
      <c r="E57" s="97" t="n">
        <v>1</v>
      </c>
      <c r="F57" s="98"/>
      <c r="G57" s="98" t="n">
        <f aca="false">IF(F57&gt;0,likme,0)</f>
        <v>0</v>
      </c>
      <c r="H57" s="98" t="n">
        <f aca="false">ROUND(F57*G57,2)</f>
        <v>0</v>
      </c>
      <c r="I57" s="98"/>
      <c r="J57" s="98"/>
      <c r="K57" s="98" t="n">
        <f aca="false">SUM(H57:J57)</f>
        <v>0</v>
      </c>
      <c r="L57" s="98" t="n">
        <f aca="false">ROUND(E57*F57,2)</f>
        <v>0</v>
      </c>
      <c r="M57" s="98" t="n">
        <f aca="false">ROUND(E57*H57,2)</f>
        <v>0</v>
      </c>
      <c r="N57" s="98" t="n">
        <f aca="false">ROUND(E57*I57,2)</f>
        <v>0</v>
      </c>
      <c r="O57" s="98" t="n">
        <f aca="false">ROUND(E57*J57,2)</f>
        <v>0</v>
      </c>
      <c r="P57" s="98" t="n">
        <f aca="false">SUM(M57:O57)</f>
        <v>0</v>
      </c>
    </row>
    <row r="58" customFormat="false" ht="15.75" hidden="false" customHeight="false" outlineLevel="0" collapsed="false">
      <c r="A58" s="93" t="n">
        <v>42</v>
      </c>
      <c r="B58" s="94"/>
      <c r="C58" s="95" t="s">
        <v>294</v>
      </c>
      <c r="D58" s="96" t="s">
        <v>199</v>
      </c>
      <c r="E58" s="97" t="n">
        <v>11</v>
      </c>
      <c r="F58" s="98"/>
      <c r="G58" s="98" t="n">
        <f aca="false">IF(F58&gt;0,likme,0)</f>
        <v>0</v>
      </c>
      <c r="H58" s="98" t="n">
        <f aca="false">ROUND(F58*G58,2)</f>
        <v>0</v>
      </c>
      <c r="I58" s="98"/>
      <c r="J58" s="98"/>
      <c r="K58" s="98" t="n">
        <f aca="false">SUM(H58:J58)</f>
        <v>0</v>
      </c>
      <c r="L58" s="98" t="n">
        <f aca="false">ROUND(E58*F58,2)</f>
        <v>0</v>
      </c>
      <c r="M58" s="98" t="n">
        <f aca="false">ROUND(E58*H58,2)</f>
        <v>0</v>
      </c>
      <c r="N58" s="98" t="n">
        <f aca="false">ROUND(E58*I58,2)</f>
        <v>0</v>
      </c>
      <c r="O58" s="98" t="n">
        <f aca="false">ROUND(E58*J58,2)</f>
        <v>0</v>
      </c>
      <c r="P58" s="98" t="n">
        <f aca="false">SUM(M58:O58)</f>
        <v>0</v>
      </c>
    </row>
    <row r="59" customFormat="false" ht="15.75" hidden="false" customHeight="false" outlineLevel="0" collapsed="false">
      <c r="A59" s="93" t="n">
        <v>43</v>
      </c>
      <c r="B59" s="94"/>
      <c r="C59" s="95" t="s">
        <v>295</v>
      </c>
      <c r="D59" s="96" t="s">
        <v>199</v>
      </c>
      <c r="E59" s="97" t="n">
        <v>2</v>
      </c>
      <c r="F59" s="98"/>
      <c r="G59" s="98" t="n">
        <f aca="false">IF(F59&gt;0,likme,0)</f>
        <v>0</v>
      </c>
      <c r="H59" s="98" t="n">
        <f aca="false">ROUND(F59*G59,2)</f>
        <v>0</v>
      </c>
      <c r="I59" s="98"/>
      <c r="J59" s="98"/>
      <c r="K59" s="98" t="n">
        <f aca="false">SUM(H59:J59)</f>
        <v>0</v>
      </c>
      <c r="L59" s="98" t="n">
        <f aca="false">ROUND(E59*F59,2)</f>
        <v>0</v>
      </c>
      <c r="M59" s="98" t="n">
        <f aca="false">ROUND(E59*H59,2)</f>
        <v>0</v>
      </c>
      <c r="N59" s="98" t="n">
        <f aca="false">ROUND(E59*I59,2)</f>
        <v>0</v>
      </c>
      <c r="O59" s="98" t="n">
        <f aca="false">ROUND(E59*J59,2)</f>
        <v>0</v>
      </c>
      <c r="P59" s="98" t="n">
        <f aca="false">SUM(M59:O59)</f>
        <v>0</v>
      </c>
    </row>
    <row r="60" customFormat="false" ht="15.75" hidden="false" customHeight="false" outlineLevel="0" collapsed="false">
      <c r="A60" s="93" t="n">
        <v>44</v>
      </c>
      <c r="B60" s="94"/>
      <c r="C60" s="95" t="s">
        <v>296</v>
      </c>
      <c r="D60" s="96" t="s">
        <v>199</v>
      </c>
      <c r="E60" s="97" t="n">
        <v>8</v>
      </c>
      <c r="F60" s="98"/>
      <c r="G60" s="98" t="n">
        <f aca="false">IF(F60&gt;0,likme,0)</f>
        <v>0</v>
      </c>
      <c r="H60" s="98" t="n">
        <f aca="false">ROUND(F60*G60,2)</f>
        <v>0</v>
      </c>
      <c r="I60" s="98"/>
      <c r="J60" s="98"/>
      <c r="K60" s="98" t="n">
        <f aca="false">SUM(H60:J60)</f>
        <v>0</v>
      </c>
      <c r="L60" s="98" t="n">
        <f aca="false">ROUND(E60*F60,2)</f>
        <v>0</v>
      </c>
      <c r="M60" s="98" t="n">
        <f aca="false">ROUND(E60*H60,2)</f>
        <v>0</v>
      </c>
      <c r="N60" s="98" t="n">
        <f aca="false">ROUND(E60*I60,2)</f>
        <v>0</v>
      </c>
      <c r="O60" s="98" t="n">
        <f aca="false">ROUND(E60*J60,2)</f>
        <v>0</v>
      </c>
      <c r="P60" s="98" t="n">
        <f aca="false">SUM(M60:O60)</f>
        <v>0</v>
      </c>
    </row>
    <row r="61" customFormat="false" ht="15.75" hidden="false" customHeight="false" outlineLevel="0" collapsed="false">
      <c r="A61" s="93" t="n">
        <v>45</v>
      </c>
      <c r="B61" s="94"/>
      <c r="C61" s="95" t="s">
        <v>297</v>
      </c>
      <c r="D61" s="96" t="s">
        <v>199</v>
      </c>
      <c r="E61" s="97" t="n">
        <v>5</v>
      </c>
      <c r="F61" s="98"/>
      <c r="G61" s="98" t="n">
        <f aca="false">IF(F61&gt;0,likme,0)</f>
        <v>0</v>
      </c>
      <c r="H61" s="98" t="n">
        <f aca="false">ROUND(F61*G61,2)</f>
        <v>0</v>
      </c>
      <c r="I61" s="98"/>
      <c r="J61" s="98"/>
      <c r="K61" s="98" t="n">
        <f aca="false">SUM(H61:J61)</f>
        <v>0</v>
      </c>
      <c r="L61" s="98" t="n">
        <f aca="false">ROUND(E61*F61,2)</f>
        <v>0</v>
      </c>
      <c r="M61" s="98" t="n">
        <f aca="false">ROUND(E61*H61,2)</f>
        <v>0</v>
      </c>
      <c r="N61" s="98" t="n">
        <f aca="false">ROUND(E61*I61,2)</f>
        <v>0</v>
      </c>
      <c r="O61" s="98" t="n">
        <f aca="false">ROUND(E61*J61,2)</f>
        <v>0</v>
      </c>
      <c r="P61" s="98" t="n">
        <f aca="false">SUM(M61:O61)</f>
        <v>0</v>
      </c>
    </row>
    <row r="62" customFormat="false" ht="15.75" hidden="false" customHeight="false" outlineLevel="0" collapsed="false">
      <c r="A62" s="93" t="n">
        <v>46</v>
      </c>
      <c r="B62" s="94"/>
      <c r="C62" s="95" t="s">
        <v>298</v>
      </c>
      <c r="D62" s="96" t="s">
        <v>199</v>
      </c>
      <c r="E62" s="97" t="n">
        <v>11</v>
      </c>
      <c r="F62" s="98"/>
      <c r="G62" s="98" t="n">
        <f aca="false">IF(F62&gt;0,likme,0)</f>
        <v>0</v>
      </c>
      <c r="H62" s="98" t="n">
        <f aca="false">ROUND(F62*G62,2)</f>
        <v>0</v>
      </c>
      <c r="I62" s="98"/>
      <c r="J62" s="98"/>
      <c r="K62" s="98" t="n">
        <f aca="false">SUM(H62:J62)</f>
        <v>0</v>
      </c>
      <c r="L62" s="98" t="n">
        <f aca="false">ROUND(E62*F62,2)</f>
        <v>0</v>
      </c>
      <c r="M62" s="98" t="n">
        <f aca="false">ROUND(E62*H62,2)</f>
        <v>0</v>
      </c>
      <c r="N62" s="98" t="n">
        <f aca="false">ROUND(E62*I62,2)</f>
        <v>0</v>
      </c>
      <c r="O62" s="98" t="n">
        <f aca="false">ROUND(E62*J62,2)</f>
        <v>0</v>
      </c>
      <c r="P62" s="98" t="n">
        <f aca="false">SUM(M62:O62)</f>
        <v>0</v>
      </c>
    </row>
    <row r="63" customFormat="false" ht="15.75" hidden="false" customHeight="false" outlineLevel="0" collapsed="false">
      <c r="A63" s="93" t="n">
        <v>47</v>
      </c>
      <c r="B63" s="94"/>
      <c r="C63" s="95" t="s">
        <v>299</v>
      </c>
      <c r="D63" s="96" t="s">
        <v>199</v>
      </c>
      <c r="E63" s="97" t="n">
        <v>2</v>
      </c>
      <c r="F63" s="98"/>
      <c r="G63" s="98" t="n">
        <f aca="false">IF(F63&gt;0,likme,0)</f>
        <v>0</v>
      </c>
      <c r="H63" s="98" t="n">
        <f aca="false">ROUND(F63*G63,2)</f>
        <v>0</v>
      </c>
      <c r="I63" s="98"/>
      <c r="J63" s="98"/>
      <c r="K63" s="98" t="n">
        <f aca="false">SUM(H63:J63)</f>
        <v>0</v>
      </c>
      <c r="L63" s="98" t="n">
        <f aca="false">ROUND(E63*F63,2)</f>
        <v>0</v>
      </c>
      <c r="M63" s="98" t="n">
        <f aca="false">ROUND(E63*H63,2)</f>
        <v>0</v>
      </c>
      <c r="N63" s="98" t="n">
        <f aca="false">ROUND(E63*I63,2)</f>
        <v>0</v>
      </c>
      <c r="O63" s="98" t="n">
        <f aca="false">ROUND(E63*J63,2)</f>
        <v>0</v>
      </c>
      <c r="P63" s="98" t="n">
        <f aca="false">SUM(M63:O63)</f>
        <v>0</v>
      </c>
    </row>
    <row r="64" customFormat="false" ht="15.75" hidden="false" customHeight="false" outlineLevel="0" collapsed="false">
      <c r="A64" s="93" t="n">
        <v>48</v>
      </c>
      <c r="B64" s="94"/>
      <c r="C64" s="95" t="s">
        <v>300</v>
      </c>
      <c r="D64" s="96" t="s">
        <v>199</v>
      </c>
      <c r="E64" s="97" t="n">
        <v>1</v>
      </c>
      <c r="F64" s="98"/>
      <c r="G64" s="98" t="n">
        <f aca="false">IF(F64&gt;0,likme,0)</f>
        <v>0</v>
      </c>
      <c r="H64" s="98" t="n">
        <f aca="false">ROUND(F64*G64,2)</f>
        <v>0</v>
      </c>
      <c r="I64" s="98"/>
      <c r="J64" s="98"/>
      <c r="K64" s="98" t="n">
        <f aca="false">SUM(H64:J64)</f>
        <v>0</v>
      </c>
      <c r="L64" s="98" t="n">
        <f aca="false">ROUND(E64*F64,2)</f>
        <v>0</v>
      </c>
      <c r="M64" s="98" t="n">
        <f aca="false">ROUND(E64*H64,2)</f>
        <v>0</v>
      </c>
      <c r="N64" s="98" t="n">
        <f aca="false">ROUND(E64*I64,2)</f>
        <v>0</v>
      </c>
      <c r="O64" s="98" t="n">
        <f aca="false">ROUND(E64*J64,2)</f>
        <v>0</v>
      </c>
      <c r="P64" s="98" t="n">
        <f aca="false">SUM(M64:O64)</f>
        <v>0</v>
      </c>
    </row>
    <row r="65" customFormat="false" ht="15.75" hidden="false" customHeight="false" outlineLevel="0" collapsed="false">
      <c r="A65" s="93" t="n">
        <v>49</v>
      </c>
      <c r="B65" s="94"/>
      <c r="C65" s="95" t="s">
        <v>301</v>
      </c>
      <c r="D65" s="96" t="s">
        <v>199</v>
      </c>
      <c r="E65" s="97" t="n">
        <v>4</v>
      </c>
      <c r="F65" s="98"/>
      <c r="G65" s="98" t="n">
        <f aca="false">IF(F65&gt;0,likme,0)</f>
        <v>0</v>
      </c>
      <c r="H65" s="98" t="n">
        <f aca="false">ROUND(F65*G65,2)</f>
        <v>0</v>
      </c>
      <c r="I65" s="98"/>
      <c r="J65" s="98"/>
      <c r="K65" s="98" t="n">
        <f aca="false">SUM(H65:J65)</f>
        <v>0</v>
      </c>
      <c r="L65" s="98" t="n">
        <f aca="false">ROUND(E65*F65,2)</f>
        <v>0</v>
      </c>
      <c r="M65" s="98" t="n">
        <f aca="false">ROUND(E65*H65,2)</f>
        <v>0</v>
      </c>
      <c r="N65" s="98" t="n">
        <f aca="false">ROUND(E65*I65,2)</f>
        <v>0</v>
      </c>
      <c r="O65" s="98" t="n">
        <f aca="false">ROUND(E65*J65,2)</f>
        <v>0</v>
      </c>
      <c r="P65" s="98" t="n">
        <f aca="false">SUM(M65:O65)</f>
        <v>0</v>
      </c>
    </row>
    <row r="66" customFormat="false" ht="15.75" hidden="false" customHeight="false" outlineLevel="0" collapsed="false">
      <c r="A66" s="93" t="n">
        <v>50</v>
      </c>
      <c r="B66" s="94"/>
      <c r="C66" s="95" t="s">
        <v>302</v>
      </c>
      <c r="D66" s="96" t="s">
        <v>199</v>
      </c>
      <c r="E66" s="97" t="n">
        <v>5</v>
      </c>
      <c r="F66" s="98"/>
      <c r="G66" s="98" t="n">
        <f aca="false">IF(F66&gt;0,likme,0)</f>
        <v>0</v>
      </c>
      <c r="H66" s="98" t="n">
        <f aca="false">ROUND(F66*G66,2)</f>
        <v>0</v>
      </c>
      <c r="I66" s="98"/>
      <c r="J66" s="98"/>
      <c r="K66" s="98" t="n">
        <f aca="false">SUM(H66:J66)</f>
        <v>0</v>
      </c>
      <c r="L66" s="98" t="n">
        <f aca="false">ROUND(E66*F66,2)</f>
        <v>0</v>
      </c>
      <c r="M66" s="98" t="n">
        <f aca="false">ROUND(E66*H66,2)</f>
        <v>0</v>
      </c>
      <c r="N66" s="98" t="n">
        <f aca="false">ROUND(E66*I66,2)</f>
        <v>0</v>
      </c>
      <c r="O66" s="98" t="n">
        <f aca="false">ROUND(E66*J66,2)</f>
        <v>0</v>
      </c>
      <c r="P66" s="98" t="n">
        <f aca="false">SUM(M66:O66)</f>
        <v>0</v>
      </c>
    </row>
    <row r="67" customFormat="false" ht="15.75" hidden="false" customHeight="false" outlineLevel="0" collapsed="false">
      <c r="A67" s="93" t="n">
        <v>51</v>
      </c>
      <c r="B67" s="94"/>
      <c r="C67" s="95" t="s">
        <v>303</v>
      </c>
      <c r="D67" s="96" t="s">
        <v>199</v>
      </c>
      <c r="E67" s="97" t="n">
        <v>1</v>
      </c>
      <c r="F67" s="98"/>
      <c r="G67" s="98" t="n">
        <f aca="false">IF(F67&gt;0,likme,0)</f>
        <v>0</v>
      </c>
      <c r="H67" s="98" t="n">
        <f aca="false">ROUND(F67*G67,2)</f>
        <v>0</v>
      </c>
      <c r="I67" s="98"/>
      <c r="J67" s="98"/>
      <c r="K67" s="98" t="n">
        <f aca="false">SUM(H67:J67)</f>
        <v>0</v>
      </c>
      <c r="L67" s="98" t="n">
        <f aca="false">ROUND(E67*F67,2)</f>
        <v>0</v>
      </c>
      <c r="M67" s="98" t="n">
        <f aca="false">ROUND(E67*H67,2)</f>
        <v>0</v>
      </c>
      <c r="N67" s="98" t="n">
        <f aca="false">ROUND(E67*I67,2)</f>
        <v>0</v>
      </c>
      <c r="O67" s="98" t="n">
        <f aca="false">ROUND(E67*J67,2)</f>
        <v>0</v>
      </c>
      <c r="P67" s="98" t="n">
        <f aca="false">SUM(M67:O67)</f>
        <v>0</v>
      </c>
    </row>
    <row r="68" customFormat="false" ht="15.75" hidden="false" customHeight="false" outlineLevel="0" collapsed="false">
      <c r="A68" s="93" t="n">
        <v>52</v>
      </c>
      <c r="B68" s="94"/>
      <c r="C68" s="95" t="s">
        <v>304</v>
      </c>
      <c r="D68" s="96" t="s">
        <v>199</v>
      </c>
      <c r="E68" s="97" t="n">
        <v>2</v>
      </c>
      <c r="F68" s="98"/>
      <c r="G68" s="98" t="n">
        <f aca="false">IF(F68&gt;0,likme,0)</f>
        <v>0</v>
      </c>
      <c r="H68" s="98" t="n">
        <f aca="false">ROUND(F68*G68,2)</f>
        <v>0</v>
      </c>
      <c r="I68" s="98"/>
      <c r="J68" s="98"/>
      <c r="K68" s="98" t="n">
        <f aca="false">SUM(H68:J68)</f>
        <v>0</v>
      </c>
      <c r="L68" s="98" t="n">
        <f aca="false">ROUND(E68*F68,2)</f>
        <v>0</v>
      </c>
      <c r="M68" s="98" t="n">
        <f aca="false">ROUND(E68*H68,2)</f>
        <v>0</v>
      </c>
      <c r="N68" s="98" t="n">
        <f aca="false">ROUND(E68*I68,2)</f>
        <v>0</v>
      </c>
      <c r="O68" s="98" t="n">
        <f aca="false">ROUND(E68*J68,2)</f>
        <v>0</v>
      </c>
      <c r="P68" s="98" t="n">
        <f aca="false">SUM(M68:O68)</f>
        <v>0</v>
      </c>
    </row>
    <row r="69" customFormat="false" ht="15.75" hidden="false" customHeight="false" outlineLevel="0" collapsed="false">
      <c r="A69" s="93" t="n">
        <v>53</v>
      </c>
      <c r="B69" s="94"/>
      <c r="C69" s="95" t="s">
        <v>305</v>
      </c>
      <c r="D69" s="96" t="s">
        <v>199</v>
      </c>
      <c r="E69" s="97" t="n">
        <v>6</v>
      </c>
      <c r="F69" s="98"/>
      <c r="G69" s="98" t="n">
        <f aca="false">IF(F69&gt;0,likme,0)</f>
        <v>0</v>
      </c>
      <c r="H69" s="98" t="n">
        <f aca="false">ROUND(F69*G69,2)</f>
        <v>0</v>
      </c>
      <c r="I69" s="98"/>
      <c r="J69" s="98"/>
      <c r="K69" s="98" t="n">
        <f aca="false">SUM(H69:J69)</f>
        <v>0</v>
      </c>
      <c r="L69" s="98" t="n">
        <f aca="false">ROUND(E69*F69,2)</f>
        <v>0</v>
      </c>
      <c r="M69" s="98" t="n">
        <f aca="false">ROUND(E69*H69,2)</f>
        <v>0</v>
      </c>
      <c r="N69" s="98" t="n">
        <f aca="false">ROUND(E69*I69,2)</f>
        <v>0</v>
      </c>
      <c r="O69" s="98" t="n">
        <f aca="false">ROUND(E69*J69,2)</f>
        <v>0</v>
      </c>
      <c r="P69" s="98" t="n">
        <f aca="false">SUM(M69:O69)</f>
        <v>0</v>
      </c>
    </row>
    <row r="70" customFormat="false" ht="27.7" hidden="false" customHeight="false" outlineLevel="0" collapsed="false">
      <c r="A70" s="93" t="n">
        <v>54</v>
      </c>
      <c r="B70" s="94"/>
      <c r="C70" s="95" t="s">
        <v>306</v>
      </c>
      <c r="D70" s="96" t="s">
        <v>199</v>
      </c>
      <c r="E70" s="97" t="n">
        <v>1</v>
      </c>
      <c r="F70" s="98"/>
      <c r="G70" s="98" t="n">
        <f aca="false">IF(F70&gt;0,likme,0)</f>
        <v>0</v>
      </c>
      <c r="H70" s="98" t="n">
        <f aca="false">ROUND(F70*G70,2)</f>
        <v>0</v>
      </c>
      <c r="I70" s="98"/>
      <c r="J70" s="98"/>
      <c r="K70" s="98" t="n">
        <f aca="false">SUM(H70:J70)</f>
        <v>0</v>
      </c>
      <c r="L70" s="98" t="n">
        <f aca="false">ROUND(E70*F70,2)</f>
        <v>0</v>
      </c>
      <c r="M70" s="98" t="n">
        <f aca="false">ROUND(E70*H70,2)</f>
        <v>0</v>
      </c>
      <c r="N70" s="98" t="n">
        <f aca="false">ROUND(E70*I70,2)</f>
        <v>0</v>
      </c>
      <c r="O70" s="98" t="n">
        <f aca="false">ROUND(E70*J70,2)</f>
        <v>0</v>
      </c>
      <c r="P70" s="98" t="n">
        <f aca="false">SUM(M70:O70)</f>
        <v>0</v>
      </c>
    </row>
    <row r="71" customFormat="false" ht="27.7" hidden="false" customHeight="false" outlineLevel="0" collapsed="false">
      <c r="A71" s="93" t="n">
        <v>55</v>
      </c>
      <c r="B71" s="94"/>
      <c r="C71" s="95" t="s">
        <v>307</v>
      </c>
      <c r="D71" s="96" t="s">
        <v>199</v>
      </c>
      <c r="E71" s="97" t="n">
        <v>1</v>
      </c>
      <c r="F71" s="98"/>
      <c r="G71" s="98" t="n">
        <f aca="false">IF(F71&gt;0,likme,0)</f>
        <v>0</v>
      </c>
      <c r="H71" s="98" t="n">
        <f aca="false">ROUND(F71*G71,2)</f>
        <v>0</v>
      </c>
      <c r="I71" s="98"/>
      <c r="J71" s="98"/>
      <c r="K71" s="98" t="n">
        <f aca="false">SUM(H71:J71)</f>
        <v>0</v>
      </c>
      <c r="L71" s="98" t="n">
        <f aca="false">ROUND(E71*F71,2)</f>
        <v>0</v>
      </c>
      <c r="M71" s="98" t="n">
        <f aca="false">ROUND(E71*H71,2)</f>
        <v>0</v>
      </c>
      <c r="N71" s="98" t="n">
        <f aca="false">ROUND(E71*I71,2)</f>
        <v>0</v>
      </c>
      <c r="O71" s="98" t="n">
        <f aca="false">ROUND(E71*J71,2)</f>
        <v>0</v>
      </c>
      <c r="P71" s="98" t="n">
        <f aca="false">SUM(M71:O71)</f>
        <v>0</v>
      </c>
    </row>
    <row r="72" customFormat="false" ht="15.75" hidden="false" customHeight="false" outlineLevel="0" collapsed="false">
      <c r="A72" s="93" t="n">
        <v>56</v>
      </c>
      <c r="B72" s="94"/>
      <c r="C72" s="95" t="s">
        <v>308</v>
      </c>
      <c r="D72" s="96" t="s">
        <v>199</v>
      </c>
      <c r="E72" s="97" t="n">
        <v>1</v>
      </c>
      <c r="F72" s="98"/>
      <c r="G72" s="98" t="n">
        <f aca="false">IF(F72&gt;0,likme,0)</f>
        <v>0</v>
      </c>
      <c r="H72" s="98" t="n">
        <f aca="false">ROUND(F72*G72,2)</f>
        <v>0</v>
      </c>
      <c r="I72" s="98"/>
      <c r="J72" s="98"/>
      <c r="K72" s="98" t="n">
        <f aca="false">SUM(H72:J72)</f>
        <v>0</v>
      </c>
      <c r="L72" s="98" t="n">
        <f aca="false">ROUND(E72*F72,2)</f>
        <v>0</v>
      </c>
      <c r="M72" s="98" t="n">
        <f aca="false">ROUND(E72*H72,2)</f>
        <v>0</v>
      </c>
      <c r="N72" s="98" t="n">
        <f aca="false">ROUND(E72*I72,2)</f>
        <v>0</v>
      </c>
      <c r="O72" s="98" t="n">
        <f aca="false">ROUND(E72*J72,2)</f>
        <v>0</v>
      </c>
      <c r="P72" s="98" t="n">
        <f aca="false">SUM(M72:O72)</f>
        <v>0</v>
      </c>
    </row>
    <row r="73" customFormat="false" ht="15.75" hidden="false" customHeight="false" outlineLevel="0" collapsed="false">
      <c r="A73" s="93" t="n">
        <v>57</v>
      </c>
      <c r="B73" s="94"/>
      <c r="C73" s="95" t="s">
        <v>309</v>
      </c>
      <c r="D73" s="96" t="s">
        <v>199</v>
      </c>
      <c r="E73" s="97" t="n">
        <v>1</v>
      </c>
      <c r="F73" s="98"/>
      <c r="G73" s="98" t="n">
        <f aca="false">IF(F73&gt;0,likme,0)</f>
        <v>0</v>
      </c>
      <c r="H73" s="98" t="n">
        <f aca="false">ROUND(F73*G73,2)</f>
        <v>0</v>
      </c>
      <c r="I73" s="98"/>
      <c r="J73" s="98"/>
      <c r="K73" s="98" t="n">
        <f aca="false">SUM(H73:J73)</f>
        <v>0</v>
      </c>
      <c r="L73" s="98" t="n">
        <f aca="false">ROUND(E73*F73,2)</f>
        <v>0</v>
      </c>
      <c r="M73" s="98" t="n">
        <f aca="false">ROUND(E73*H73,2)</f>
        <v>0</v>
      </c>
      <c r="N73" s="98" t="n">
        <f aca="false">ROUND(E73*I73,2)</f>
        <v>0</v>
      </c>
      <c r="O73" s="98" t="n">
        <f aca="false">ROUND(E73*J73,2)</f>
        <v>0</v>
      </c>
      <c r="P73" s="98" t="n">
        <f aca="false">SUM(M73:O73)</f>
        <v>0</v>
      </c>
    </row>
    <row r="74" customFormat="false" ht="15.75" hidden="false" customHeight="false" outlineLevel="0" collapsed="false">
      <c r="A74" s="93" t="n">
        <v>58</v>
      </c>
      <c r="B74" s="94"/>
      <c r="C74" s="95" t="s">
        <v>310</v>
      </c>
      <c r="D74" s="96" t="s">
        <v>199</v>
      </c>
      <c r="E74" s="97" t="n">
        <v>14</v>
      </c>
      <c r="F74" s="98"/>
      <c r="G74" s="98" t="n">
        <f aca="false">IF(F74&gt;0,likme,0)</f>
        <v>0</v>
      </c>
      <c r="H74" s="98" t="n">
        <f aca="false">ROUND(F74*G74,2)</f>
        <v>0</v>
      </c>
      <c r="I74" s="98"/>
      <c r="J74" s="98"/>
      <c r="K74" s="98" t="n">
        <f aca="false">SUM(H74:J74)</f>
        <v>0</v>
      </c>
      <c r="L74" s="98" t="n">
        <f aca="false">ROUND(E74*F74,2)</f>
        <v>0</v>
      </c>
      <c r="M74" s="98" t="n">
        <f aca="false">ROUND(E74*H74,2)</f>
        <v>0</v>
      </c>
      <c r="N74" s="98" t="n">
        <f aca="false">ROUND(E74*I74,2)</f>
        <v>0</v>
      </c>
      <c r="O74" s="98" t="n">
        <f aca="false">ROUND(E74*J74,2)</f>
        <v>0</v>
      </c>
      <c r="P74" s="98" t="n">
        <f aca="false">SUM(M74:O74)</f>
        <v>0</v>
      </c>
    </row>
    <row r="75" customFormat="false" ht="15.75" hidden="false" customHeight="false" outlineLevel="0" collapsed="false">
      <c r="A75" s="93" t="n">
        <v>59</v>
      </c>
      <c r="B75" s="94"/>
      <c r="C75" s="95" t="s">
        <v>311</v>
      </c>
      <c r="D75" s="96" t="s">
        <v>199</v>
      </c>
      <c r="E75" s="97" t="n">
        <v>17</v>
      </c>
      <c r="F75" s="98"/>
      <c r="G75" s="98" t="n">
        <f aca="false">IF(F75&gt;0,likme,0)</f>
        <v>0</v>
      </c>
      <c r="H75" s="98" t="n">
        <f aca="false">ROUND(F75*G75,2)</f>
        <v>0</v>
      </c>
      <c r="I75" s="98"/>
      <c r="J75" s="98"/>
      <c r="K75" s="98" t="n">
        <f aca="false">SUM(H75:J75)</f>
        <v>0</v>
      </c>
      <c r="L75" s="98" t="n">
        <f aca="false">ROUND(E75*F75,2)</f>
        <v>0</v>
      </c>
      <c r="M75" s="98" t="n">
        <f aca="false">ROUND(E75*H75,2)</f>
        <v>0</v>
      </c>
      <c r="N75" s="98" t="n">
        <f aca="false">ROUND(E75*I75,2)</f>
        <v>0</v>
      </c>
      <c r="O75" s="98" t="n">
        <f aca="false">ROUND(E75*J75,2)</f>
        <v>0</v>
      </c>
      <c r="P75" s="98" t="n">
        <f aca="false">SUM(M75:O75)</f>
        <v>0</v>
      </c>
    </row>
    <row r="76" customFormat="false" ht="15.75" hidden="false" customHeight="false" outlineLevel="0" collapsed="false">
      <c r="A76" s="93" t="n">
        <v>60</v>
      </c>
      <c r="B76" s="94"/>
      <c r="C76" s="95" t="s">
        <v>312</v>
      </c>
      <c r="D76" s="96" t="s">
        <v>199</v>
      </c>
      <c r="E76" s="97" t="n">
        <v>88</v>
      </c>
      <c r="F76" s="98"/>
      <c r="G76" s="98" t="n">
        <f aca="false">IF(F76&gt;0,likme,0)</f>
        <v>0</v>
      </c>
      <c r="H76" s="98" t="n">
        <f aca="false">ROUND(F76*G76,2)</f>
        <v>0</v>
      </c>
      <c r="I76" s="98"/>
      <c r="J76" s="98"/>
      <c r="K76" s="98" t="n">
        <f aca="false">SUM(H76:J76)</f>
        <v>0</v>
      </c>
      <c r="L76" s="98" t="n">
        <f aca="false">ROUND(E76*F76,2)</f>
        <v>0</v>
      </c>
      <c r="M76" s="98" t="n">
        <f aca="false">ROUND(E76*H76,2)</f>
        <v>0</v>
      </c>
      <c r="N76" s="98" t="n">
        <f aca="false">ROUND(E76*I76,2)</f>
        <v>0</v>
      </c>
      <c r="O76" s="98" t="n">
        <f aca="false">ROUND(E76*J76,2)</f>
        <v>0</v>
      </c>
      <c r="P76" s="98" t="n">
        <f aca="false">SUM(M76:O76)</f>
        <v>0</v>
      </c>
    </row>
    <row r="77" customFormat="false" ht="15.75" hidden="false" customHeight="false" outlineLevel="0" collapsed="false">
      <c r="A77" s="93" t="n">
        <v>61</v>
      </c>
      <c r="B77" s="94"/>
      <c r="C77" s="95" t="s">
        <v>313</v>
      </c>
      <c r="D77" s="96" t="s">
        <v>106</v>
      </c>
      <c r="E77" s="97" t="n">
        <v>1</v>
      </c>
      <c r="F77" s="98"/>
      <c r="G77" s="98" t="n">
        <f aca="false">IF(F77&gt;0,likme,0)</f>
        <v>0</v>
      </c>
      <c r="H77" s="98" t="n">
        <f aca="false">ROUND(F77*G77,2)</f>
        <v>0</v>
      </c>
      <c r="I77" s="98"/>
      <c r="J77" s="98"/>
      <c r="K77" s="98" t="n">
        <f aca="false">SUM(H77:J77)</f>
        <v>0</v>
      </c>
      <c r="L77" s="98" t="n">
        <f aca="false">ROUND(E77*F77,2)</f>
        <v>0</v>
      </c>
      <c r="M77" s="98" t="n">
        <f aca="false">ROUND(E77*H77,2)</f>
        <v>0</v>
      </c>
      <c r="N77" s="98" t="n">
        <f aca="false">ROUND(E77*I77,2)</f>
        <v>0</v>
      </c>
      <c r="O77" s="98" t="n">
        <f aca="false">ROUND(E77*J77,2)</f>
        <v>0</v>
      </c>
      <c r="P77" s="98" t="n">
        <f aca="false">SUM(M77:O77)</f>
        <v>0</v>
      </c>
    </row>
    <row r="78" customFormat="false" ht="15.75" hidden="false" customHeight="false" outlineLevel="0" collapsed="false">
      <c r="A78" s="93" t="n">
        <v>62</v>
      </c>
      <c r="B78" s="94"/>
      <c r="C78" s="95" t="s">
        <v>276</v>
      </c>
      <c r="D78" s="96" t="s">
        <v>106</v>
      </c>
      <c r="E78" s="97" t="n">
        <v>1</v>
      </c>
      <c r="F78" s="98"/>
      <c r="G78" s="98" t="n">
        <f aca="false">IF(F78&gt;0,likme,0)</f>
        <v>0</v>
      </c>
      <c r="H78" s="98" t="n">
        <f aca="false">ROUND(F78*G78,2)</f>
        <v>0</v>
      </c>
      <c r="I78" s="98"/>
      <c r="J78" s="98"/>
      <c r="K78" s="98" t="n">
        <f aca="false">SUM(H78:J78)</f>
        <v>0</v>
      </c>
      <c r="L78" s="98" t="n">
        <f aca="false">ROUND(E78*F78,2)</f>
        <v>0</v>
      </c>
      <c r="M78" s="98" t="n">
        <f aca="false">ROUND(E78*H78,2)</f>
        <v>0</v>
      </c>
      <c r="N78" s="98" t="n">
        <f aca="false">ROUND(E78*I78,2)</f>
        <v>0</v>
      </c>
      <c r="O78" s="98" t="n">
        <f aca="false">ROUND(E78*J78,2)</f>
        <v>0</v>
      </c>
      <c r="P78" s="98" t="n">
        <f aca="false">SUM(M78:O78)</f>
        <v>0</v>
      </c>
    </row>
    <row r="79" customFormat="false" ht="15.75" hidden="false" customHeight="false" outlineLevel="0" collapsed="false">
      <c r="A79" s="93" t="n">
        <v>63</v>
      </c>
      <c r="B79" s="94"/>
      <c r="C79" s="118" t="s">
        <v>314</v>
      </c>
      <c r="D79" s="96"/>
      <c r="E79" s="97"/>
      <c r="F79" s="98"/>
      <c r="G79" s="98" t="n">
        <f aca="false">IF(F79&gt;0,likme,0)</f>
        <v>0</v>
      </c>
      <c r="H79" s="98" t="n">
        <f aca="false">ROUND(F79*G79,2)</f>
        <v>0</v>
      </c>
      <c r="I79" s="98"/>
      <c r="J79" s="98"/>
      <c r="K79" s="98" t="n">
        <f aca="false">SUM(H79:J79)</f>
        <v>0</v>
      </c>
      <c r="L79" s="98" t="n">
        <f aca="false">ROUND(E79*F79,2)</f>
        <v>0</v>
      </c>
      <c r="M79" s="98" t="n">
        <f aca="false">ROUND(E79*H79,2)</f>
        <v>0</v>
      </c>
      <c r="N79" s="98" t="n">
        <f aca="false">ROUND(E79*I79,2)</f>
        <v>0</v>
      </c>
      <c r="O79" s="98" t="n">
        <f aca="false">ROUND(E79*J79,2)</f>
        <v>0</v>
      </c>
      <c r="P79" s="98" t="n">
        <f aca="false">SUM(M79:O79)</f>
        <v>0</v>
      </c>
    </row>
    <row r="80" customFormat="false" ht="15.75" hidden="false" customHeight="false" outlineLevel="0" collapsed="false">
      <c r="A80" s="93" t="n">
        <v>64</v>
      </c>
      <c r="B80" s="94"/>
      <c r="C80" s="95" t="s">
        <v>315</v>
      </c>
      <c r="D80" s="96" t="s">
        <v>193</v>
      </c>
      <c r="E80" s="97" t="n">
        <v>70</v>
      </c>
      <c r="F80" s="98"/>
      <c r="G80" s="98" t="n">
        <f aca="false">IF(F80&gt;0,likme,0)</f>
        <v>0</v>
      </c>
      <c r="H80" s="98" t="n">
        <f aca="false">ROUND(F80*G80,2)</f>
        <v>0</v>
      </c>
      <c r="I80" s="98"/>
      <c r="J80" s="98"/>
      <c r="K80" s="98" t="n">
        <f aca="false">SUM(H80:J80)</f>
        <v>0</v>
      </c>
      <c r="L80" s="98" t="n">
        <f aca="false">ROUND(E80*F80,2)</f>
        <v>0</v>
      </c>
      <c r="M80" s="98" t="n">
        <f aca="false">ROUND(E80*H80,2)</f>
        <v>0</v>
      </c>
      <c r="N80" s="98" t="n">
        <f aca="false">ROUND(E80*I80,2)</f>
        <v>0</v>
      </c>
      <c r="O80" s="98" t="n">
        <f aca="false">ROUND(E80*J80,2)</f>
        <v>0</v>
      </c>
      <c r="P80" s="98" t="n">
        <f aca="false">SUM(M80:O80)</f>
        <v>0</v>
      </c>
    </row>
    <row r="81" customFormat="false" ht="15.75" hidden="false" customHeight="false" outlineLevel="0" collapsed="false">
      <c r="A81" s="93" t="n">
        <v>65</v>
      </c>
      <c r="B81" s="94"/>
      <c r="C81" s="95" t="s">
        <v>316</v>
      </c>
      <c r="D81" s="96" t="s">
        <v>193</v>
      </c>
      <c r="E81" s="97" t="n">
        <v>60</v>
      </c>
      <c r="F81" s="98"/>
      <c r="G81" s="98" t="n">
        <f aca="false">IF(F81&gt;0,likme,0)</f>
        <v>0</v>
      </c>
      <c r="H81" s="98" t="n">
        <f aca="false">ROUND(F81*G81,2)</f>
        <v>0</v>
      </c>
      <c r="I81" s="98"/>
      <c r="J81" s="98"/>
      <c r="K81" s="98" t="n">
        <f aca="false">SUM(H81:J81)</f>
        <v>0</v>
      </c>
      <c r="L81" s="98" t="n">
        <f aca="false">ROUND(E81*F81,2)</f>
        <v>0</v>
      </c>
      <c r="M81" s="98" t="n">
        <f aca="false">ROUND(E81*H81,2)</f>
        <v>0</v>
      </c>
      <c r="N81" s="98" t="n">
        <f aca="false">ROUND(E81*I81,2)</f>
        <v>0</v>
      </c>
      <c r="O81" s="98" t="n">
        <f aca="false">ROUND(E81*J81,2)</f>
        <v>0</v>
      </c>
      <c r="P81" s="98" t="n">
        <f aca="false">SUM(M81:O81)</f>
        <v>0</v>
      </c>
    </row>
    <row r="82" customFormat="false" ht="27.7" hidden="false" customHeight="false" outlineLevel="0" collapsed="false">
      <c r="A82" s="93" t="n">
        <v>66</v>
      </c>
      <c r="B82" s="94"/>
      <c r="C82" s="95" t="s">
        <v>317</v>
      </c>
      <c r="D82" s="96" t="s">
        <v>199</v>
      </c>
      <c r="E82" s="97" t="n">
        <v>6</v>
      </c>
      <c r="F82" s="98"/>
      <c r="G82" s="98" t="n">
        <f aca="false">IF(F82&gt;0,likme,0)</f>
        <v>0</v>
      </c>
      <c r="H82" s="98" t="n">
        <f aca="false">ROUND(F82*G82,2)</f>
        <v>0</v>
      </c>
      <c r="I82" s="98"/>
      <c r="J82" s="98"/>
      <c r="K82" s="98" t="n">
        <f aca="false">SUM(H82:J82)</f>
        <v>0</v>
      </c>
      <c r="L82" s="98" t="n">
        <f aca="false">ROUND(E82*F82,2)</f>
        <v>0</v>
      </c>
      <c r="M82" s="98" t="n">
        <f aca="false">ROUND(E82*H82,2)</f>
        <v>0</v>
      </c>
      <c r="N82" s="98" t="n">
        <f aca="false">ROUND(E82*I82,2)</f>
        <v>0</v>
      </c>
      <c r="O82" s="98" t="n">
        <f aca="false">ROUND(E82*J82,2)</f>
        <v>0</v>
      </c>
      <c r="P82" s="98" t="n">
        <f aca="false">SUM(M82:O82)</f>
        <v>0</v>
      </c>
    </row>
    <row r="83" customFormat="false" ht="15.75" hidden="false" customHeight="false" outlineLevel="0" collapsed="false">
      <c r="A83" s="93" t="n">
        <v>67</v>
      </c>
      <c r="B83" s="94"/>
      <c r="C83" s="95" t="s">
        <v>318</v>
      </c>
      <c r="D83" s="96" t="s">
        <v>199</v>
      </c>
      <c r="E83" s="97" t="n">
        <v>30</v>
      </c>
      <c r="F83" s="98"/>
      <c r="G83" s="98" t="n">
        <f aca="false">IF(F83&gt;0,likme,0)</f>
        <v>0</v>
      </c>
      <c r="H83" s="98" t="n">
        <f aca="false">ROUND(F83*G83,2)</f>
        <v>0</v>
      </c>
      <c r="I83" s="98"/>
      <c r="J83" s="98"/>
      <c r="K83" s="98" t="n">
        <f aca="false">SUM(H83:J83)</f>
        <v>0</v>
      </c>
      <c r="L83" s="98" t="n">
        <f aca="false">ROUND(E83*F83,2)</f>
        <v>0</v>
      </c>
      <c r="M83" s="98" t="n">
        <f aca="false">ROUND(E83*H83,2)</f>
        <v>0</v>
      </c>
      <c r="N83" s="98" t="n">
        <f aca="false">ROUND(E83*I83,2)</f>
        <v>0</v>
      </c>
      <c r="O83" s="98" t="n">
        <f aca="false">ROUND(E83*J83,2)</f>
        <v>0</v>
      </c>
      <c r="P83" s="98" t="n">
        <f aca="false">SUM(M83:O83)</f>
        <v>0</v>
      </c>
    </row>
    <row r="84" customFormat="false" ht="27.7" hidden="false" customHeight="false" outlineLevel="0" collapsed="false">
      <c r="A84" s="93" t="n">
        <v>68</v>
      </c>
      <c r="B84" s="94"/>
      <c r="C84" s="95" t="s">
        <v>319</v>
      </c>
      <c r="D84" s="96" t="s">
        <v>199</v>
      </c>
      <c r="E84" s="97" t="n">
        <v>95</v>
      </c>
      <c r="F84" s="98"/>
      <c r="G84" s="98" t="n">
        <f aca="false">IF(F84&gt;0,likme,0)</f>
        <v>0</v>
      </c>
      <c r="H84" s="98" t="n">
        <f aca="false">ROUND(F84*G84,2)</f>
        <v>0</v>
      </c>
      <c r="I84" s="98"/>
      <c r="J84" s="98"/>
      <c r="K84" s="98" t="n">
        <f aca="false">SUM(H84:J84)</f>
        <v>0</v>
      </c>
      <c r="L84" s="98" t="n">
        <f aca="false">ROUND(E84*F84,2)</f>
        <v>0</v>
      </c>
      <c r="M84" s="98" t="n">
        <f aca="false">ROUND(E84*H84,2)</f>
        <v>0</v>
      </c>
      <c r="N84" s="98" t="n">
        <f aca="false">ROUND(E84*I84,2)</f>
        <v>0</v>
      </c>
      <c r="O84" s="98" t="n">
        <f aca="false">ROUND(E84*J84,2)</f>
        <v>0</v>
      </c>
      <c r="P84" s="98" t="n">
        <f aca="false">SUM(M84:O84)</f>
        <v>0</v>
      </c>
    </row>
    <row r="85" customFormat="false" ht="15.75" hidden="false" customHeight="false" outlineLevel="0" collapsed="false">
      <c r="A85" s="93" t="n">
        <v>69</v>
      </c>
      <c r="B85" s="94"/>
      <c r="C85" s="95" t="s">
        <v>320</v>
      </c>
      <c r="D85" s="96" t="s">
        <v>199</v>
      </c>
      <c r="E85" s="97" t="n">
        <v>7</v>
      </c>
      <c r="F85" s="98"/>
      <c r="G85" s="98" t="n">
        <f aca="false">IF(F85&gt;0,likme,0)</f>
        <v>0</v>
      </c>
      <c r="H85" s="98" t="n">
        <f aca="false">ROUND(F85*G85,2)</f>
        <v>0</v>
      </c>
      <c r="I85" s="98"/>
      <c r="J85" s="98"/>
      <c r="K85" s="98" t="n">
        <f aca="false">SUM(H85:J85)</f>
        <v>0</v>
      </c>
      <c r="L85" s="98" t="n">
        <f aca="false">ROUND(E85*F85,2)</f>
        <v>0</v>
      </c>
      <c r="M85" s="98" t="n">
        <f aca="false">ROUND(E85*H85,2)</f>
        <v>0</v>
      </c>
      <c r="N85" s="98" t="n">
        <f aca="false">ROUND(E85*I85,2)</f>
        <v>0</v>
      </c>
      <c r="O85" s="98" t="n">
        <f aca="false">ROUND(E85*J85,2)</f>
        <v>0</v>
      </c>
      <c r="P85" s="98" t="n">
        <f aca="false">SUM(M85:O85)</f>
        <v>0</v>
      </c>
    </row>
    <row r="86" customFormat="false" ht="40.95" hidden="false" customHeight="false" outlineLevel="0" collapsed="false">
      <c r="A86" s="93" t="n">
        <v>70</v>
      </c>
      <c r="B86" s="94"/>
      <c r="C86" s="95" t="s">
        <v>321</v>
      </c>
      <c r="D86" s="96" t="s">
        <v>106</v>
      </c>
      <c r="E86" s="97" t="n">
        <v>1</v>
      </c>
      <c r="F86" s="98"/>
      <c r="G86" s="98" t="n">
        <f aca="false">IF(F86&gt;0,likme,0)</f>
        <v>0</v>
      </c>
      <c r="H86" s="98" t="n">
        <f aca="false">ROUND(F86*G86,2)</f>
        <v>0</v>
      </c>
      <c r="I86" s="98"/>
      <c r="J86" s="98"/>
      <c r="K86" s="98" t="n">
        <f aca="false">SUM(H86:J86)</f>
        <v>0</v>
      </c>
      <c r="L86" s="98" t="n">
        <f aca="false">ROUND(E86*F86,2)</f>
        <v>0</v>
      </c>
      <c r="M86" s="98" t="n">
        <f aca="false">ROUND(E86*H86,2)</f>
        <v>0</v>
      </c>
      <c r="N86" s="98" t="n">
        <f aca="false">ROUND(E86*I86,2)</f>
        <v>0</v>
      </c>
      <c r="O86" s="98" t="n">
        <f aca="false">ROUND(E86*J86,2)</f>
        <v>0</v>
      </c>
      <c r="P86" s="98" t="n">
        <f aca="false">SUM(M86:O86)</f>
        <v>0</v>
      </c>
    </row>
    <row r="87" customFormat="false" ht="15.75" hidden="false" customHeight="false" outlineLevel="0" collapsed="false">
      <c r="A87" s="93" t="n">
        <v>71</v>
      </c>
      <c r="B87" s="94"/>
      <c r="C87" s="95" t="s">
        <v>322</v>
      </c>
      <c r="D87" s="96" t="s">
        <v>193</v>
      </c>
      <c r="E87" s="97" t="n">
        <v>10</v>
      </c>
      <c r="F87" s="98"/>
      <c r="G87" s="98" t="n">
        <f aca="false">IF(F87&gt;0,likme,0)</f>
        <v>0</v>
      </c>
      <c r="H87" s="98" t="n">
        <f aca="false">ROUND(F87*G87,2)</f>
        <v>0</v>
      </c>
      <c r="I87" s="98"/>
      <c r="J87" s="98"/>
      <c r="K87" s="98" t="n">
        <f aca="false">SUM(H87:J87)</f>
        <v>0</v>
      </c>
      <c r="L87" s="98" t="n">
        <f aca="false">ROUND(E87*F87,2)</f>
        <v>0</v>
      </c>
      <c r="M87" s="98" t="n">
        <f aca="false">ROUND(E87*H87,2)</f>
        <v>0</v>
      </c>
      <c r="N87" s="98" t="n">
        <f aca="false">ROUND(E87*I87,2)</f>
        <v>0</v>
      </c>
      <c r="O87" s="98" t="n">
        <f aca="false">ROUND(E87*J87,2)</f>
        <v>0</v>
      </c>
      <c r="P87" s="98" t="n">
        <f aca="false">SUM(M87:O87)</f>
        <v>0</v>
      </c>
    </row>
    <row r="88" customFormat="false" ht="15.75" hidden="false" customHeight="false" outlineLevel="0" collapsed="false">
      <c r="A88" s="93" t="n">
        <v>72</v>
      </c>
      <c r="B88" s="94"/>
      <c r="C88" s="95" t="s">
        <v>323</v>
      </c>
      <c r="D88" s="96" t="s">
        <v>193</v>
      </c>
      <c r="E88" s="97" t="n">
        <v>400</v>
      </c>
      <c r="F88" s="98"/>
      <c r="G88" s="98" t="n">
        <f aca="false">IF(F88&gt;0,likme,0)</f>
        <v>0</v>
      </c>
      <c r="H88" s="98" t="n">
        <f aca="false">ROUND(F88*G88,2)</f>
        <v>0</v>
      </c>
      <c r="I88" s="98"/>
      <c r="J88" s="98"/>
      <c r="K88" s="98" t="n">
        <f aca="false">SUM(H88:J88)</f>
        <v>0</v>
      </c>
      <c r="L88" s="98" t="n">
        <f aca="false">ROUND(E88*F88,2)</f>
        <v>0</v>
      </c>
      <c r="M88" s="98" t="n">
        <f aca="false">ROUND(E88*H88,2)</f>
        <v>0</v>
      </c>
      <c r="N88" s="98" t="n">
        <f aca="false">ROUND(E88*I88,2)</f>
        <v>0</v>
      </c>
      <c r="O88" s="98" t="n">
        <f aca="false">ROUND(E88*J88,2)</f>
        <v>0</v>
      </c>
      <c r="P88" s="98" t="n">
        <f aca="false">SUM(M88:O88)</f>
        <v>0</v>
      </c>
    </row>
    <row r="89" customFormat="false" ht="15.75" hidden="false" customHeight="false" outlineLevel="0" collapsed="false">
      <c r="A89" s="93" t="n">
        <v>73</v>
      </c>
      <c r="B89" s="94"/>
      <c r="C89" s="95" t="s">
        <v>324</v>
      </c>
      <c r="D89" s="96" t="s">
        <v>199</v>
      </c>
      <c r="E89" s="97" t="n">
        <v>1</v>
      </c>
      <c r="F89" s="98"/>
      <c r="G89" s="98" t="n">
        <f aca="false">IF(F89&gt;0,likme,0)</f>
        <v>0</v>
      </c>
      <c r="H89" s="98" t="n">
        <f aca="false">ROUND(F89*G89,2)</f>
        <v>0</v>
      </c>
      <c r="I89" s="98"/>
      <c r="J89" s="98"/>
      <c r="K89" s="98" t="n">
        <f aca="false">SUM(H89:J89)</f>
        <v>0</v>
      </c>
      <c r="L89" s="98" t="n">
        <f aca="false">ROUND(E89*F89,2)</f>
        <v>0</v>
      </c>
      <c r="M89" s="98" t="n">
        <f aca="false">ROUND(E89*H89,2)</f>
        <v>0</v>
      </c>
      <c r="N89" s="98" t="n">
        <f aca="false">ROUND(E89*I89,2)</f>
        <v>0</v>
      </c>
      <c r="O89" s="98" t="n">
        <f aca="false">ROUND(E89*J89,2)</f>
        <v>0</v>
      </c>
      <c r="P89" s="98" t="n">
        <f aca="false">SUM(M89:O89)</f>
        <v>0</v>
      </c>
    </row>
    <row r="90" customFormat="false" ht="15.75" hidden="false" customHeight="false" outlineLevel="0" collapsed="false">
      <c r="A90" s="93" t="n">
        <v>74</v>
      </c>
      <c r="B90" s="94"/>
      <c r="C90" s="95" t="s">
        <v>276</v>
      </c>
      <c r="D90" s="96" t="s">
        <v>106</v>
      </c>
      <c r="E90" s="97" t="n">
        <v>1</v>
      </c>
      <c r="F90" s="98"/>
      <c r="G90" s="98" t="n">
        <f aca="false">IF(F90&gt;0,likme,0)</f>
        <v>0</v>
      </c>
      <c r="H90" s="98" t="n">
        <f aca="false">ROUND(F90*G90,2)</f>
        <v>0</v>
      </c>
      <c r="I90" s="98"/>
      <c r="J90" s="98"/>
      <c r="K90" s="98" t="n">
        <f aca="false">SUM(H90:J90)</f>
        <v>0</v>
      </c>
      <c r="L90" s="98" t="n">
        <f aca="false">ROUND(E90*F90,2)</f>
        <v>0</v>
      </c>
      <c r="M90" s="98" t="n">
        <f aca="false">ROUND(E90*H90,2)</f>
        <v>0</v>
      </c>
      <c r="N90" s="98" t="n">
        <f aca="false">ROUND(E90*I90,2)</f>
        <v>0</v>
      </c>
      <c r="O90" s="98" t="n">
        <f aca="false">ROUND(E90*J90,2)</f>
        <v>0</v>
      </c>
      <c r="P90" s="98" t="n">
        <f aca="false">SUM(M90:O90)</f>
        <v>0</v>
      </c>
    </row>
    <row r="91" customFormat="false" ht="15.75" hidden="false" customHeight="false" outlineLevel="0" collapsed="false">
      <c r="A91" s="93" t="n">
        <v>75</v>
      </c>
      <c r="B91" s="94"/>
      <c r="C91" s="118" t="s">
        <v>325</v>
      </c>
      <c r="D91" s="96"/>
      <c r="E91" s="97"/>
      <c r="F91" s="98"/>
      <c r="G91" s="98" t="n">
        <f aca="false">IF(F91&gt;0,likme,0)</f>
        <v>0</v>
      </c>
      <c r="H91" s="98" t="n">
        <f aca="false">ROUND(F91*G91,2)</f>
        <v>0</v>
      </c>
      <c r="I91" s="98"/>
      <c r="J91" s="98"/>
      <c r="K91" s="98" t="n">
        <f aca="false">SUM(H91:J91)</f>
        <v>0</v>
      </c>
      <c r="L91" s="98" t="n">
        <f aca="false">ROUND(E91*F91,2)</f>
        <v>0</v>
      </c>
      <c r="M91" s="98" t="n">
        <f aca="false">ROUND(E91*H91,2)</f>
        <v>0</v>
      </c>
      <c r="N91" s="98" t="n">
        <f aca="false">ROUND(E91*I91,2)</f>
        <v>0</v>
      </c>
      <c r="O91" s="98" t="n">
        <f aca="false">ROUND(E91*J91,2)</f>
        <v>0</v>
      </c>
      <c r="P91" s="98" t="n">
        <f aca="false">SUM(M91:O91)</f>
        <v>0</v>
      </c>
    </row>
    <row r="92" customFormat="false" ht="15.75" hidden="false" customHeight="false" outlineLevel="0" collapsed="false">
      <c r="A92" s="93" t="n">
        <v>76</v>
      </c>
      <c r="B92" s="94"/>
      <c r="C92" s="95" t="s">
        <v>326</v>
      </c>
      <c r="D92" s="96" t="s">
        <v>106</v>
      </c>
      <c r="E92" s="97" t="n">
        <v>1</v>
      </c>
      <c r="F92" s="98"/>
      <c r="G92" s="98" t="n">
        <f aca="false">IF(F92&gt;0,likme,0)</f>
        <v>0</v>
      </c>
      <c r="H92" s="98" t="n">
        <f aca="false">ROUND(F92*G92,2)</f>
        <v>0</v>
      </c>
      <c r="I92" s="98"/>
      <c r="J92" s="98"/>
      <c r="K92" s="98" t="n">
        <f aca="false">SUM(H92:J92)</f>
        <v>0</v>
      </c>
      <c r="L92" s="98" t="n">
        <f aca="false">ROUND(E92*F92,2)</f>
        <v>0</v>
      </c>
      <c r="M92" s="98" t="n">
        <f aca="false">ROUND(E92*H92,2)</f>
        <v>0</v>
      </c>
      <c r="N92" s="98" t="n">
        <f aca="false">ROUND(E92*I92,2)</f>
        <v>0</v>
      </c>
      <c r="O92" s="98" t="n">
        <f aca="false">ROUND(E92*J92,2)</f>
        <v>0</v>
      </c>
      <c r="P92" s="98" t="n">
        <f aca="false">SUM(M92:O92)</f>
        <v>0</v>
      </c>
    </row>
    <row r="93" customFormat="false" ht="15.75" hidden="false" customHeight="false" outlineLevel="0" collapsed="false">
      <c r="A93" s="93" t="n">
        <v>77</v>
      </c>
      <c r="B93" s="94"/>
      <c r="C93" s="95" t="s">
        <v>327</v>
      </c>
      <c r="D93" s="96" t="s">
        <v>106</v>
      </c>
      <c r="E93" s="97" t="n">
        <v>1</v>
      </c>
      <c r="F93" s="98"/>
      <c r="G93" s="98" t="n">
        <f aca="false">IF(F93&gt;0,likme,0)</f>
        <v>0</v>
      </c>
      <c r="H93" s="98" t="n">
        <f aca="false">ROUND(F93*G93,2)</f>
        <v>0</v>
      </c>
      <c r="I93" s="98"/>
      <c r="J93" s="98"/>
      <c r="K93" s="98" t="n">
        <f aca="false">SUM(H93:J93)</f>
        <v>0</v>
      </c>
      <c r="L93" s="98" t="n">
        <f aca="false">ROUND(E93*F93,2)</f>
        <v>0</v>
      </c>
      <c r="M93" s="98" t="n">
        <f aca="false">ROUND(E93*H93,2)</f>
        <v>0</v>
      </c>
      <c r="N93" s="98" t="n">
        <f aca="false">ROUND(E93*I93,2)</f>
        <v>0</v>
      </c>
      <c r="O93" s="98" t="n">
        <f aca="false">ROUND(E93*J93,2)</f>
        <v>0</v>
      </c>
      <c r="P93" s="98" t="n">
        <f aca="false">SUM(M93:O93)</f>
        <v>0</v>
      </c>
    </row>
    <row r="94" customFormat="false" ht="15.75" hidden="false" customHeight="false" outlineLevel="0" collapsed="false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</row>
    <row r="95" customFormat="false" ht="15.75" hidden="false" customHeight="true" outlineLevel="0" collapsed="false">
      <c r="A95" s="100" t="s">
        <v>107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1"/>
      <c r="L95" s="102" t="n">
        <f aca="false">SUM(L17:L94)</f>
        <v>0</v>
      </c>
      <c r="M95" s="102" t="n">
        <f aca="false">SUM(M17:M94)</f>
        <v>0</v>
      </c>
      <c r="N95" s="102" t="n">
        <f aca="false">SUM(N17:N94)</f>
        <v>0</v>
      </c>
      <c r="O95" s="102" t="n">
        <f aca="false">SUM(O17:O94)</f>
        <v>0</v>
      </c>
      <c r="P95" s="102" t="n">
        <f aca="false">SUM(P17:P94)</f>
        <v>0</v>
      </c>
    </row>
    <row r="96" customFormat="false" ht="15.75" hidden="false" customHeight="false" outlineLevel="0" collapsed="false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4"/>
      <c r="L96" s="105"/>
      <c r="M96" s="105"/>
      <c r="N96" s="105"/>
      <c r="O96" s="105"/>
      <c r="P96" s="106"/>
    </row>
    <row r="97" customFormat="false" ht="15.75" hidden="false" customHeight="false" outlineLevel="0" collapsed="false">
      <c r="A97" s="42" t="str">
        <f aca="false">KT!A23</f>
        <v>Sastādīja: </v>
      </c>
      <c r="C97" s="53"/>
      <c r="D97" s="53" t="str">
        <f aca="false">KT!C27</f>
        <v>2026. gada </v>
      </c>
      <c r="E97" s="53"/>
      <c r="F97" s="53"/>
      <c r="G97" s="53"/>
      <c r="H97" s="53"/>
    </row>
    <row r="98" customFormat="false" ht="15.75" hidden="false" customHeight="false" outlineLevel="0" collapsed="false">
      <c r="A98" s="42" t="s">
        <v>49</v>
      </c>
      <c r="C98" s="53"/>
      <c r="D98" s="53"/>
      <c r="E98" s="53"/>
      <c r="F98" s="53"/>
      <c r="G98" s="53"/>
      <c r="H98" s="53"/>
    </row>
    <row r="99" customFormat="false" ht="15.75" hidden="false" customHeight="false" outlineLevel="0" collapsed="false">
      <c r="A99" s="42"/>
      <c r="C99" s="53"/>
      <c r="D99" s="53"/>
      <c r="E99" s="53"/>
      <c r="F99" s="53"/>
      <c r="G99" s="53"/>
      <c r="H99" s="53"/>
    </row>
    <row r="100" customFormat="false" ht="15.75" hidden="false" customHeight="false" outlineLevel="0" collapsed="false">
      <c r="A100" s="44"/>
      <c r="C100" s="53"/>
      <c r="D100" s="53"/>
      <c r="E100" s="53"/>
      <c r="F100" s="53"/>
      <c r="G100" s="53"/>
      <c r="H100" s="53"/>
    </row>
    <row r="101" customFormat="false" ht="15.75" hidden="false" customHeight="false" outlineLevel="0" collapsed="false">
      <c r="A101" s="42"/>
      <c r="C101" s="53"/>
      <c r="D101" s="53"/>
      <c r="E101" s="53"/>
      <c r="F101" s="53"/>
      <c r="G101" s="53"/>
      <c r="H101" s="53"/>
    </row>
    <row r="102" customFormat="false" ht="15.75" hidden="false" customHeight="false" outlineLevel="0" collapsed="false">
      <c r="A102" s="42"/>
      <c r="C102" s="53"/>
      <c r="D102" s="53"/>
      <c r="E102" s="53"/>
      <c r="F102" s="53"/>
      <c r="G102" s="53"/>
      <c r="H102" s="53"/>
    </row>
    <row r="103" customFormat="false" ht="15.75" hidden="false" customHeight="false" outlineLevel="0" collapsed="false">
      <c r="A103" s="42"/>
      <c r="C103" s="53"/>
      <c r="D103" s="53"/>
      <c r="E103" s="53"/>
      <c r="F103" s="53"/>
      <c r="G103" s="53"/>
      <c r="H103" s="53"/>
    </row>
    <row r="104" customFormat="false" ht="15.75" hidden="false" customHeight="false" outlineLevel="0" collapsed="false">
      <c r="B104" s="44"/>
      <c r="C104" s="53"/>
      <c r="D104" s="53"/>
      <c r="E104" s="53"/>
      <c r="F104" s="53"/>
      <c r="G104" s="53"/>
      <c r="H104" s="53"/>
    </row>
    <row r="105" customFormat="false" ht="15.75" hidden="false" customHeight="false" outlineLevel="0" collapsed="false">
      <c r="B105" s="55"/>
      <c r="C105" s="56"/>
      <c r="D105" s="55"/>
      <c r="F105" s="56"/>
      <c r="H105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94:P94"/>
    <mergeCell ref="A95:J9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2:P118"/>
  <sheetViews>
    <sheetView showFormulas="false" showGridLines="true" showRowColHeaders="true" showZeros="true" rightToLeft="false" tabSelected="false" showOutlineSymbols="true" defaultGridColor="true" view="pageBreakPreview" topLeftCell="A6" colorId="64" zoomScale="90" zoomScaleNormal="85" zoomScalePageLayoutView="90" workbookViewId="0">
      <selection pane="topLeft" activeCell="J106" activeCellId="0" sqref="J106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328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KA!C28</f>
        <v>Iekšējās apkures sistēmas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P108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18" t="s">
        <v>329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3" t="n">
        <v>2</v>
      </c>
      <c r="B18" s="94"/>
      <c r="C18" s="95" t="s">
        <v>330</v>
      </c>
      <c r="D18" s="96" t="s">
        <v>193</v>
      </c>
      <c r="E18" s="97" t="n">
        <v>800</v>
      </c>
      <c r="F18" s="98" t="n">
        <v>0</v>
      </c>
      <c r="G18" s="98" t="n">
        <f aca="false">IF(F18&gt;0,likme,0)</f>
        <v>0</v>
      </c>
      <c r="H18" s="98" t="n">
        <f aca="false">ROUND(F18*G18,2)</f>
        <v>0</v>
      </c>
      <c r="I18" s="98"/>
      <c r="J18" s="98" t="n">
        <v>0</v>
      </c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15.75" hidden="false" customHeight="false" outlineLevel="0" collapsed="false">
      <c r="A19" s="93" t="n">
        <v>3</v>
      </c>
      <c r="B19" s="94"/>
      <c r="C19" s="95" t="s">
        <v>331</v>
      </c>
      <c r="D19" s="96" t="s">
        <v>199</v>
      </c>
      <c r="E19" s="97" t="n">
        <v>4</v>
      </c>
      <c r="F19" s="98" t="n">
        <v>0</v>
      </c>
      <c r="G19" s="98" t="n">
        <f aca="false">IF(F19&gt;0,likme,0)</f>
        <v>0</v>
      </c>
      <c r="H19" s="98" t="n">
        <f aca="false">ROUND(F19*G19,2)</f>
        <v>0</v>
      </c>
      <c r="I19" s="98"/>
      <c r="J19" s="98" t="n">
        <v>0</v>
      </c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3" t="n">
        <v>4</v>
      </c>
      <c r="B20" s="94"/>
      <c r="C20" s="95" t="s">
        <v>332</v>
      </c>
      <c r="D20" s="96" t="s">
        <v>106</v>
      </c>
      <c r="E20" s="97" t="n">
        <v>1</v>
      </c>
      <c r="F20" s="98" t="n">
        <v>0</v>
      </c>
      <c r="G20" s="98" t="n">
        <f aca="false">IF(F20&gt;0,likme,0)</f>
        <v>0</v>
      </c>
      <c r="H20" s="98" t="n">
        <f aca="false">ROUND(F20*G20,2)</f>
        <v>0</v>
      </c>
      <c r="I20" s="98"/>
      <c r="J20" s="98" t="n">
        <v>0</v>
      </c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15.75" hidden="false" customHeight="false" outlineLevel="0" collapsed="false">
      <c r="A21" s="93" t="n">
        <v>5</v>
      </c>
      <c r="B21" s="94"/>
      <c r="C21" s="95" t="s">
        <v>333</v>
      </c>
      <c r="D21" s="96" t="s">
        <v>199</v>
      </c>
      <c r="E21" s="97" t="n">
        <v>2</v>
      </c>
      <c r="F21" s="98" t="n">
        <v>0</v>
      </c>
      <c r="G21" s="98" t="n">
        <f aca="false">IF(F21&gt;0,likme,0)</f>
        <v>0</v>
      </c>
      <c r="H21" s="98" t="n">
        <f aca="false">ROUND(F21*G21,2)</f>
        <v>0</v>
      </c>
      <c r="I21" s="98"/>
      <c r="J21" s="98" t="n">
        <v>0</v>
      </c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15.75" hidden="false" customHeight="false" outlineLevel="0" collapsed="false">
      <c r="A22" s="93" t="n">
        <v>6</v>
      </c>
      <c r="B22" s="94"/>
      <c r="C22" s="95" t="s">
        <v>334</v>
      </c>
      <c r="D22" s="96" t="s">
        <v>199</v>
      </c>
      <c r="E22" s="97" t="n">
        <v>2</v>
      </c>
      <c r="F22" s="98" t="n">
        <v>0</v>
      </c>
      <c r="G22" s="98" t="n">
        <f aca="false">IF(F22&gt;0,likme,0)</f>
        <v>0</v>
      </c>
      <c r="H22" s="98" t="n">
        <f aca="false">ROUND(F22*G22,2)</f>
        <v>0</v>
      </c>
      <c r="I22" s="98"/>
      <c r="J22" s="98" t="n">
        <v>0</v>
      </c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15.75" hidden="false" customHeight="false" outlineLevel="0" collapsed="false">
      <c r="A23" s="93" t="n">
        <v>7</v>
      </c>
      <c r="B23" s="94"/>
      <c r="C23" s="95" t="s">
        <v>335</v>
      </c>
      <c r="D23" s="96" t="s">
        <v>199</v>
      </c>
      <c r="E23" s="97" t="n">
        <v>1</v>
      </c>
      <c r="F23" s="98" t="n">
        <v>0</v>
      </c>
      <c r="G23" s="98" t="n">
        <f aca="false">IF(F23&gt;0,likme,0)</f>
        <v>0</v>
      </c>
      <c r="H23" s="98" t="n">
        <f aca="false">ROUND(F23*G23,2)</f>
        <v>0</v>
      </c>
      <c r="I23" s="98"/>
      <c r="J23" s="98" t="n">
        <v>0</v>
      </c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15.75" hidden="false" customHeight="false" outlineLevel="0" collapsed="false">
      <c r="A24" s="93" t="n">
        <v>8</v>
      </c>
      <c r="B24" s="94"/>
      <c r="C24" s="95" t="s">
        <v>336</v>
      </c>
      <c r="D24" s="96" t="s">
        <v>199</v>
      </c>
      <c r="E24" s="97" t="n">
        <v>1</v>
      </c>
      <c r="F24" s="98" t="n">
        <v>0</v>
      </c>
      <c r="G24" s="98" t="n">
        <f aca="false">IF(F24&gt;0,likme,0)</f>
        <v>0</v>
      </c>
      <c r="H24" s="98" t="n">
        <f aca="false">ROUND(F24*G24,2)</f>
        <v>0</v>
      </c>
      <c r="I24" s="98"/>
      <c r="J24" s="98" t="n">
        <v>0</v>
      </c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15.75" hidden="false" customHeight="false" outlineLevel="0" collapsed="false">
      <c r="A25" s="93" t="n">
        <v>9</v>
      </c>
      <c r="B25" s="94"/>
      <c r="C25" s="95" t="s">
        <v>337</v>
      </c>
      <c r="D25" s="96" t="s">
        <v>199</v>
      </c>
      <c r="E25" s="97" t="n">
        <v>1</v>
      </c>
      <c r="F25" s="98" t="n">
        <v>0</v>
      </c>
      <c r="G25" s="98" t="n">
        <f aca="false">IF(F25&gt;0,likme,0)</f>
        <v>0</v>
      </c>
      <c r="H25" s="98" t="n">
        <f aca="false">ROUND(F25*G25,2)</f>
        <v>0</v>
      </c>
      <c r="I25" s="98"/>
      <c r="J25" s="98" t="n">
        <v>0</v>
      </c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15.75" hidden="false" customHeight="false" outlineLevel="0" collapsed="false">
      <c r="A26" s="93" t="n">
        <v>10</v>
      </c>
      <c r="B26" s="94"/>
      <c r="C26" s="95" t="s">
        <v>338</v>
      </c>
      <c r="D26" s="96" t="s">
        <v>199</v>
      </c>
      <c r="E26" s="97" t="n">
        <v>2</v>
      </c>
      <c r="F26" s="98" t="n">
        <v>0</v>
      </c>
      <c r="G26" s="98" t="n">
        <f aca="false">IF(F26&gt;0,likme,0)</f>
        <v>0</v>
      </c>
      <c r="H26" s="98" t="n">
        <f aca="false">ROUND(F26*G26,2)</f>
        <v>0</v>
      </c>
      <c r="I26" s="98"/>
      <c r="J26" s="98" t="n">
        <v>0</v>
      </c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15.75" hidden="false" customHeight="false" outlineLevel="0" collapsed="false">
      <c r="A27" s="93" t="n">
        <v>11</v>
      </c>
      <c r="B27" s="94"/>
      <c r="C27" s="95" t="s">
        <v>339</v>
      </c>
      <c r="D27" s="96" t="s">
        <v>199</v>
      </c>
      <c r="E27" s="97" t="n">
        <v>2</v>
      </c>
      <c r="F27" s="98" t="n">
        <v>0</v>
      </c>
      <c r="G27" s="98" t="n">
        <f aca="false">IF(F27&gt;0,likme,0)</f>
        <v>0</v>
      </c>
      <c r="H27" s="98" t="n">
        <f aca="false">ROUND(F27*G27,2)</f>
        <v>0</v>
      </c>
      <c r="I27" s="98"/>
      <c r="J27" s="98" t="n">
        <v>0</v>
      </c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15.75" hidden="false" customHeight="false" outlineLevel="0" collapsed="false">
      <c r="A28" s="93" t="n">
        <v>12</v>
      </c>
      <c r="B28" s="94"/>
      <c r="C28" s="95" t="s">
        <v>340</v>
      </c>
      <c r="D28" s="96" t="s">
        <v>199</v>
      </c>
      <c r="E28" s="97" t="n">
        <v>1</v>
      </c>
      <c r="F28" s="98" t="n">
        <v>0</v>
      </c>
      <c r="G28" s="98" t="n">
        <f aca="false">IF(F28&gt;0,likme,0)</f>
        <v>0</v>
      </c>
      <c r="H28" s="98" t="n">
        <f aca="false">ROUND(F28*G28,2)</f>
        <v>0</v>
      </c>
      <c r="I28" s="98"/>
      <c r="J28" s="98" t="n">
        <v>0</v>
      </c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15.75" hidden="false" customHeight="false" outlineLevel="0" collapsed="false">
      <c r="A29" s="93" t="n">
        <v>13</v>
      </c>
      <c r="B29" s="94"/>
      <c r="C29" s="95" t="s">
        <v>341</v>
      </c>
      <c r="D29" s="96" t="s">
        <v>199</v>
      </c>
      <c r="E29" s="97" t="n">
        <v>1</v>
      </c>
      <c r="F29" s="98" t="n">
        <v>0</v>
      </c>
      <c r="G29" s="98" t="n">
        <f aca="false">IF(F29&gt;0,likme,0)</f>
        <v>0</v>
      </c>
      <c r="H29" s="98" t="n">
        <f aca="false">ROUND(F29*G29,2)</f>
        <v>0</v>
      </c>
      <c r="I29" s="98"/>
      <c r="J29" s="98" t="n">
        <v>0</v>
      </c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27.7" hidden="false" customHeight="false" outlineLevel="0" collapsed="false">
      <c r="A30" s="93" t="n">
        <v>14</v>
      </c>
      <c r="B30" s="94"/>
      <c r="C30" s="95" t="s">
        <v>342</v>
      </c>
      <c r="D30" s="96" t="s">
        <v>343</v>
      </c>
      <c r="E30" s="97" t="n">
        <v>900</v>
      </c>
      <c r="F30" s="98" t="n">
        <v>0</v>
      </c>
      <c r="G30" s="98" t="n">
        <f aca="false">IF(F30&gt;0,likme,0)</f>
        <v>0</v>
      </c>
      <c r="H30" s="98" t="n">
        <f aca="false">ROUND(F30*G30,2)</f>
        <v>0</v>
      </c>
      <c r="I30" s="98"/>
      <c r="J30" s="98" t="n">
        <v>0</v>
      </c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15.75" hidden="false" customHeight="false" outlineLevel="0" collapsed="false">
      <c r="A31" s="93" t="n">
        <v>15</v>
      </c>
      <c r="B31" s="94"/>
      <c r="C31" s="95" t="s">
        <v>344</v>
      </c>
      <c r="D31" s="96" t="s">
        <v>193</v>
      </c>
      <c r="E31" s="97" t="n">
        <v>10</v>
      </c>
      <c r="F31" s="98" t="n">
        <v>0</v>
      </c>
      <c r="G31" s="98" t="n">
        <f aca="false">IF(F31&gt;0,likme,0)</f>
        <v>0</v>
      </c>
      <c r="H31" s="98" t="n">
        <f aca="false">ROUND(F31*G31,2)</f>
        <v>0</v>
      </c>
      <c r="I31" s="98"/>
      <c r="J31" s="98" t="n">
        <v>0</v>
      </c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15.75" hidden="false" customHeight="false" outlineLevel="0" collapsed="false">
      <c r="A32" s="93" t="n">
        <v>16</v>
      </c>
      <c r="B32" s="94"/>
      <c r="C32" s="95" t="s">
        <v>345</v>
      </c>
      <c r="D32" s="96" t="s">
        <v>193</v>
      </c>
      <c r="E32" s="97" t="n">
        <v>6</v>
      </c>
      <c r="F32" s="98" t="n">
        <v>0</v>
      </c>
      <c r="G32" s="98" t="n">
        <f aca="false">IF(F32&gt;0,likme,0)</f>
        <v>0</v>
      </c>
      <c r="H32" s="98" t="n">
        <f aca="false">ROUND(F32*G32,2)</f>
        <v>0</v>
      </c>
      <c r="I32" s="98"/>
      <c r="J32" s="98" t="n">
        <v>0</v>
      </c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15.75" hidden="false" customHeight="false" outlineLevel="0" collapsed="false">
      <c r="A33" s="93" t="n">
        <v>17</v>
      </c>
      <c r="B33" s="94"/>
      <c r="C33" s="95" t="s">
        <v>346</v>
      </c>
      <c r="D33" s="96" t="s">
        <v>193</v>
      </c>
      <c r="E33" s="97" t="n">
        <v>1</v>
      </c>
      <c r="F33" s="98" t="n">
        <v>0</v>
      </c>
      <c r="G33" s="98" t="n">
        <f aca="false">IF(F33&gt;0,likme,0)</f>
        <v>0</v>
      </c>
      <c r="H33" s="98" t="n">
        <f aca="false">ROUND(F33*G33,2)</f>
        <v>0</v>
      </c>
      <c r="I33" s="98"/>
      <c r="J33" s="98" t="n">
        <v>0</v>
      </c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15.75" hidden="false" customHeight="false" outlineLevel="0" collapsed="false">
      <c r="A34" s="93" t="n">
        <v>18</v>
      </c>
      <c r="B34" s="94"/>
      <c r="C34" s="95" t="s">
        <v>347</v>
      </c>
      <c r="D34" s="96" t="s">
        <v>199</v>
      </c>
      <c r="E34" s="97" t="n">
        <v>2</v>
      </c>
      <c r="F34" s="98" t="n">
        <v>0</v>
      </c>
      <c r="G34" s="98" t="n">
        <f aca="false">IF(F34&gt;0,likme,0)</f>
        <v>0</v>
      </c>
      <c r="H34" s="98" t="n">
        <f aca="false">ROUND(F34*G34,2)</f>
        <v>0</v>
      </c>
      <c r="I34" s="98"/>
      <c r="J34" s="98" t="n">
        <v>0</v>
      </c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15.75" hidden="false" customHeight="false" outlineLevel="0" collapsed="false">
      <c r="A35" s="93" t="n">
        <v>19</v>
      </c>
      <c r="B35" s="94"/>
      <c r="C35" s="95" t="s">
        <v>348</v>
      </c>
      <c r="D35" s="96" t="s">
        <v>106</v>
      </c>
      <c r="E35" s="97" t="n">
        <v>1</v>
      </c>
      <c r="F35" s="98"/>
      <c r="G35" s="98" t="n">
        <f aca="false">IF(F35&gt;0,likme,0)</f>
        <v>0</v>
      </c>
      <c r="H35" s="98" t="n">
        <f aca="false">ROUND(F35*G35,2)</f>
        <v>0</v>
      </c>
      <c r="I35" s="98" t="n">
        <v>0</v>
      </c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15.75" hidden="false" customHeight="false" outlineLevel="0" collapsed="false">
      <c r="A36" s="93" t="n">
        <v>20</v>
      </c>
      <c r="B36" s="94"/>
      <c r="C36" s="95" t="s">
        <v>349</v>
      </c>
      <c r="D36" s="96" t="s">
        <v>350</v>
      </c>
      <c r="E36" s="97" t="n">
        <v>1</v>
      </c>
      <c r="F36" s="98"/>
      <c r="G36" s="98" t="n">
        <f aca="false">IF(F36&gt;0,likme,0)</f>
        <v>0</v>
      </c>
      <c r="H36" s="98" t="n">
        <f aca="false">ROUND(F36*G36,2)</f>
        <v>0</v>
      </c>
      <c r="I36" s="98" t="n">
        <v>0</v>
      </c>
      <c r="J36" s="98"/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</row>
    <row r="37" customFormat="false" ht="15.75" hidden="false" customHeight="false" outlineLevel="0" collapsed="false">
      <c r="A37" s="93" t="n">
        <v>21</v>
      </c>
      <c r="B37" s="94"/>
      <c r="C37" s="118" t="s">
        <v>351</v>
      </c>
      <c r="D37" s="96"/>
      <c r="E37" s="97"/>
      <c r="F37" s="98" t="n">
        <v>0</v>
      </c>
      <c r="G37" s="98" t="n">
        <f aca="false">IF(F37&gt;0,likme,0)</f>
        <v>0</v>
      </c>
      <c r="H37" s="98" t="n">
        <f aca="false">ROUND(F37*G37,2)</f>
        <v>0</v>
      </c>
      <c r="I37" s="98" t="n">
        <v>0</v>
      </c>
      <c r="J37" s="98" t="n">
        <v>0</v>
      </c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98" t="n">
        <f aca="false">SUM(M37:O37)</f>
        <v>0</v>
      </c>
    </row>
    <row r="38" customFormat="false" ht="15.75" hidden="false" customHeight="false" outlineLevel="0" collapsed="false">
      <c r="A38" s="93" t="n">
        <v>22</v>
      </c>
      <c r="B38" s="94"/>
      <c r="C38" s="95" t="s">
        <v>352</v>
      </c>
      <c r="D38" s="96" t="s">
        <v>106</v>
      </c>
      <c r="E38" s="97" t="n">
        <v>1</v>
      </c>
      <c r="F38" s="98" t="n">
        <v>0</v>
      </c>
      <c r="G38" s="98" t="n">
        <f aca="false">IF(F38&gt;0,likme,0)</f>
        <v>0</v>
      </c>
      <c r="H38" s="98" t="n">
        <f aca="false">ROUND(F38*G38,2)</f>
        <v>0</v>
      </c>
      <c r="I38" s="98"/>
      <c r="J38" s="98" t="n">
        <v>0</v>
      </c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98" t="n">
        <f aca="false">SUM(M38:O38)</f>
        <v>0</v>
      </c>
    </row>
    <row r="39" customFormat="false" ht="15.75" hidden="false" customHeight="false" outlineLevel="0" collapsed="false">
      <c r="A39" s="93" t="n">
        <v>23</v>
      </c>
      <c r="B39" s="94"/>
      <c r="C39" s="95" t="s">
        <v>353</v>
      </c>
      <c r="D39" s="96" t="s">
        <v>106</v>
      </c>
      <c r="E39" s="97" t="n">
        <v>1</v>
      </c>
      <c r="F39" s="98" t="n">
        <v>0</v>
      </c>
      <c r="G39" s="98" t="n">
        <f aca="false">IF(F39&gt;0,likme,0)</f>
        <v>0</v>
      </c>
      <c r="H39" s="98" t="n">
        <f aca="false">ROUND(F39*G39,2)</f>
        <v>0</v>
      </c>
      <c r="I39" s="98"/>
      <c r="J39" s="98" t="n">
        <v>0</v>
      </c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98" t="n">
        <f aca="false">SUM(M39:O39)</f>
        <v>0</v>
      </c>
    </row>
    <row r="40" customFormat="false" ht="15.75" hidden="false" customHeight="false" outlineLevel="0" collapsed="false">
      <c r="A40" s="93" t="n">
        <v>24</v>
      </c>
      <c r="B40" s="94"/>
      <c r="C40" s="95" t="s">
        <v>354</v>
      </c>
      <c r="D40" s="96" t="s">
        <v>106</v>
      </c>
      <c r="E40" s="97" t="n">
        <v>1</v>
      </c>
      <c r="F40" s="98" t="n">
        <v>0</v>
      </c>
      <c r="G40" s="98" t="n">
        <f aca="false">IF(F40&gt;0,likme,0)</f>
        <v>0</v>
      </c>
      <c r="H40" s="98" t="n">
        <f aca="false">ROUND(F40*G40,2)</f>
        <v>0</v>
      </c>
      <c r="I40" s="98"/>
      <c r="J40" s="98" t="n">
        <v>0</v>
      </c>
      <c r="K40" s="98" t="n">
        <f aca="false">SUM(H40:J40)</f>
        <v>0</v>
      </c>
      <c r="L40" s="98" t="n">
        <f aca="false">ROUND(E40*F40,2)</f>
        <v>0</v>
      </c>
      <c r="M40" s="98" t="n">
        <f aca="false">ROUND(E40*H40,2)</f>
        <v>0</v>
      </c>
      <c r="N40" s="98" t="n">
        <f aca="false">ROUND(E40*I40,2)</f>
        <v>0</v>
      </c>
      <c r="O40" s="98" t="n">
        <f aca="false">ROUND(E40*J40,2)</f>
        <v>0</v>
      </c>
      <c r="P40" s="98" t="n">
        <f aca="false">SUM(M40:O40)</f>
        <v>0</v>
      </c>
    </row>
    <row r="41" customFormat="false" ht="15.75" hidden="false" customHeight="false" outlineLevel="0" collapsed="false">
      <c r="A41" s="93" t="n">
        <v>25</v>
      </c>
      <c r="B41" s="94"/>
      <c r="C41" s="95" t="s">
        <v>355</v>
      </c>
      <c r="D41" s="96" t="s">
        <v>199</v>
      </c>
      <c r="E41" s="97" t="n">
        <v>1</v>
      </c>
      <c r="F41" s="98" t="n">
        <v>0</v>
      </c>
      <c r="G41" s="98" t="n">
        <f aca="false">IF(F41&gt;0,likme,0)</f>
        <v>0</v>
      </c>
      <c r="H41" s="98" t="n">
        <f aca="false">ROUND(F41*G41,2)</f>
        <v>0</v>
      </c>
      <c r="I41" s="98"/>
      <c r="J41" s="98" t="n">
        <v>0</v>
      </c>
      <c r="K41" s="98" t="n">
        <f aca="false">SUM(H41:J41)</f>
        <v>0</v>
      </c>
      <c r="L41" s="98" t="n">
        <f aca="false">ROUND(E41*F41,2)</f>
        <v>0</v>
      </c>
      <c r="M41" s="98" t="n">
        <f aca="false">ROUND(E41*H41,2)</f>
        <v>0</v>
      </c>
      <c r="N41" s="98" t="n">
        <f aca="false">ROUND(E41*I41,2)</f>
        <v>0</v>
      </c>
      <c r="O41" s="98" t="n">
        <f aca="false">ROUND(E41*J41,2)</f>
        <v>0</v>
      </c>
      <c r="P41" s="98" t="n">
        <f aca="false">SUM(M41:O41)</f>
        <v>0</v>
      </c>
    </row>
    <row r="42" customFormat="false" ht="15.75" hidden="false" customHeight="false" outlineLevel="0" collapsed="false">
      <c r="A42" s="93" t="n">
        <v>26</v>
      </c>
      <c r="B42" s="94"/>
      <c r="C42" s="95" t="s">
        <v>356</v>
      </c>
      <c r="D42" s="96" t="s">
        <v>193</v>
      </c>
      <c r="E42" s="97" t="n">
        <v>10</v>
      </c>
      <c r="F42" s="98" t="n">
        <v>0</v>
      </c>
      <c r="G42" s="98" t="n">
        <f aca="false">IF(F42&gt;0,likme,0)</f>
        <v>0</v>
      </c>
      <c r="H42" s="98" t="n">
        <f aca="false">ROUND(F42*G42,2)</f>
        <v>0</v>
      </c>
      <c r="I42" s="98"/>
      <c r="J42" s="98" t="n">
        <v>0</v>
      </c>
      <c r="K42" s="98" t="n">
        <f aca="false">SUM(H42:J42)</f>
        <v>0</v>
      </c>
      <c r="L42" s="98" t="n">
        <f aca="false">ROUND(E42*F42,2)</f>
        <v>0</v>
      </c>
      <c r="M42" s="98" t="n">
        <f aca="false">ROUND(E42*H42,2)</f>
        <v>0</v>
      </c>
      <c r="N42" s="98" t="n">
        <f aca="false">ROUND(E42*I42,2)</f>
        <v>0</v>
      </c>
      <c r="O42" s="98" t="n">
        <f aca="false">ROUND(E42*J42,2)</f>
        <v>0</v>
      </c>
      <c r="P42" s="98" t="n">
        <f aca="false">SUM(M42:O42)</f>
        <v>0</v>
      </c>
    </row>
    <row r="43" customFormat="false" ht="15.75" hidden="false" customHeight="false" outlineLevel="0" collapsed="false">
      <c r="A43" s="93" t="n">
        <v>27</v>
      </c>
      <c r="B43" s="94"/>
      <c r="C43" s="95" t="s">
        <v>357</v>
      </c>
      <c r="D43" s="96" t="s">
        <v>193</v>
      </c>
      <c r="E43" s="97" t="n">
        <v>10</v>
      </c>
      <c r="F43" s="98" t="n">
        <v>0</v>
      </c>
      <c r="G43" s="98" t="n">
        <f aca="false">IF(F43&gt;0,likme,0)</f>
        <v>0</v>
      </c>
      <c r="H43" s="98" t="n">
        <f aca="false">ROUND(F43*G43,2)</f>
        <v>0</v>
      </c>
      <c r="I43" s="98"/>
      <c r="J43" s="98" t="n">
        <v>0</v>
      </c>
      <c r="K43" s="98" t="n">
        <f aca="false">SUM(H43:J43)</f>
        <v>0</v>
      </c>
      <c r="L43" s="98" t="n">
        <f aca="false">ROUND(E43*F43,2)</f>
        <v>0</v>
      </c>
      <c r="M43" s="98" t="n">
        <f aca="false">ROUND(E43*H43,2)</f>
        <v>0</v>
      </c>
      <c r="N43" s="98" t="n">
        <f aca="false">ROUND(E43*I43,2)</f>
        <v>0</v>
      </c>
      <c r="O43" s="98" t="n">
        <f aca="false">ROUND(E43*J43,2)</f>
        <v>0</v>
      </c>
      <c r="P43" s="98" t="n">
        <f aca="false">SUM(M43:O43)</f>
        <v>0</v>
      </c>
    </row>
    <row r="44" customFormat="false" ht="15.75" hidden="false" customHeight="false" outlineLevel="0" collapsed="false">
      <c r="A44" s="93" t="n">
        <v>28</v>
      </c>
      <c r="B44" s="94"/>
      <c r="C44" s="95" t="s">
        <v>358</v>
      </c>
      <c r="D44" s="96" t="s">
        <v>359</v>
      </c>
      <c r="E44" s="97" t="n">
        <v>8</v>
      </c>
      <c r="F44" s="98" t="n">
        <v>0</v>
      </c>
      <c r="G44" s="98" t="n">
        <f aca="false">IF(F44&gt;0,likme,0)</f>
        <v>0</v>
      </c>
      <c r="H44" s="98" t="n">
        <f aca="false">ROUND(F44*G44,2)</f>
        <v>0</v>
      </c>
      <c r="I44" s="98"/>
      <c r="J44" s="98" t="n">
        <v>0</v>
      </c>
      <c r="K44" s="98" t="n">
        <f aca="false">SUM(H44:J44)</f>
        <v>0</v>
      </c>
      <c r="L44" s="98" t="n">
        <f aca="false">ROUND(E44*F44,2)</f>
        <v>0</v>
      </c>
      <c r="M44" s="98" t="n">
        <f aca="false">ROUND(E44*H44,2)</f>
        <v>0</v>
      </c>
      <c r="N44" s="98" t="n">
        <f aca="false">ROUND(E44*I44,2)</f>
        <v>0</v>
      </c>
      <c r="O44" s="98" t="n">
        <f aca="false">ROUND(E44*J44,2)</f>
        <v>0</v>
      </c>
      <c r="P44" s="98" t="n">
        <f aca="false">SUM(M44:O44)</f>
        <v>0</v>
      </c>
    </row>
    <row r="45" customFormat="false" ht="15.75" hidden="false" customHeight="false" outlineLevel="0" collapsed="false">
      <c r="A45" s="93" t="n">
        <v>29</v>
      </c>
      <c r="B45" s="94"/>
      <c r="C45" s="95" t="s">
        <v>360</v>
      </c>
      <c r="D45" s="96" t="s">
        <v>359</v>
      </c>
      <c r="E45" s="97" t="n">
        <v>8</v>
      </c>
      <c r="F45" s="98" t="n">
        <v>0</v>
      </c>
      <c r="G45" s="98" t="n">
        <f aca="false">IF(F45&gt;0,likme,0)</f>
        <v>0</v>
      </c>
      <c r="H45" s="98" t="n">
        <f aca="false">ROUND(F45*G45,2)</f>
        <v>0</v>
      </c>
      <c r="I45" s="98"/>
      <c r="J45" s="98" t="n">
        <v>0</v>
      </c>
      <c r="K45" s="98" t="n">
        <f aca="false">SUM(H45:J45)</f>
        <v>0</v>
      </c>
      <c r="L45" s="98" t="n">
        <f aca="false">ROUND(E45*F45,2)</f>
        <v>0</v>
      </c>
      <c r="M45" s="98" t="n">
        <f aca="false">ROUND(E45*H45,2)</f>
        <v>0</v>
      </c>
      <c r="N45" s="98" t="n">
        <f aca="false">ROUND(E45*I45,2)</f>
        <v>0</v>
      </c>
      <c r="O45" s="98" t="n">
        <f aca="false">ROUND(E45*J45,2)</f>
        <v>0</v>
      </c>
      <c r="P45" s="98" t="n">
        <f aca="false">SUM(M45:O45)</f>
        <v>0</v>
      </c>
    </row>
    <row r="46" customFormat="false" ht="15.75" hidden="false" customHeight="false" outlineLevel="0" collapsed="false">
      <c r="A46" s="93" t="n">
        <v>30</v>
      </c>
      <c r="B46" s="94"/>
      <c r="C46" s="95" t="s">
        <v>361</v>
      </c>
      <c r="D46" s="96" t="s">
        <v>359</v>
      </c>
      <c r="E46" s="97" t="n">
        <v>6</v>
      </c>
      <c r="F46" s="98" t="n">
        <v>0</v>
      </c>
      <c r="G46" s="98" t="n">
        <f aca="false">IF(F46&gt;0,likme,0)</f>
        <v>0</v>
      </c>
      <c r="H46" s="98" t="n">
        <f aca="false">ROUND(F46*G46,2)</f>
        <v>0</v>
      </c>
      <c r="I46" s="98"/>
      <c r="J46" s="98" t="n">
        <v>0</v>
      </c>
      <c r="K46" s="98" t="n">
        <f aca="false">SUM(H46:J46)</f>
        <v>0</v>
      </c>
      <c r="L46" s="98" t="n">
        <f aca="false">ROUND(E46*F46,2)</f>
        <v>0</v>
      </c>
      <c r="M46" s="98" t="n">
        <f aca="false">ROUND(E46*H46,2)</f>
        <v>0</v>
      </c>
      <c r="N46" s="98" t="n">
        <f aca="false">ROUND(E46*I46,2)</f>
        <v>0</v>
      </c>
      <c r="O46" s="98" t="n">
        <f aca="false">ROUND(E46*J46,2)</f>
        <v>0</v>
      </c>
      <c r="P46" s="98" t="n">
        <f aca="false">SUM(M46:O46)</f>
        <v>0</v>
      </c>
    </row>
    <row r="47" customFormat="false" ht="15.75" hidden="false" customHeight="false" outlineLevel="0" collapsed="false">
      <c r="A47" s="93" t="n">
        <v>31</v>
      </c>
      <c r="B47" s="94"/>
      <c r="C47" s="95" t="s">
        <v>362</v>
      </c>
      <c r="D47" s="96" t="s">
        <v>359</v>
      </c>
      <c r="E47" s="97" t="n">
        <v>2</v>
      </c>
      <c r="F47" s="98" t="n">
        <v>0</v>
      </c>
      <c r="G47" s="98" t="n">
        <f aca="false">IF(F47&gt;0,likme,0)</f>
        <v>0</v>
      </c>
      <c r="H47" s="98" t="n">
        <f aca="false">ROUND(F47*G47,2)</f>
        <v>0</v>
      </c>
      <c r="I47" s="98"/>
      <c r="J47" s="98" t="n">
        <v>0</v>
      </c>
      <c r="K47" s="98" t="n">
        <f aca="false">SUM(H47:J47)</f>
        <v>0</v>
      </c>
      <c r="L47" s="98" t="n">
        <f aca="false">ROUND(E47*F47,2)</f>
        <v>0</v>
      </c>
      <c r="M47" s="98" t="n">
        <f aca="false">ROUND(E47*H47,2)</f>
        <v>0</v>
      </c>
      <c r="N47" s="98" t="n">
        <f aca="false">ROUND(E47*I47,2)</f>
        <v>0</v>
      </c>
      <c r="O47" s="98" t="n">
        <f aca="false">ROUND(E47*J47,2)</f>
        <v>0</v>
      </c>
      <c r="P47" s="98" t="n">
        <f aca="false">SUM(M47:O47)</f>
        <v>0</v>
      </c>
    </row>
    <row r="48" customFormat="false" ht="15.75" hidden="false" customHeight="false" outlineLevel="0" collapsed="false">
      <c r="A48" s="93" t="n">
        <v>32</v>
      </c>
      <c r="B48" s="94"/>
      <c r="C48" s="95" t="s">
        <v>363</v>
      </c>
      <c r="D48" s="96" t="s">
        <v>359</v>
      </c>
      <c r="E48" s="97" t="n">
        <v>2</v>
      </c>
      <c r="F48" s="98" t="n">
        <v>0</v>
      </c>
      <c r="G48" s="98" t="n">
        <f aca="false">IF(F48&gt;0,likme,0)</f>
        <v>0</v>
      </c>
      <c r="H48" s="98" t="n">
        <f aca="false">ROUND(F48*G48,2)</f>
        <v>0</v>
      </c>
      <c r="I48" s="98"/>
      <c r="J48" s="98" t="n">
        <v>0</v>
      </c>
      <c r="K48" s="98" t="n">
        <f aca="false">SUM(H48:J48)</f>
        <v>0</v>
      </c>
      <c r="L48" s="98" t="n">
        <f aca="false">ROUND(E48*F48,2)</f>
        <v>0</v>
      </c>
      <c r="M48" s="98" t="n">
        <f aca="false">ROUND(E48*H48,2)</f>
        <v>0</v>
      </c>
      <c r="N48" s="98" t="n">
        <f aca="false">ROUND(E48*I48,2)</f>
        <v>0</v>
      </c>
      <c r="O48" s="98" t="n">
        <f aca="false">ROUND(E48*J48,2)</f>
        <v>0</v>
      </c>
      <c r="P48" s="98" t="n">
        <f aca="false">SUM(M48:O48)</f>
        <v>0</v>
      </c>
    </row>
    <row r="49" customFormat="false" ht="15.75" hidden="false" customHeight="false" outlineLevel="0" collapsed="false">
      <c r="A49" s="93" t="n">
        <v>33</v>
      </c>
      <c r="B49" s="94"/>
      <c r="C49" s="95" t="s">
        <v>364</v>
      </c>
      <c r="D49" s="96" t="s">
        <v>359</v>
      </c>
      <c r="E49" s="97" t="n">
        <v>2</v>
      </c>
      <c r="F49" s="98" t="n">
        <v>0</v>
      </c>
      <c r="G49" s="98" t="n">
        <f aca="false">IF(F49&gt;0,likme,0)</f>
        <v>0</v>
      </c>
      <c r="H49" s="98" t="n">
        <f aca="false">ROUND(F49*G49,2)</f>
        <v>0</v>
      </c>
      <c r="I49" s="98"/>
      <c r="J49" s="98" t="n">
        <v>0</v>
      </c>
      <c r="K49" s="98" t="n">
        <f aca="false">SUM(H49:J49)</f>
        <v>0</v>
      </c>
      <c r="L49" s="98" t="n">
        <f aca="false">ROUND(E49*F49,2)</f>
        <v>0</v>
      </c>
      <c r="M49" s="98" t="n">
        <f aca="false">ROUND(E49*H49,2)</f>
        <v>0</v>
      </c>
      <c r="N49" s="98" t="n">
        <f aca="false">ROUND(E49*I49,2)</f>
        <v>0</v>
      </c>
      <c r="O49" s="98" t="n">
        <f aca="false">ROUND(E49*J49,2)</f>
        <v>0</v>
      </c>
      <c r="P49" s="98" t="n">
        <f aca="false">SUM(M49:O49)</f>
        <v>0</v>
      </c>
    </row>
    <row r="50" customFormat="false" ht="15.75" hidden="false" customHeight="false" outlineLevel="0" collapsed="false">
      <c r="A50" s="93" t="n">
        <v>34</v>
      </c>
      <c r="B50" s="94"/>
      <c r="C50" s="95" t="s">
        <v>365</v>
      </c>
      <c r="D50" s="96" t="s">
        <v>359</v>
      </c>
      <c r="E50" s="97" t="n">
        <v>1</v>
      </c>
      <c r="F50" s="98" t="n">
        <v>0</v>
      </c>
      <c r="G50" s="98" t="n">
        <f aca="false">IF(F50&gt;0,likme,0)</f>
        <v>0</v>
      </c>
      <c r="H50" s="98" t="n">
        <f aca="false">ROUND(F50*G50,2)</f>
        <v>0</v>
      </c>
      <c r="I50" s="98"/>
      <c r="J50" s="98" t="n">
        <v>0</v>
      </c>
      <c r="K50" s="98" t="n">
        <f aca="false">SUM(H50:J50)</f>
        <v>0</v>
      </c>
      <c r="L50" s="98" t="n">
        <f aca="false">ROUND(E50*F50,2)</f>
        <v>0</v>
      </c>
      <c r="M50" s="98" t="n">
        <f aca="false">ROUND(E50*H50,2)</f>
        <v>0</v>
      </c>
      <c r="N50" s="98" t="n">
        <f aca="false">ROUND(E50*I50,2)</f>
        <v>0</v>
      </c>
      <c r="O50" s="98" t="n">
        <f aca="false">ROUND(E50*J50,2)</f>
        <v>0</v>
      </c>
      <c r="P50" s="98" t="n">
        <f aca="false">SUM(M50:O50)</f>
        <v>0</v>
      </c>
    </row>
    <row r="51" customFormat="false" ht="15.75" hidden="false" customHeight="false" outlineLevel="0" collapsed="false">
      <c r="A51" s="93" t="n">
        <v>35</v>
      </c>
      <c r="B51" s="94"/>
      <c r="C51" s="95" t="s">
        <v>366</v>
      </c>
      <c r="D51" s="96" t="s">
        <v>359</v>
      </c>
      <c r="E51" s="97" t="n">
        <v>2</v>
      </c>
      <c r="F51" s="98" t="n">
        <v>0</v>
      </c>
      <c r="G51" s="98" t="n">
        <f aca="false">IF(F51&gt;0,likme,0)</f>
        <v>0</v>
      </c>
      <c r="H51" s="98" t="n">
        <f aca="false">ROUND(F51*G51,2)</f>
        <v>0</v>
      </c>
      <c r="I51" s="98"/>
      <c r="J51" s="98" t="n">
        <v>0</v>
      </c>
      <c r="K51" s="98" t="n">
        <f aca="false">SUM(H51:J51)</f>
        <v>0</v>
      </c>
      <c r="L51" s="98" t="n">
        <f aca="false">ROUND(E51*F51,2)</f>
        <v>0</v>
      </c>
      <c r="M51" s="98" t="n">
        <f aca="false">ROUND(E51*H51,2)</f>
        <v>0</v>
      </c>
      <c r="N51" s="98" t="n">
        <f aca="false">ROUND(E51*I51,2)</f>
        <v>0</v>
      </c>
      <c r="O51" s="98" t="n">
        <f aca="false">ROUND(E51*J51,2)</f>
        <v>0</v>
      </c>
      <c r="P51" s="98" t="n">
        <f aca="false">SUM(M51:O51)</f>
        <v>0</v>
      </c>
    </row>
    <row r="52" customFormat="false" ht="15.75" hidden="false" customHeight="false" outlineLevel="0" collapsed="false">
      <c r="A52" s="93" t="n">
        <v>36</v>
      </c>
      <c r="B52" s="94"/>
      <c r="C52" s="95" t="s">
        <v>341</v>
      </c>
      <c r="D52" s="96" t="s">
        <v>199</v>
      </c>
      <c r="E52" s="97" t="n">
        <v>1</v>
      </c>
      <c r="F52" s="98" t="n">
        <v>0</v>
      </c>
      <c r="G52" s="98" t="n">
        <f aca="false">IF(F52&gt;0,likme,0)</f>
        <v>0</v>
      </c>
      <c r="H52" s="98" t="n">
        <f aca="false">ROUND(F52*G52,2)</f>
        <v>0</v>
      </c>
      <c r="I52" s="98"/>
      <c r="J52" s="98" t="n">
        <v>0</v>
      </c>
      <c r="K52" s="98" t="n">
        <f aca="false">SUM(H52:J52)</f>
        <v>0</v>
      </c>
      <c r="L52" s="98" t="n">
        <f aca="false">ROUND(E52*F52,2)</f>
        <v>0</v>
      </c>
      <c r="M52" s="98" t="n">
        <f aca="false">ROUND(E52*H52,2)</f>
        <v>0</v>
      </c>
      <c r="N52" s="98" t="n">
        <f aca="false">ROUND(E52*I52,2)</f>
        <v>0</v>
      </c>
      <c r="O52" s="98" t="n">
        <f aca="false">ROUND(E52*J52,2)</f>
        <v>0</v>
      </c>
      <c r="P52" s="98" t="n">
        <f aca="false">SUM(M52:O52)</f>
        <v>0</v>
      </c>
    </row>
    <row r="53" customFormat="false" ht="15.75" hidden="false" customHeight="false" outlineLevel="0" collapsed="false">
      <c r="A53" s="93" t="n">
        <v>37</v>
      </c>
      <c r="B53" s="94"/>
      <c r="C53" s="95" t="s">
        <v>367</v>
      </c>
      <c r="D53" s="96" t="s">
        <v>359</v>
      </c>
      <c r="E53" s="97" t="n">
        <v>2</v>
      </c>
      <c r="F53" s="98" t="n">
        <v>0</v>
      </c>
      <c r="G53" s="98" t="n">
        <f aca="false">IF(F53&gt;0,likme,0)</f>
        <v>0</v>
      </c>
      <c r="H53" s="98" t="n">
        <f aca="false">ROUND(F53*G53,2)</f>
        <v>0</v>
      </c>
      <c r="I53" s="98"/>
      <c r="J53" s="98" t="n">
        <v>0</v>
      </c>
      <c r="K53" s="98" t="n">
        <f aca="false">SUM(H53:J53)</f>
        <v>0</v>
      </c>
      <c r="L53" s="98" t="n">
        <f aca="false">ROUND(E53*F53,2)</f>
        <v>0</v>
      </c>
      <c r="M53" s="98" t="n">
        <f aca="false">ROUND(E53*H53,2)</f>
        <v>0</v>
      </c>
      <c r="N53" s="98" t="n">
        <f aca="false">ROUND(E53*I53,2)</f>
        <v>0</v>
      </c>
      <c r="O53" s="98" t="n">
        <f aca="false">ROUND(E53*J53,2)</f>
        <v>0</v>
      </c>
      <c r="P53" s="98" t="n">
        <f aca="false">SUM(M53:O53)</f>
        <v>0</v>
      </c>
    </row>
    <row r="54" customFormat="false" ht="15.75" hidden="false" customHeight="false" outlineLevel="0" collapsed="false">
      <c r="A54" s="93" t="n">
        <v>38</v>
      </c>
      <c r="B54" s="94"/>
      <c r="C54" s="95" t="s">
        <v>368</v>
      </c>
      <c r="D54" s="96" t="s">
        <v>359</v>
      </c>
      <c r="E54" s="97" t="n">
        <v>1</v>
      </c>
      <c r="F54" s="98" t="n">
        <v>0</v>
      </c>
      <c r="G54" s="98" t="n">
        <f aca="false">IF(F54&gt;0,likme,0)</f>
        <v>0</v>
      </c>
      <c r="H54" s="98" t="n">
        <f aca="false">ROUND(F54*G54,2)</f>
        <v>0</v>
      </c>
      <c r="I54" s="98"/>
      <c r="J54" s="98" t="n">
        <v>0</v>
      </c>
      <c r="K54" s="98" t="n">
        <f aca="false">SUM(H54:J54)</f>
        <v>0</v>
      </c>
      <c r="L54" s="98" t="n">
        <f aca="false">ROUND(E54*F54,2)</f>
        <v>0</v>
      </c>
      <c r="M54" s="98" t="n">
        <f aca="false">ROUND(E54*H54,2)</f>
        <v>0</v>
      </c>
      <c r="N54" s="98" t="n">
        <f aca="false">ROUND(E54*I54,2)</f>
        <v>0</v>
      </c>
      <c r="O54" s="98" t="n">
        <f aca="false">ROUND(E54*J54,2)</f>
        <v>0</v>
      </c>
      <c r="P54" s="98" t="n">
        <f aca="false">SUM(M54:O54)</f>
        <v>0</v>
      </c>
    </row>
    <row r="55" customFormat="false" ht="15.75" hidden="false" customHeight="false" outlineLevel="0" collapsed="false">
      <c r="A55" s="93" t="n">
        <v>39</v>
      </c>
      <c r="B55" s="94"/>
      <c r="C55" s="95" t="s">
        <v>369</v>
      </c>
      <c r="D55" s="96" t="s">
        <v>359</v>
      </c>
      <c r="E55" s="97" t="n">
        <v>1</v>
      </c>
      <c r="F55" s="98" t="n">
        <v>0</v>
      </c>
      <c r="G55" s="98" t="n">
        <f aca="false">IF(F55&gt;0,likme,0)</f>
        <v>0</v>
      </c>
      <c r="H55" s="98" t="n">
        <f aca="false">ROUND(F55*G55,2)</f>
        <v>0</v>
      </c>
      <c r="I55" s="98"/>
      <c r="J55" s="98" t="n">
        <v>0</v>
      </c>
      <c r="K55" s="98" t="n">
        <f aca="false">SUM(H55:J55)</f>
        <v>0</v>
      </c>
      <c r="L55" s="98" t="n">
        <f aca="false">ROUND(E55*F55,2)</f>
        <v>0</v>
      </c>
      <c r="M55" s="98" t="n">
        <f aca="false">ROUND(E55*H55,2)</f>
        <v>0</v>
      </c>
      <c r="N55" s="98" t="n">
        <f aca="false">ROUND(E55*I55,2)</f>
        <v>0</v>
      </c>
      <c r="O55" s="98" t="n">
        <f aca="false">ROUND(E55*J55,2)</f>
        <v>0</v>
      </c>
      <c r="P55" s="98" t="n">
        <f aca="false">SUM(M55:O55)</f>
        <v>0</v>
      </c>
    </row>
    <row r="56" customFormat="false" ht="15.75" hidden="false" customHeight="false" outlineLevel="0" collapsed="false">
      <c r="A56" s="93" t="n">
        <v>40</v>
      </c>
      <c r="B56" s="94"/>
      <c r="C56" s="95" t="s">
        <v>370</v>
      </c>
      <c r="D56" s="96" t="s">
        <v>359</v>
      </c>
      <c r="E56" s="97" t="n">
        <v>2</v>
      </c>
      <c r="F56" s="98" t="n">
        <v>0</v>
      </c>
      <c r="G56" s="98" t="n">
        <f aca="false">IF(F56&gt;0,likme,0)</f>
        <v>0</v>
      </c>
      <c r="H56" s="98" t="n">
        <f aca="false">ROUND(F56*G56,2)</f>
        <v>0</v>
      </c>
      <c r="I56" s="98"/>
      <c r="J56" s="98" t="n">
        <v>0</v>
      </c>
      <c r="K56" s="98" t="n">
        <f aca="false">SUM(H56:J56)</f>
        <v>0</v>
      </c>
      <c r="L56" s="98" t="n">
        <f aca="false">ROUND(E56*F56,2)</f>
        <v>0</v>
      </c>
      <c r="M56" s="98" t="n">
        <f aca="false">ROUND(E56*H56,2)</f>
        <v>0</v>
      </c>
      <c r="N56" s="98" t="n">
        <f aca="false">ROUND(E56*I56,2)</f>
        <v>0</v>
      </c>
      <c r="O56" s="98" t="n">
        <f aca="false">ROUND(E56*J56,2)</f>
        <v>0</v>
      </c>
      <c r="P56" s="98" t="n">
        <f aca="false">SUM(M56:O56)</f>
        <v>0</v>
      </c>
    </row>
    <row r="57" customFormat="false" ht="15.75" hidden="false" customHeight="false" outlineLevel="0" collapsed="false">
      <c r="A57" s="93" t="n">
        <v>41</v>
      </c>
      <c r="B57" s="94"/>
      <c r="C57" s="95" t="s">
        <v>338</v>
      </c>
      <c r="D57" s="96" t="s">
        <v>199</v>
      </c>
      <c r="E57" s="97" t="n">
        <v>2</v>
      </c>
      <c r="F57" s="98" t="n">
        <v>0</v>
      </c>
      <c r="G57" s="98" t="n">
        <f aca="false">IF(F57&gt;0,likme,0)</f>
        <v>0</v>
      </c>
      <c r="H57" s="98" t="n">
        <f aca="false">ROUND(F57*G57,2)</f>
        <v>0</v>
      </c>
      <c r="I57" s="98"/>
      <c r="J57" s="98" t="n">
        <v>0</v>
      </c>
      <c r="K57" s="98" t="n">
        <f aca="false">SUM(H57:J57)</f>
        <v>0</v>
      </c>
      <c r="L57" s="98" t="n">
        <f aca="false">ROUND(E57*F57,2)</f>
        <v>0</v>
      </c>
      <c r="M57" s="98" t="n">
        <f aca="false">ROUND(E57*H57,2)</f>
        <v>0</v>
      </c>
      <c r="N57" s="98" t="n">
        <f aca="false">ROUND(E57*I57,2)</f>
        <v>0</v>
      </c>
      <c r="O57" s="98" t="n">
        <f aca="false">ROUND(E57*J57,2)</f>
        <v>0</v>
      </c>
      <c r="P57" s="98" t="n">
        <f aca="false">SUM(M57:O57)</f>
        <v>0</v>
      </c>
    </row>
    <row r="58" customFormat="false" ht="15.75" hidden="false" customHeight="false" outlineLevel="0" collapsed="false">
      <c r="A58" s="93" t="n">
        <v>42</v>
      </c>
      <c r="B58" s="94"/>
      <c r="C58" s="95" t="s">
        <v>339</v>
      </c>
      <c r="D58" s="96" t="s">
        <v>199</v>
      </c>
      <c r="E58" s="97" t="n">
        <v>2</v>
      </c>
      <c r="F58" s="98" t="n">
        <v>0</v>
      </c>
      <c r="G58" s="98" t="n">
        <f aca="false">IF(F58&gt;0,likme,0)</f>
        <v>0</v>
      </c>
      <c r="H58" s="98" t="n">
        <f aca="false">ROUND(F58*G58,2)</f>
        <v>0</v>
      </c>
      <c r="I58" s="98"/>
      <c r="J58" s="98" t="n">
        <v>0</v>
      </c>
      <c r="K58" s="98" t="n">
        <f aca="false">SUM(H58:J58)</f>
        <v>0</v>
      </c>
      <c r="L58" s="98" t="n">
        <f aca="false">ROUND(E58*F58,2)</f>
        <v>0</v>
      </c>
      <c r="M58" s="98" t="n">
        <f aca="false">ROUND(E58*H58,2)</f>
        <v>0</v>
      </c>
      <c r="N58" s="98" t="n">
        <f aca="false">ROUND(E58*I58,2)</f>
        <v>0</v>
      </c>
      <c r="O58" s="98" t="n">
        <f aca="false">ROUND(E58*J58,2)</f>
        <v>0</v>
      </c>
      <c r="P58" s="98" t="n">
        <f aca="false">SUM(M58:O58)</f>
        <v>0</v>
      </c>
    </row>
    <row r="59" customFormat="false" ht="15.75" hidden="false" customHeight="false" outlineLevel="0" collapsed="false">
      <c r="A59" s="93" t="n">
        <v>43</v>
      </c>
      <c r="B59" s="94"/>
      <c r="C59" s="95" t="s">
        <v>371</v>
      </c>
      <c r="D59" s="96" t="s">
        <v>359</v>
      </c>
      <c r="E59" s="97" t="n">
        <v>2</v>
      </c>
      <c r="F59" s="98" t="n">
        <v>0</v>
      </c>
      <c r="G59" s="98" t="n">
        <f aca="false">IF(F59&gt;0,likme,0)</f>
        <v>0</v>
      </c>
      <c r="H59" s="98" t="n">
        <f aca="false">ROUND(F59*G59,2)</f>
        <v>0</v>
      </c>
      <c r="I59" s="98"/>
      <c r="J59" s="98" t="n">
        <v>0</v>
      </c>
      <c r="K59" s="98" t="n">
        <f aca="false">SUM(H59:J59)</f>
        <v>0</v>
      </c>
      <c r="L59" s="98" t="n">
        <f aca="false">ROUND(E59*F59,2)</f>
        <v>0</v>
      </c>
      <c r="M59" s="98" t="n">
        <f aca="false">ROUND(E59*H59,2)</f>
        <v>0</v>
      </c>
      <c r="N59" s="98" t="n">
        <f aca="false">ROUND(E59*I59,2)</f>
        <v>0</v>
      </c>
      <c r="O59" s="98" t="n">
        <f aca="false">ROUND(E59*J59,2)</f>
        <v>0</v>
      </c>
      <c r="P59" s="98" t="n">
        <f aca="false">SUM(M59:O59)</f>
        <v>0</v>
      </c>
    </row>
    <row r="60" customFormat="false" ht="15.75" hidden="false" customHeight="false" outlineLevel="0" collapsed="false">
      <c r="A60" s="93" t="n">
        <v>44</v>
      </c>
      <c r="B60" s="94"/>
      <c r="C60" s="95" t="s">
        <v>372</v>
      </c>
      <c r="D60" s="96" t="s">
        <v>359</v>
      </c>
      <c r="E60" s="97" t="n">
        <v>2</v>
      </c>
      <c r="F60" s="98" t="n">
        <v>0</v>
      </c>
      <c r="G60" s="98" t="n">
        <f aca="false">IF(F60&gt;0,likme,0)</f>
        <v>0</v>
      </c>
      <c r="H60" s="98" t="n">
        <f aca="false">ROUND(F60*G60,2)</f>
        <v>0</v>
      </c>
      <c r="I60" s="98"/>
      <c r="J60" s="98" t="n">
        <v>0</v>
      </c>
      <c r="K60" s="98" t="n">
        <f aca="false">SUM(H60:J60)</f>
        <v>0</v>
      </c>
      <c r="L60" s="98" t="n">
        <f aca="false">ROUND(E60*F60,2)</f>
        <v>0</v>
      </c>
      <c r="M60" s="98" t="n">
        <f aca="false">ROUND(E60*H60,2)</f>
        <v>0</v>
      </c>
      <c r="N60" s="98" t="n">
        <f aca="false">ROUND(E60*I60,2)</f>
        <v>0</v>
      </c>
      <c r="O60" s="98" t="n">
        <f aca="false">ROUND(E60*J60,2)</f>
        <v>0</v>
      </c>
      <c r="P60" s="98" t="n">
        <f aca="false">SUM(M60:O60)</f>
        <v>0</v>
      </c>
    </row>
    <row r="61" customFormat="false" ht="15.75" hidden="false" customHeight="false" outlineLevel="0" collapsed="false">
      <c r="A61" s="93" t="n">
        <v>45</v>
      </c>
      <c r="B61" s="94"/>
      <c r="C61" s="95" t="s">
        <v>334</v>
      </c>
      <c r="D61" s="96" t="s">
        <v>199</v>
      </c>
      <c r="E61" s="97" t="n">
        <v>2</v>
      </c>
      <c r="F61" s="98" t="n">
        <v>0</v>
      </c>
      <c r="G61" s="98" t="n">
        <f aca="false">IF(F61&gt;0,likme,0)</f>
        <v>0</v>
      </c>
      <c r="H61" s="98" t="n">
        <f aca="false">ROUND(F61*G61,2)</f>
        <v>0</v>
      </c>
      <c r="I61" s="98"/>
      <c r="J61" s="98" t="n">
        <v>0</v>
      </c>
      <c r="K61" s="98" t="n">
        <f aca="false">SUM(H61:J61)</f>
        <v>0</v>
      </c>
      <c r="L61" s="98" t="n">
        <f aca="false">ROUND(E61*F61,2)</f>
        <v>0</v>
      </c>
      <c r="M61" s="98" t="n">
        <f aca="false">ROUND(E61*H61,2)</f>
        <v>0</v>
      </c>
      <c r="N61" s="98" t="n">
        <f aca="false">ROUND(E61*I61,2)</f>
        <v>0</v>
      </c>
      <c r="O61" s="98" t="n">
        <f aca="false">ROUND(E61*J61,2)</f>
        <v>0</v>
      </c>
      <c r="P61" s="98" t="n">
        <f aca="false">SUM(M61:O61)</f>
        <v>0</v>
      </c>
    </row>
    <row r="62" customFormat="false" ht="15.75" hidden="false" customHeight="false" outlineLevel="0" collapsed="false">
      <c r="A62" s="93" t="n">
        <v>46</v>
      </c>
      <c r="B62" s="94"/>
      <c r="C62" s="95" t="s">
        <v>373</v>
      </c>
      <c r="D62" s="96" t="s">
        <v>359</v>
      </c>
      <c r="E62" s="97" t="n">
        <v>2</v>
      </c>
      <c r="F62" s="98" t="n">
        <v>0</v>
      </c>
      <c r="G62" s="98" t="n">
        <f aca="false">IF(F62&gt;0,likme,0)</f>
        <v>0</v>
      </c>
      <c r="H62" s="98" t="n">
        <f aca="false">ROUND(F62*G62,2)</f>
        <v>0</v>
      </c>
      <c r="I62" s="98"/>
      <c r="J62" s="98" t="n">
        <v>0</v>
      </c>
      <c r="K62" s="98" t="n">
        <f aca="false">SUM(H62:J62)</f>
        <v>0</v>
      </c>
      <c r="L62" s="98" t="n">
        <f aca="false">ROUND(E62*F62,2)</f>
        <v>0</v>
      </c>
      <c r="M62" s="98" t="n">
        <f aca="false">ROUND(E62*H62,2)</f>
        <v>0</v>
      </c>
      <c r="N62" s="98" t="n">
        <f aca="false">ROUND(E62*I62,2)</f>
        <v>0</v>
      </c>
      <c r="O62" s="98" t="n">
        <f aca="false">ROUND(E62*J62,2)</f>
        <v>0</v>
      </c>
      <c r="P62" s="98" t="n">
        <f aca="false">SUM(M62:O62)</f>
        <v>0</v>
      </c>
    </row>
    <row r="63" customFormat="false" ht="15.75" hidden="false" customHeight="false" outlineLevel="0" collapsed="false">
      <c r="A63" s="93" t="n">
        <v>47</v>
      </c>
      <c r="B63" s="94"/>
      <c r="C63" s="95" t="s">
        <v>374</v>
      </c>
      <c r="D63" s="96" t="s">
        <v>359</v>
      </c>
      <c r="E63" s="97" t="n">
        <v>1</v>
      </c>
      <c r="F63" s="98" t="n">
        <v>0</v>
      </c>
      <c r="G63" s="98" t="n">
        <f aca="false">IF(F63&gt;0,likme,0)</f>
        <v>0</v>
      </c>
      <c r="H63" s="98" t="n">
        <f aca="false">ROUND(F63*G63,2)</f>
        <v>0</v>
      </c>
      <c r="I63" s="98"/>
      <c r="J63" s="98" t="n">
        <v>0</v>
      </c>
      <c r="K63" s="98" t="n">
        <f aca="false">SUM(H63:J63)</f>
        <v>0</v>
      </c>
      <c r="L63" s="98" t="n">
        <f aca="false">ROUND(E63*F63,2)</f>
        <v>0</v>
      </c>
      <c r="M63" s="98" t="n">
        <f aca="false">ROUND(E63*H63,2)</f>
        <v>0</v>
      </c>
      <c r="N63" s="98" t="n">
        <f aca="false">ROUND(E63*I63,2)</f>
        <v>0</v>
      </c>
      <c r="O63" s="98" t="n">
        <f aca="false">ROUND(E63*J63,2)</f>
        <v>0</v>
      </c>
      <c r="P63" s="98" t="n">
        <f aca="false">SUM(M63:O63)</f>
        <v>0</v>
      </c>
    </row>
    <row r="64" customFormat="false" ht="15.75" hidden="false" customHeight="false" outlineLevel="0" collapsed="false">
      <c r="A64" s="93" t="n">
        <v>48</v>
      </c>
      <c r="B64" s="94"/>
      <c r="C64" s="95" t="s">
        <v>375</v>
      </c>
      <c r="D64" s="96" t="s">
        <v>359</v>
      </c>
      <c r="E64" s="97" t="n">
        <v>1</v>
      </c>
      <c r="F64" s="98" t="n">
        <v>0</v>
      </c>
      <c r="G64" s="98" t="n">
        <f aca="false">IF(F64&gt;0,likme,0)</f>
        <v>0</v>
      </c>
      <c r="H64" s="98" t="n">
        <f aca="false">ROUND(F64*G64,2)</f>
        <v>0</v>
      </c>
      <c r="I64" s="98"/>
      <c r="J64" s="98" t="n">
        <v>0</v>
      </c>
      <c r="K64" s="98" t="n">
        <f aca="false">SUM(H64:J64)</f>
        <v>0</v>
      </c>
      <c r="L64" s="98" t="n">
        <f aca="false">ROUND(E64*F64,2)</f>
        <v>0</v>
      </c>
      <c r="M64" s="98" t="n">
        <f aca="false">ROUND(E64*H64,2)</f>
        <v>0</v>
      </c>
      <c r="N64" s="98" t="n">
        <f aca="false">ROUND(E64*I64,2)</f>
        <v>0</v>
      </c>
      <c r="O64" s="98" t="n">
        <f aca="false">ROUND(E64*J64,2)</f>
        <v>0</v>
      </c>
      <c r="P64" s="98" t="n">
        <f aca="false">SUM(M64:O64)</f>
        <v>0</v>
      </c>
    </row>
    <row r="65" customFormat="false" ht="15.75" hidden="false" customHeight="false" outlineLevel="0" collapsed="false">
      <c r="A65" s="93" t="n">
        <v>49</v>
      </c>
      <c r="B65" s="94"/>
      <c r="C65" s="95" t="s">
        <v>376</v>
      </c>
      <c r="D65" s="96" t="s">
        <v>359</v>
      </c>
      <c r="E65" s="97" t="n">
        <v>2</v>
      </c>
      <c r="F65" s="98" t="n">
        <v>0</v>
      </c>
      <c r="G65" s="98" t="n">
        <f aca="false">IF(F65&gt;0,likme,0)</f>
        <v>0</v>
      </c>
      <c r="H65" s="98" t="n">
        <f aca="false">ROUND(F65*G65,2)</f>
        <v>0</v>
      </c>
      <c r="I65" s="98"/>
      <c r="J65" s="98" t="n">
        <v>0</v>
      </c>
      <c r="K65" s="98" t="n">
        <f aca="false">SUM(H65:J65)</f>
        <v>0</v>
      </c>
      <c r="L65" s="98" t="n">
        <f aca="false">ROUND(E65*F65,2)</f>
        <v>0</v>
      </c>
      <c r="M65" s="98" t="n">
        <f aca="false">ROUND(E65*H65,2)</f>
        <v>0</v>
      </c>
      <c r="N65" s="98" t="n">
        <f aca="false">ROUND(E65*I65,2)</f>
        <v>0</v>
      </c>
      <c r="O65" s="98" t="n">
        <f aca="false">ROUND(E65*J65,2)</f>
        <v>0</v>
      </c>
      <c r="P65" s="98" t="n">
        <f aca="false">SUM(M65:O65)</f>
        <v>0</v>
      </c>
    </row>
    <row r="66" customFormat="false" ht="15.75" hidden="false" customHeight="false" outlineLevel="0" collapsed="false">
      <c r="A66" s="93" t="n">
        <v>50</v>
      </c>
      <c r="B66" s="94"/>
      <c r="C66" s="95" t="s">
        <v>377</v>
      </c>
      <c r="D66" s="96" t="s">
        <v>359</v>
      </c>
      <c r="E66" s="97" t="n">
        <v>4</v>
      </c>
      <c r="F66" s="98" t="n">
        <v>0</v>
      </c>
      <c r="G66" s="98" t="n">
        <f aca="false">IF(F66&gt;0,likme,0)</f>
        <v>0</v>
      </c>
      <c r="H66" s="98" t="n">
        <f aca="false">ROUND(F66*G66,2)</f>
        <v>0</v>
      </c>
      <c r="I66" s="98"/>
      <c r="J66" s="98" t="n">
        <v>0</v>
      </c>
      <c r="K66" s="98" t="n">
        <f aca="false">SUM(H66:J66)</f>
        <v>0</v>
      </c>
      <c r="L66" s="98" t="n">
        <f aca="false">ROUND(E66*F66,2)</f>
        <v>0</v>
      </c>
      <c r="M66" s="98" t="n">
        <f aca="false">ROUND(E66*H66,2)</f>
        <v>0</v>
      </c>
      <c r="N66" s="98" t="n">
        <f aca="false">ROUND(E66*I66,2)</f>
        <v>0</v>
      </c>
      <c r="O66" s="98" t="n">
        <f aca="false">ROUND(E66*J66,2)</f>
        <v>0</v>
      </c>
      <c r="P66" s="98" t="n">
        <f aca="false">SUM(M66:O66)</f>
        <v>0</v>
      </c>
    </row>
    <row r="67" customFormat="false" ht="15.75" hidden="false" customHeight="false" outlineLevel="0" collapsed="false">
      <c r="A67" s="93" t="n">
        <v>51</v>
      </c>
      <c r="B67" s="94"/>
      <c r="C67" s="95" t="s">
        <v>378</v>
      </c>
      <c r="D67" s="96" t="s">
        <v>359</v>
      </c>
      <c r="E67" s="97" t="n">
        <v>2</v>
      </c>
      <c r="F67" s="98" t="n">
        <v>0</v>
      </c>
      <c r="G67" s="98" t="n">
        <f aca="false">IF(F67&gt;0,likme,0)</f>
        <v>0</v>
      </c>
      <c r="H67" s="98" t="n">
        <f aca="false">ROUND(F67*G67,2)</f>
        <v>0</v>
      </c>
      <c r="I67" s="98"/>
      <c r="J67" s="98" t="n">
        <v>0</v>
      </c>
      <c r="K67" s="98" t="n">
        <f aca="false">SUM(H67:J67)</f>
        <v>0</v>
      </c>
      <c r="L67" s="98" t="n">
        <f aca="false">ROUND(E67*F67,2)</f>
        <v>0</v>
      </c>
      <c r="M67" s="98" t="n">
        <f aca="false">ROUND(E67*H67,2)</f>
        <v>0</v>
      </c>
      <c r="N67" s="98" t="n">
        <f aca="false">ROUND(E67*I67,2)</f>
        <v>0</v>
      </c>
      <c r="O67" s="98" t="n">
        <f aca="false">ROUND(E67*J67,2)</f>
        <v>0</v>
      </c>
      <c r="P67" s="98" t="n">
        <f aca="false">SUM(M67:O67)</f>
        <v>0</v>
      </c>
    </row>
    <row r="68" customFormat="false" ht="15.75" hidden="false" customHeight="false" outlineLevel="0" collapsed="false">
      <c r="A68" s="93" t="n">
        <v>52</v>
      </c>
      <c r="B68" s="94"/>
      <c r="C68" s="95" t="s">
        <v>379</v>
      </c>
      <c r="D68" s="96" t="s">
        <v>106</v>
      </c>
      <c r="E68" s="97" t="n">
        <v>1</v>
      </c>
      <c r="F68" s="98" t="n">
        <v>0</v>
      </c>
      <c r="G68" s="98" t="n">
        <f aca="false">IF(F68&gt;0,likme,0)</f>
        <v>0</v>
      </c>
      <c r="H68" s="98" t="n">
        <f aca="false">ROUND(F68*G68,2)</f>
        <v>0</v>
      </c>
      <c r="I68" s="98"/>
      <c r="J68" s="98" t="n">
        <v>0</v>
      </c>
      <c r="K68" s="98" t="n">
        <f aca="false">SUM(H68:J68)</f>
        <v>0</v>
      </c>
      <c r="L68" s="98" t="n">
        <f aca="false">ROUND(E68*F68,2)</f>
        <v>0</v>
      </c>
      <c r="M68" s="98" t="n">
        <f aca="false">ROUND(E68*H68,2)</f>
        <v>0</v>
      </c>
      <c r="N68" s="98" t="n">
        <f aca="false">ROUND(E68*I68,2)</f>
        <v>0</v>
      </c>
      <c r="O68" s="98" t="n">
        <f aca="false">ROUND(E68*J68,2)</f>
        <v>0</v>
      </c>
      <c r="P68" s="98" t="n">
        <f aca="false">SUM(M68:O68)</f>
        <v>0</v>
      </c>
    </row>
    <row r="69" customFormat="false" ht="15.75" hidden="false" customHeight="false" outlineLevel="0" collapsed="false">
      <c r="A69" s="93" t="n">
        <v>53</v>
      </c>
      <c r="B69" s="94"/>
      <c r="C69" s="95" t="s">
        <v>380</v>
      </c>
      <c r="D69" s="96" t="s">
        <v>350</v>
      </c>
      <c r="E69" s="97" t="n">
        <v>1</v>
      </c>
      <c r="F69" s="98" t="n">
        <v>0</v>
      </c>
      <c r="G69" s="98" t="n">
        <f aca="false">IF(F69&gt;0,likme,0)</f>
        <v>0</v>
      </c>
      <c r="H69" s="98" t="n">
        <f aca="false">ROUND(F69*G69,2)</f>
        <v>0</v>
      </c>
      <c r="I69" s="98"/>
      <c r="J69" s="98" t="n">
        <v>0</v>
      </c>
      <c r="K69" s="98" t="n">
        <f aca="false">SUM(H69:J69)</f>
        <v>0</v>
      </c>
      <c r="L69" s="98" t="n">
        <f aca="false">ROUND(E69*F69,2)</f>
        <v>0</v>
      </c>
      <c r="M69" s="98" t="n">
        <f aca="false">ROUND(E69*H69,2)</f>
        <v>0</v>
      </c>
      <c r="N69" s="98" t="n">
        <f aca="false">ROUND(E69*I69,2)</f>
        <v>0</v>
      </c>
      <c r="O69" s="98" t="n">
        <f aca="false">ROUND(E69*J69,2)</f>
        <v>0</v>
      </c>
      <c r="P69" s="98" t="n">
        <f aca="false">SUM(M69:O69)</f>
        <v>0</v>
      </c>
    </row>
    <row r="70" customFormat="false" ht="15.75" hidden="false" customHeight="false" outlineLevel="0" collapsed="false">
      <c r="A70" s="93" t="n">
        <v>54</v>
      </c>
      <c r="B70" s="94"/>
      <c r="C70" s="95" t="s">
        <v>381</v>
      </c>
      <c r="D70" s="96" t="s">
        <v>350</v>
      </c>
      <c r="E70" s="97" t="n">
        <v>1</v>
      </c>
      <c r="F70" s="98"/>
      <c r="G70" s="98" t="n">
        <f aca="false">IF(F70&gt;0,likme,0)</f>
        <v>0</v>
      </c>
      <c r="H70" s="98" t="n">
        <f aca="false">ROUND(F70*G70,2)</f>
        <v>0</v>
      </c>
      <c r="I70" s="98" t="n">
        <v>0</v>
      </c>
      <c r="J70" s="98"/>
      <c r="K70" s="98" t="n">
        <f aca="false">SUM(H70:J70)</f>
        <v>0</v>
      </c>
      <c r="L70" s="98" t="n">
        <f aca="false">ROUND(E70*F70,2)</f>
        <v>0</v>
      </c>
      <c r="M70" s="98" t="n">
        <f aca="false">ROUND(E70*H70,2)</f>
        <v>0</v>
      </c>
      <c r="N70" s="98" t="n">
        <f aca="false">ROUND(E70*I70,2)</f>
        <v>0</v>
      </c>
      <c r="O70" s="98" t="n">
        <f aca="false">ROUND(E70*J70,2)</f>
        <v>0</v>
      </c>
      <c r="P70" s="98" t="n">
        <f aca="false">SUM(M70:O70)</f>
        <v>0</v>
      </c>
    </row>
    <row r="71" customFormat="false" ht="15.75" hidden="false" customHeight="false" outlineLevel="0" collapsed="false">
      <c r="A71" s="93" t="n">
        <v>55</v>
      </c>
      <c r="B71" s="94"/>
      <c r="C71" s="95" t="s">
        <v>382</v>
      </c>
      <c r="D71" s="96" t="s">
        <v>350</v>
      </c>
      <c r="E71" s="97" t="n">
        <v>1</v>
      </c>
      <c r="F71" s="98"/>
      <c r="G71" s="98" t="n">
        <f aca="false">IF(F71&gt;0,likme,0)</f>
        <v>0</v>
      </c>
      <c r="H71" s="98" t="n">
        <f aca="false">ROUND(F71*G71,2)</f>
        <v>0</v>
      </c>
      <c r="I71" s="98" t="n">
        <v>0</v>
      </c>
      <c r="J71" s="98"/>
      <c r="K71" s="98" t="n">
        <f aca="false">SUM(H71:J71)</f>
        <v>0</v>
      </c>
      <c r="L71" s="98" t="n">
        <f aca="false">ROUND(E71*F71,2)</f>
        <v>0</v>
      </c>
      <c r="M71" s="98" t="n">
        <f aca="false">ROUND(E71*H71,2)</f>
        <v>0</v>
      </c>
      <c r="N71" s="98" t="n">
        <f aca="false">ROUND(E71*I71,2)</f>
        <v>0</v>
      </c>
      <c r="O71" s="98" t="n">
        <f aca="false">ROUND(E71*J71,2)</f>
        <v>0</v>
      </c>
      <c r="P71" s="98" t="n">
        <f aca="false">SUM(M71:O71)</f>
        <v>0</v>
      </c>
    </row>
    <row r="72" customFormat="false" ht="15.75" hidden="false" customHeight="false" outlineLevel="0" collapsed="false">
      <c r="A72" s="93" t="n">
        <v>56</v>
      </c>
      <c r="B72" s="94"/>
      <c r="C72" s="118" t="s">
        <v>383</v>
      </c>
      <c r="D72" s="96"/>
      <c r="E72" s="97"/>
      <c r="F72" s="98" t="n">
        <v>0</v>
      </c>
      <c r="G72" s="98" t="n">
        <f aca="false">IF(F72&gt;0,likme,0)</f>
        <v>0</v>
      </c>
      <c r="H72" s="98" t="n">
        <f aca="false">ROUND(F72*G72,2)</f>
        <v>0</v>
      </c>
      <c r="I72" s="98" t="n">
        <v>0</v>
      </c>
      <c r="J72" s="98" t="n">
        <v>0</v>
      </c>
      <c r="K72" s="98" t="n">
        <f aca="false">SUM(H72:J72)</f>
        <v>0</v>
      </c>
      <c r="L72" s="98" t="n">
        <f aca="false">ROUND(E72*F72,2)</f>
        <v>0</v>
      </c>
      <c r="M72" s="98" t="n">
        <f aca="false">ROUND(E72*H72,2)</f>
        <v>0</v>
      </c>
      <c r="N72" s="98" t="n">
        <f aca="false">ROUND(E72*I72,2)</f>
        <v>0</v>
      </c>
      <c r="O72" s="98" t="n">
        <f aca="false">ROUND(E72*J72,2)</f>
        <v>0</v>
      </c>
      <c r="P72" s="98" t="n">
        <f aca="false">SUM(M72:O72)</f>
        <v>0</v>
      </c>
    </row>
    <row r="73" customFormat="false" ht="15.75" hidden="false" customHeight="false" outlineLevel="0" collapsed="false">
      <c r="A73" s="93" t="n">
        <v>57</v>
      </c>
      <c r="B73" s="94"/>
      <c r="C73" s="95" t="s">
        <v>384</v>
      </c>
      <c r="D73" s="96" t="s">
        <v>193</v>
      </c>
      <c r="E73" s="97" t="n">
        <v>1300</v>
      </c>
      <c r="F73" s="98" t="n">
        <v>0</v>
      </c>
      <c r="G73" s="98" t="n">
        <f aca="false">IF(F73&gt;0,likme,0)</f>
        <v>0</v>
      </c>
      <c r="H73" s="98" t="n">
        <f aca="false">ROUND(F73*G73,2)</f>
        <v>0</v>
      </c>
      <c r="I73" s="98"/>
      <c r="J73" s="98" t="n">
        <v>0</v>
      </c>
      <c r="K73" s="98" t="n">
        <f aca="false">SUM(H73:J73)</f>
        <v>0</v>
      </c>
      <c r="L73" s="98" t="n">
        <f aca="false">ROUND(E73*F73,2)</f>
        <v>0</v>
      </c>
      <c r="M73" s="98" t="n">
        <f aca="false">ROUND(E73*H73,2)</f>
        <v>0</v>
      </c>
      <c r="N73" s="98" t="n">
        <f aca="false">ROUND(E73*I73,2)</f>
        <v>0</v>
      </c>
      <c r="O73" s="98" t="n">
        <f aca="false">ROUND(E73*J73,2)</f>
        <v>0</v>
      </c>
      <c r="P73" s="98" t="n">
        <f aca="false">SUM(M73:O73)</f>
        <v>0</v>
      </c>
    </row>
    <row r="74" customFormat="false" ht="15.75" hidden="false" customHeight="false" outlineLevel="0" collapsed="false">
      <c r="A74" s="93" t="n">
        <v>58</v>
      </c>
      <c r="B74" s="94"/>
      <c r="C74" s="95" t="s">
        <v>385</v>
      </c>
      <c r="D74" s="96" t="s">
        <v>199</v>
      </c>
      <c r="E74" s="97" t="n">
        <v>38</v>
      </c>
      <c r="F74" s="98" t="n">
        <v>0</v>
      </c>
      <c r="G74" s="98" t="n">
        <f aca="false">IF(F74&gt;0,likme,0)</f>
        <v>0</v>
      </c>
      <c r="H74" s="98" t="n">
        <f aca="false">ROUND(F74*G74,2)</f>
        <v>0</v>
      </c>
      <c r="I74" s="98"/>
      <c r="J74" s="98" t="n">
        <v>0</v>
      </c>
      <c r="K74" s="98" t="n">
        <f aca="false">SUM(H74:J74)</f>
        <v>0</v>
      </c>
      <c r="L74" s="98" t="n">
        <f aca="false">ROUND(E74*F74,2)</f>
        <v>0</v>
      </c>
      <c r="M74" s="98" t="n">
        <f aca="false">ROUND(E74*H74,2)</f>
        <v>0</v>
      </c>
      <c r="N74" s="98" t="n">
        <f aca="false">ROUND(E74*I74,2)</f>
        <v>0</v>
      </c>
      <c r="O74" s="98" t="n">
        <f aca="false">ROUND(E74*J74,2)</f>
        <v>0</v>
      </c>
      <c r="P74" s="98" t="n">
        <f aca="false">SUM(M74:O74)</f>
        <v>0</v>
      </c>
    </row>
    <row r="75" customFormat="false" ht="27.7" hidden="false" customHeight="false" outlineLevel="0" collapsed="false">
      <c r="A75" s="93" t="n">
        <v>59</v>
      </c>
      <c r="B75" s="94"/>
      <c r="C75" s="95" t="s">
        <v>386</v>
      </c>
      <c r="D75" s="96" t="s">
        <v>199</v>
      </c>
      <c r="E75" s="97" t="n">
        <v>38</v>
      </c>
      <c r="F75" s="98" t="n">
        <v>0</v>
      </c>
      <c r="G75" s="98" t="n">
        <f aca="false">IF(F75&gt;0,likme,0)</f>
        <v>0</v>
      </c>
      <c r="H75" s="98" t="n">
        <f aca="false">ROUND(F75*G75,2)</f>
        <v>0</v>
      </c>
      <c r="I75" s="98"/>
      <c r="J75" s="98" t="n">
        <v>0</v>
      </c>
      <c r="K75" s="98" t="n">
        <f aca="false">SUM(H75:J75)</f>
        <v>0</v>
      </c>
      <c r="L75" s="98" t="n">
        <f aca="false">ROUND(E75*F75,2)</f>
        <v>0</v>
      </c>
      <c r="M75" s="98" t="n">
        <f aca="false">ROUND(E75*H75,2)</f>
        <v>0</v>
      </c>
      <c r="N75" s="98" t="n">
        <f aca="false">ROUND(E75*I75,2)</f>
        <v>0</v>
      </c>
      <c r="O75" s="98" t="n">
        <f aca="false">ROUND(E75*J75,2)</f>
        <v>0</v>
      </c>
      <c r="P75" s="98" t="n">
        <f aca="false">SUM(M75:O75)</f>
        <v>0</v>
      </c>
    </row>
    <row r="76" customFormat="false" ht="15.75" hidden="false" customHeight="false" outlineLevel="0" collapsed="false">
      <c r="A76" s="93" t="n">
        <v>60</v>
      </c>
      <c r="B76" s="94"/>
      <c r="C76" s="95" t="s">
        <v>387</v>
      </c>
      <c r="D76" s="96" t="s">
        <v>106</v>
      </c>
      <c r="E76" s="97" t="n">
        <v>18</v>
      </c>
      <c r="F76" s="98" t="n">
        <v>0</v>
      </c>
      <c r="G76" s="98" t="n">
        <f aca="false">IF(F76&gt;0,likme,0)</f>
        <v>0</v>
      </c>
      <c r="H76" s="98" t="n">
        <f aca="false">ROUND(F76*G76,2)</f>
        <v>0</v>
      </c>
      <c r="I76" s="98"/>
      <c r="J76" s="98" t="n">
        <v>0</v>
      </c>
      <c r="K76" s="98" t="n">
        <f aca="false">SUM(H76:J76)</f>
        <v>0</v>
      </c>
      <c r="L76" s="98" t="n">
        <f aca="false">ROUND(E76*F76,2)</f>
        <v>0</v>
      </c>
      <c r="M76" s="98" t="n">
        <f aca="false">ROUND(E76*H76,2)</f>
        <v>0</v>
      </c>
      <c r="N76" s="98" t="n">
        <f aca="false">ROUND(E76*I76,2)</f>
        <v>0</v>
      </c>
      <c r="O76" s="98" t="n">
        <f aca="false">ROUND(E76*J76,2)</f>
        <v>0</v>
      </c>
      <c r="P76" s="98" t="n">
        <f aca="false">SUM(M76:O76)</f>
        <v>0</v>
      </c>
    </row>
    <row r="77" customFormat="false" ht="27.7" hidden="false" customHeight="false" outlineLevel="0" collapsed="false">
      <c r="A77" s="93" t="n">
        <v>61</v>
      </c>
      <c r="B77" s="94"/>
      <c r="C77" s="95" t="s">
        <v>388</v>
      </c>
      <c r="D77" s="96" t="s">
        <v>199</v>
      </c>
      <c r="E77" s="97" t="n">
        <v>2</v>
      </c>
      <c r="F77" s="98" t="n">
        <v>0</v>
      </c>
      <c r="G77" s="98" t="n">
        <f aca="false">IF(F77&gt;0,likme,0)</f>
        <v>0</v>
      </c>
      <c r="H77" s="98" t="n">
        <f aca="false">ROUND(F77*G77,2)</f>
        <v>0</v>
      </c>
      <c r="I77" s="98"/>
      <c r="J77" s="98" t="n">
        <v>0</v>
      </c>
      <c r="K77" s="98" t="n">
        <f aca="false">SUM(H77:J77)</f>
        <v>0</v>
      </c>
      <c r="L77" s="98" t="n">
        <f aca="false">ROUND(E77*F77,2)</f>
        <v>0</v>
      </c>
      <c r="M77" s="98" t="n">
        <f aca="false">ROUND(E77*H77,2)</f>
        <v>0</v>
      </c>
      <c r="N77" s="98" t="n">
        <f aca="false">ROUND(E77*I77,2)</f>
        <v>0</v>
      </c>
      <c r="O77" s="98" t="n">
        <f aca="false">ROUND(E77*J77,2)</f>
        <v>0</v>
      </c>
      <c r="P77" s="98" t="n">
        <f aca="false">SUM(M77:O77)</f>
        <v>0</v>
      </c>
    </row>
    <row r="78" customFormat="false" ht="15.75" hidden="false" customHeight="false" outlineLevel="0" collapsed="false">
      <c r="A78" s="93" t="n">
        <v>62</v>
      </c>
      <c r="B78" s="94"/>
      <c r="C78" s="95" t="s">
        <v>389</v>
      </c>
      <c r="D78" s="96" t="s">
        <v>199</v>
      </c>
      <c r="E78" s="97" t="n">
        <v>2</v>
      </c>
      <c r="F78" s="98" t="n">
        <v>0</v>
      </c>
      <c r="G78" s="98" t="n">
        <f aca="false">IF(F78&gt;0,likme,0)</f>
        <v>0</v>
      </c>
      <c r="H78" s="98" t="n">
        <f aca="false">ROUND(F78*G78,2)</f>
        <v>0</v>
      </c>
      <c r="I78" s="98"/>
      <c r="J78" s="98" t="n">
        <v>0</v>
      </c>
      <c r="K78" s="98" t="n">
        <f aca="false">SUM(H78:J78)</f>
        <v>0</v>
      </c>
      <c r="L78" s="98" t="n">
        <f aca="false">ROUND(E78*F78,2)</f>
        <v>0</v>
      </c>
      <c r="M78" s="98" t="n">
        <f aca="false">ROUND(E78*H78,2)</f>
        <v>0</v>
      </c>
      <c r="N78" s="98" t="n">
        <f aca="false">ROUND(E78*I78,2)</f>
        <v>0</v>
      </c>
      <c r="O78" s="98" t="n">
        <f aca="false">ROUND(E78*J78,2)</f>
        <v>0</v>
      </c>
      <c r="P78" s="98" t="n">
        <f aca="false">SUM(M78:O78)</f>
        <v>0</v>
      </c>
    </row>
    <row r="79" customFormat="false" ht="15.75" hidden="false" customHeight="false" outlineLevel="0" collapsed="false">
      <c r="A79" s="93" t="n">
        <v>63</v>
      </c>
      <c r="B79" s="94"/>
      <c r="C79" s="95" t="s">
        <v>390</v>
      </c>
      <c r="D79" s="96" t="s">
        <v>199</v>
      </c>
      <c r="E79" s="97" t="n">
        <v>2</v>
      </c>
      <c r="F79" s="98" t="n">
        <v>0</v>
      </c>
      <c r="G79" s="98" t="n">
        <f aca="false">IF(F79&gt;0,likme,0)</f>
        <v>0</v>
      </c>
      <c r="H79" s="98" t="n">
        <f aca="false">ROUND(F79*G79,2)</f>
        <v>0</v>
      </c>
      <c r="I79" s="98"/>
      <c r="J79" s="98" t="n">
        <v>0</v>
      </c>
      <c r="K79" s="98" t="n">
        <f aca="false">SUM(H79:J79)</f>
        <v>0</v>
      </c>
      <c r="L79" s="98" t="n">
        <f aca="false">ROUND(E79*F79,2)</f>
        <v>0</v>
      </c>
      <c r="M79" s="98" t="n">
        <f aca="false">ROUND(E79*H79,2)</f>
        <v>0</v>
      </c>
      <c r="N79" s="98" t="n">
        <f aca="false">ROUND(E79*I79,2)</f>
        <v>0</v>
      </c>
      <c r="O79" s="98" t="n">
        <f aca="false">ROUND(E79*J79,2)</f>
        <v>0</v>
      </c>
      <c r="P79" s="98" t="n">
        <f aca="false">SUM(M79:O79)</f>
        <v>0</v>
      </c>
    </row>
    <row r="80" customFormat="false" ht="15.75" hidden="false" customHeight="false" outlineLevel="0" collapsed="false">
      <c r="A80" s="93" t="n">
        <v>64</v>
      </c>
      <c r="B80" s="94"/>
      <c r="C80" s="95" t="s">
        <v>390</v>
      </c>
      <c r="D80" s="96" t="s">
        <v>199</v>
      </c>
      <c r="E80" s="97" t="n">
        <v>2</v>
      </c>
      <c r="F80" s="98" t="n">
        <v>0</v>
      </c>
      <c r="G80" s="98" t="n">
        <f aca="false">IF(F80&gt;0,likme,0)</f>
        <v>0</v>
      </c>
      <c r="H80" s="98" t="n">
        <f aca="false">ROUND(F80*G80,2)</f>
        <v>0</v>
      </c>
      <c r="I80" s="98"/>
      <c r="J80" s="98" t="n">
        <v>0</v>
      </c>
      <c r="K80" s="98" t="n">
        <f aca="false">SUM(H80:J80)</f>
        <v>0</v>
      </c>
      <c r="L80" s="98" t="n">
        <f aca="false">ROUND(E80*F80,2)</f>
        <v>0</v>
      </c>
      <c r="M80" s="98" t="n">
        <f aca="false">ROUND(E80*H80,2)</f>
        <v>0</v>
      </c>
      <c r="N80" s="98" t="n">
        <f aca="false">ROUND(E80*I80,2)</f>
        <v>0</v>
      </c>
      <c r="O80" s="98" t="n">
        <f aca="false">ROUND(E80*J80,2)</f>
        <v>0</v>
      </c>
      <c r="P80" s="98" t="n">
        <f aca="false">SUM(M80:O80)</f>
        <v>0</v>
      </c>
    </row>
    <row r="81" customFormat="false" ht="15.75" hidden="false" customHeight="false" outlineLevel="0" collapsed="false">
      <c r="A81" s="93" t="n">
        <v>65</v>
      </c>
      <c r="B81" s="94"/>
      <c r="C81" s="95" t="s">
        <v>391</v>
      </c>
      <c r="D81" s="96" t="s">
        <v>193</v>
      </c>
      <c r="E81" s="97" t="n">
        <v>150</v>
      </c>
      <c r="F81" s="98" t="n">
        <v>0</v>
      </c>
      <c r="G81" s="98" t="n">
        <f aca="false">IF(F81&gt;0,likme,0)</f>
        <v>0</v>
      </c>
      <c r="H81" s="98" t="n">
        <f aca="false">ROUND(F81*G81,2)</f>
        <v>0</v>
      </c>
      <c r="I81" s="98"/>
      <c r="J81" s="98" t="n">
        <v>0</v>
      </c>
      <c r="K81" s="98" t="n">
        <f aca="false">SUM(H81:J81)</f>
        <v>0</v>
      </c>
      <c r="L81" s="98" t="n">
        <f aca="false">ROUND(E81*F81,2)</f>
        <v>0</v>
      </c>
      <c r="M81" s="98" t="n">
        <f aca="false">ROUND(E81*H81,2)</f>
        <v>0</v>
      </c>
      <c r="N81" s="98" t="n">
        <f aca="false">ROUND(E81*I81,2)</f>
        <v>0</v>
      </c>
      <c r="O81" s="98" t="n">
        <f aca="false">ROUND(E81*J81,2)</f>
        <v>0</v>
      </c>
      <c r="P81" s="98" t="n">
        <f aca="false">SUM(M81:O81)</f>
        <v>0</v>
      </c>
    </row>
    <row r="82" customFormat="false" ht="15.75" hidden="false" customHeight="false" outlineLevel="0" collapsed="false">
      <c r="A82" s="93" t="n">
        <v>66</v>
      </c>
      <c r="B82" s="94"/>
      <c r="C82" s="95" t="s">
        <v>392</v>
      </c>
      <c r="D82" s="96" t="s">
        <v>193</v>
      </c>
      <c r="E82" s="97" t="n">
        <v>45</v>
      </c>
      <c r="F82" s="98" t="n">
        <v>0</v>
      </c>
      <c r="G82" s="98" t="n">
        <f aca="false">IF(F82&gt;0,likme,0)</f>
        <v>0</v>
      </c>
      <c r="H82" s="98" t="n">
        <f aca="false">ROUND(F82*G82,2)</f>
        <v>0</v>
      </c>
      <c r="I82" s="98"/>
      <c r="J82" s="98" t="n">
        <v>0</v>
      </c>
      <c r="K82" s="98" t="n">
        <f aca="false">SUM(H82:J82)</f>
        <v>0</v>
      </c>
      <c r="L82" s="98" t="n">
        <f aca="false">ROUND(E82*F82,2)</f>
        <v>0</v>
      </c>
      <c r="M82" s="98" t="n">
        <f aca="false">ROUND(E82*H82,2)</f>
        <v>0</v>
      </c>
      <c r="N82" s="98" t="n">
        <f aca="false">ROUND(E82*I82,2)</f>
        <v>0</v>
      </c>
      <c r="O82" s="98" t="n">
        <f aca="false">ROUND(E82*J82,2)</f>
        <v>0</v>
      </c>
      <c r="P82" s="98" t="n">
        <f aca="false">SUM(M82:O82)</f>
        <v>0</v>
      </c>
    </row>
    <row r="83" customFormat="false" ht="15.75" hidden="false" customHeight="false" outlineLevel="0" collapsed="false">
      <c r="A83" s="93" t="n">
        <v>67</v>
      </c>
      <c r="B83" s="94"/>
      <c r="C83" s="95" t="s">
        <v>393</v>
      </c>
      <c r="D83" s="96" t="s">
        <v>193</v>
      </c>
      <c r="E83" s="97" t="n">
        <v>45</v>
      </c>
      <c r="F83" s="98" t="n">
        <v>0</v>
      </c>
      <c r="G83" s="98" t="n">
        <f aca="false">IF(F83&gt;0,likme,0)</f>
        <v>0</v>
      </c>
      <c r="H83" s="98" t="n">
        <f aca="false">ROUND(F83*G83,2)</f>
        <v>0</v>
      </c>
      <c r="I83" s="98"/>
      <c r="J83" s="98" t="n">
        <v>0</v>
      </c>
      <c r="K83" s="98" t="n">
        <f aca="false">SUM(H83:J83)</f>
        <v>0</v>
      </c>
      <c r="L83" s="98" t="n">
        <f aca="false">ROUND(E83*F83,2)</f>
        <v>0</v>
      </c>
      <c r="M83" s="98" t="n">
        <f aca="false">ROUND(E83*H83,2)</f>
        <v>0</v>
      </c>
      <c r="N83" s="98" t="n">
        <f aca="false">ROUND(E83*I83,2)</f>
        <v>0</v>
      </c>
      <c r="O83" s="98" t="n">
        <f aca="false">ROUND(E83*J83,2)</f>
        <v>0</v>
      </c>
      <c r="P83" s="98" t="n">
        <f aca="false">SUM(M83:O83)</f>
        <v>0</v>
      </c>
    </row>
    <row r="84" customFormat="false" ht="15.75" hidden="false" customHeight="false" outlineLevel="0" collapsed="false">
      <c r="A84" s="93" t="n">
        <v>68</v>
      </c>
      <c r="B84" s="94"/>
      <c r="C84" s="95" t="s">
        <v>394</v>
      </c>
      <c r="D84" s="96" t="s">
        <v>106</v>
      </c>
      <c r="E84" s="97" t="n">
        <v>1</v>
      </c>
      <c r="F84" s="98" t="n">
        <v>0</v>
      </c>
      <c r="G84" s="98" t="n">
        <f aca="false">IF(F84&gt;0,likme,0)</f>
        <v>0</v>
      </c>
      <c r="H84" s="98" t="n">
        <f aca="false">ROUND(F84*G84,2)</f>
        <v>0</v>
      </c>
      <c r="I84" s="98"/>
      <c r="J84" s="98" t="n">
        <v>0</v>
      </c>
      <c r="K84" s="98" t="n">
        <f aca="false">SUM(H84:J84)</f>
        <v>0</v>
      </c>
      <c r="L84" s="98" t="n">
        <f aca="false">ROUND(E84*F84,2)</f>
        <v>0</v>
      </c>
      <c r="M84" s="98" t="n">
        <f aca="false">ROUND(E84*H84,2)</f>
        <v>0</v>
      </c>
      <c r="N84" s="98" t="n">
        <f aca="false">ROUND(E84*I84,2)</f>
        <v>0</v>
      </c>
      <c r="O84" s="98" t="n">
        <f aca="false">ROUND(E84*J84,2)</f>
        <v>0</v>
      </c>
      <c r="P84" s="98" t="n">
        <f aca="false">SUM(M84:O84)</f>
        <v>0</v>
      </c>
    </row>
    <row r="85" customFormat="false" ht="15.75" hidden="false" customHeight="false" outlineLevel="0" collapsed="false">
      <c r="A85" s="93" t="n">
        <v>69</v>
      </c>
      <c r="B85" s="94"/>
      <c r="C85" s="95" t="s">
        <v>395</v>
      </c>
      <c r="D85" s="96" t="s">
        <v>199</v>
      </c>
      <c r="E85" s="97" t="n">
        <v>1</v>
      </c>
      <c r="F85" s="98" t="n">
        <v>0</v>
      </c>
      <c r="G85" s="98" t="n">
        <f aca="false">IF(F85&gt;0,likme,0)</f>
        <v>0</v>
      </c>
      <c r="H85" s="98" t="n">
        <f aca="false">ROUND(F85*G85,2)</f>
        <v>0</v>
      </c>
      <c r="I85" s="98"/>
      <c r="J85" s="98" t="n">
        <v>0</v>
      </c>
      <c r="K85" s="98" t="n">
        <f aca="false">SUM(H85:J85)</f>
        <v>0</v>
      </c>
      <c r="L85" s="98" t="n">
        <f aca="false">ROUND(E85*F85,2)</f>
        <v>0</v>
      </c>
      <c r="M85" s="98" t="n">
        <f aca="false">ROUND(E85*H85,2)</f>
        <v>0</v>
      </c>
      <c r="N85" s="98" t="n">
        <f aca="false">ROUND(E85*I85,2)</f>
        <v>0</v>
      </c>
      <c r="O85" s="98" t="n">
        <f aca="false">ROUND(E85*J85,2)</f>
        <v>0</v>
      </c>
      <c r="P85" s="98" t="n">
        <f aca="false">SUM(M85:O85)</f>
        <v>0</v>
      </c>
    </row>
    <row r="86" customFormat="false" ht="15.75" hidden="false" customHeight="false" outlineLevel="0" collapsed="false">
      <c r="A86" s="93" t="n">
        <v>70</v>
      </c>
      <c r="B86" s="94"/>
      <c r="C86" s="95" t="s">
        <v>396</v>
      </c>
      <c r="D86" s="96" t="s">
        <v>199</v>
      </c>
      <c r="E86" s="97" t="n">
        <v>1</v>
      </c>
      <c r="F86" s="98" t="n">
        <v>0</v>
      </c>
      <c r="G86" s="98" t="n">
        <f aca="false">IF(F86&gt;0,likme,0)</f>
        <v>0</v>
      </c>
      <c r="H86" s="98" t="n">
        <f aca="false">ROUND(F86*G86,2)</f>
        <v>0</v>
      </c>
      <c r="I86" s="98"/>
      <c r="J86" s="98" t="n">
        <v>0</v>
      </c>
      <c r="K86" s="98" t="n">
        <f aca="false">SUM(H86:J86)</f>
        <v>0</v>
      </c>
      <c r="L86" s="98" t="n">
        <f aca="false">ROUND(E86*F86,2)</f>
        <v>0</v>
      </c>
      <c r="M86" s="98" t="n">
        <f aca="false">ROUND(E86*H86,2)</f>
        <v>0</v>
      </c>
      <c r="N86" s="98" t="n">
        <f aca="false">ROUND(E86*I86,2)</f>
        <v>0</v>
      </c>
      <c r="O86" s="98" t="n">
        <f aca="false">ROUND(E86*J86,2)</f>
        <v>0</v>
      </c>
      <c r="P86" s="98" t="n">
        <f aca="false">SUM(M86:O86)</f>
        <v>0</v>
      </c>
    </row>
    <row r="87" customFormat="false" ht="15.75" hidden="false" customHeight="false" outlineLevel="0" collapsed="false">
      <c r="A87" s="93" t="n">
        <v>71</v>
      </c>
      <c r="B87" s="94"/>
      <c r="C87" s="95" t="s">
        <v>397</v>
      </c>
      <c r="D87" s="96" t="s">
        <v>199</v>
      </c>
      <c r="E87" s="97" t="n">
        <v>2</v>
      </c>
      <c r="F87" s="98" t="n">
        <v>0</v>
      </c>
      <c r="G87" s="98" t="n">
        <f aca="false">IF(F87&gt;0,likme,0)</f>
        <v>0</v>
      </c>
      <c r="H87" s="98" t="n">
        <f aca="false">ROUND(F87*G87,2)</f>
        <v>0</v>
      </c>
      <c r="I87" s="98"/>
      <c r="J87" s="98" t="n">
        <v>0</v>
      </c>
      <c r="K87" s="98" t="n">
        <f aca="false">SUM(H87:J87)</f>
        <v>0</v>
      </c>
      <c r="L87" s="98" t="n">
        <f aca="false">ROUND(E87*F87,2)</f>
        <v>0</v>
      </c>
      <c r="M87" s="98" t="n">
        <f aca="false">ROUND(E87*H87,2)</f>
        <v>0</v>
      </c>
      <c r="N87" s="98" t="n">
        <f aca="false">ROUND(E87*I87,2)</f>
        <v>0</v>
      </c>
      <c r="O87" s="98" t="n">
        <f aca="false">ROUND(E87*J87,2)</f>
        <v>0</v>
      </c>
      <c r="P87" s="98" t="n">
        <f aca="false">SUM(M87:O87)</f>
        <v>0</v>
      </c>
    </row>
    <row r="88" customFormat="false" ht="15.75" hidden="false" customHeight="false" outlineLevel="0" collapsed="false">
      <c r="A88" s="93" t="n">
        <v>72</v>
      </c>
      <c r="B88" s="94"/>
      <c r="C88" s="95" t="s">
        <v>398</v>
      </c>
      <c r="D88" s="96" t="s">
        <v>106</v>
      </c>
      <c r="E88" s="97" t="n">
        <v>1</v>
      </c>
      <c r="F88" s="98" t="n">
        <v>0</v>
      </c>
      <c r="G88" s="98" t="n">
        <f aca="false">IF(F88&gt;0,likme,0)</f>
        <v>0</v>
      </c>
      <c r="H88" s="98" t="n">
        <f aca="false">ROUND(F88*G88,2)</f>
        <v>0</v>
      </c>
      <c r="I88" s="98"/>
      <c r="J88" s="98" t="n">
        <v>0</v>
      </c>
      <c r="K88" s="98" t="n">
        <f aca="false">SUM(H88:J88)</f>
        <v>0</v>
      </c>
      <c r="L88" s="98" t="n">
        <f aca="false">ROUND(E88*F88,2)</f>
        <v>0</v>
      </c>
      <c r="M88" s="98" t="n">
        <f aca="false">ROUND(E88*H88,2)</f>
        <v>0</v>
      </c>
      <c r="N88" s="98" t="n">
        <f aca="false">ROUND(E88*I88,2)</f>
        <v>0</v>
      </c>
      <c r="O88" s="98" t="n">
        <f aca="false">ROUND(E88*J88,2)</f>
        <v>0</v>
      </c>
      <c r="P88" s="98" t="n">
        <f aca="false">SUM(M88:O88)</f>
        <v>0</v>
      </c>
    </row>
    <row r="89" customFormat="false" ht="15.75" hidden="false" customHeight="false" outlineLevel="0" collapsed="false">
      <c r="A89" s="93" t="n">
        <v>73</v>
      </c>
      <c r="B89" s="94"/>
      <c r="C89" s="95" t="s">
        <v>399</v>
      </c>
      <c r="D89" s="96" t="s">
        <v>106</v>
      </c>
      <c r="E89" s="97" t="n">
        <v>1</v>
      </c>
      <c r="F89" s="98"/>
      <c r="G89" s="98" t="n">
        <f aca="false">IF(F89&gt;0,likme,0)</f>
        <v>0</v>
      </c>
      <c r="H89" s="98" t="n">
        <f aca="false">ROUND(F89*G89,2)</f>
        <v>0</v>
      </c>
      <c r="I89" s="98" t="n">
        <v>0</v>
      </c>
      <c r="J89" s="98"/>
      <c r="K89" s="98" t="n">
        <f aca="false">SUM(H89:J89)</f>
        <v>0</v>
      </c>
      <c r="L89" s="98" t="n">
        <f aca="false">ROUND(E89*F89,2)</f>
        <v>0</v>
      </c>
      <c r="M89" s="98" t="n">
        <f aca="false">ROUND(E89*H89,2)</f>
        <v>0</v>
      </c>
      <c r="N89" s="98" t="n">
        <f aca="false">ROUND(E89*I89,2)</f>
        <v>0</v>
      </c>
      <c r="O89" s="98" t="n">
        <f aca="false">ROUND(E89*J89,2)</f>
        <v>0</v>
      </c>
      <c r="P89" s="98" t="n">
        <f aca="false">SUM(M89:O89)</f>
        <v>0</v>
      </c>
    </row>
    <row r="90" customFormat="false" ht="15.75" hidden="false" customHeight="false" outlineLevel="0" collapsed="false">
      <c r="A90" s="93" t="n">
        <v>74</v>
      </c>
      <c r="B90" s="94"/>
      <c r="C90" s="118" t="s">
        <v>400</v>
      </c>
      <c r="D90" s="96"/>
      <c r="E90" s="97"/>
      <c r="F90" s="98" t="n">
        <v>0</v>
      </c>
      <c r="G90" s="98" t="n">
        <f aca="false">IF(F90&gt;0,likme,0)</f>
        <v>0</v>
      </c>
      <c r="H90" s="98" t="n">
        <f aca="false">ROUND(F90*G90,2)</f>
        <v>0</v>
      </c>
      <c r="I90" s="98" t="n">
        <v>0</v>
      </c>
      <c r="J90" s="98" t="n">
        <v>0</v>
      </c>
      <c r="K90" s="98" t="n">
        <f aca="false">SUM(H90:J90)</f>
        <v>0</v>
      </c>
      <c r="L90" s="98" t="n">
        <f aca="false">ROUND(E90*F90,2)</f>
        <v>0</v>
      </c>
      <c r="M90" s="98" t="n">
        <f aca="false">ROUND(E90*H90,2)</f>
        <v>0</v>
      </c>
      <c r="N90" s="98" t="n">
        <f aca="false">ROUND(E90*I90,2)</f>
        <v>0</v>
      </c>
      <c r="O90" s="98" t="n">
        <f aca="false">ROUND(E90*J90,2)</f>
        <v>0</v>
      </c>
      <c r="P90" s="98" t="n">
        <f aca="false">SUM(M90:O90)</f>
        <v>0</v>
      </c>
    </row>
    <row r="91" customFormat="false" ht="15.75" hidden="false" customHeight="false" outlineLevel="0" collapsed="false">
      <c r="A91" s="93" t="n">
        <v>75</v>
      </c>
      <c r="B91" s="94"/>
      <c r="C91" s="95" t="s">
        <v>384</v>
      </c>
      <c r="D91" s="96" t="s">
        <v>193</v>
      </c>
      <c r="E91" s="97" t="n">
        <v>300</v>
      </c>
      <c r="F91" s="98" t="n">
        <v>0</v>
      </c>
      <c r="G91" s="98" t="n">
        <f aca="false">IF(F91&gt;0,likme,0)</f>
        <v>0</v>
      </c>
      <c r="H91" s="98" t="n">
        <f aca="false">ROUND(F91*G91,2)</f>
        <v>0</v>
      </c>
      <c r="I91" s="98"/>
      <c r="J91" s="98" t="n">
        <v>0</v>
      </c>
      <c r="K91" s="98" t="n">
        <f aca="false">SUM(H91:J91)</f>
        <v>0</v>
      </c>
      <c r="L91" s="98" t="n">
        <f aca="false">ROUND(E91*F91,2)</f>
        <v>0</v>
      </c>
      <c r="M91" s="98" t="n">
        <f aca="false">ROUND(E91*H91,2)</f>
        <v>0</v>
      </c>
      <c r="N91" s="98" t="n">
        <f aca="false">ROUND(E91*I91,2)</f>
        <v>0</v>
      </c>
      <c r="O91" s="98" t="n">
        <f aca="false">ROUND(E91*J91,2)</f>
        <v>0</v>
      </c>
      <c r="P91" s="98" t="n">
        <f aca="false">SUM(M91:O91)</f>
        <v>0</v>
      </c>
    </row>
    <row r="92" customFormat="false" ht="15.75" hidden="false" customHeight="false" outlineLevel="0" collapsed="false">
      <c r="A92" s="93" t="n">
        <v>76</v>
      </c>
      <c r="B92" s="94"/>
      <c r="C92" s="95" t="s">
        <v>385</v>
      </c>
      <c r="D92" s="96" t="s">
        <v>199</v>
      </c>
      <c r="E92" s="97" t="n">
        <v>12</v>
      </c>
      <c r="F92" s="98" t="n">
        <v>0</v>
      </c>
      <c r="G92" s="98" t="n">
        <f aca="false">IF(F92&gt;0,likme,0)</f>
        <v>0</v>
      </c>
      <c r="H92" s="98" t="n">
        <f aca="false">ROUND(F92*G92,2)</f>
        <v>0</v>
      </c>
      <c r="I92" s="98"/>
      <c r="J92" s="98" t="n">
        <v>0</v>
      </c>
      <c r="K92" s="98" t="n">
        <f aca="false">SUM(H92:J92)</f>
        <v>0</v>
      </c>
      <c r="L92" s="98" t="n">
        <f aca="false">ROUND(E92*F92,2)</f>
        <v>0</v>
      </c>
      <c r="M92" s="98" t="n">
        <f aca="false">ROUND(E92*H92,2)</f>
        <v>0</v>
      </c>
      <c r="N92" s="98" t="n">
        <f aca="false">ROUND(E92*I92,2)</f>
        <v>0</v>
      </c>
      <c r="O92" s="98" t="n">
        <f aca="false">ROUND(E92*J92,2)</f>
        <v>0</v>
      </c>
      <c r="P92" s="98" t="n">
        <f aca="false">SUM(M92:O92)</f>
        <v>0</v>
      </c>
    </row>
    <row r="93" customFormat="false" ht="27.7" hidden="false" customHeight="false" outlineLevel="0" collapsed="false">
      <c r="A93" s="93" t="n">
        <v>77</v>
      </c>
      <c r="B93" s="94"/>
      <c r="C93" s="95" t="s">
        <v>386</v>
      </c>
      <c r="D93" s="96" t="s">
        <v>199</v>
      </c>
      <c r="E93" s="97" t="n">
        <v>12</v>
      </c>
      <c r="F93" s="98" t="n">
        <v>0</v>
      </c>
      <c r="G93" s="98" t="n">
        <f aca="false">IF(F93&gt;0,likme,0)</f>
        <v>0</v>
      </c>
      <c r="H93" s="98" t="n">
        <f aca="false">ROUND(F93*G93,2)</f>
        <v>0</v>
      </c>
      <c r="I93" s="98"/>
      <c r="J93" s="98" t="n">
        <v>0</v>
      </c>
      <c r="K93" s="98" t="n">
        <f aca="false">SUM(H93:J93)</f>
        <v>0</v>
      </c>
      <c r="L93" s="98" t="n">
        <f aca="false">ROUND(E93*F93,2)</f>
        <v>0</v>
      </c>
      <c r="M93" s="98" t="n">
        <f aca="false">ROUND(E93*H93,2)</f>
        <v>0</v>
      </c>
      <c r="N93" s="98" t="n">
        <f aca="false">ROUND(E93*I93,2)</f>
        <v>0</v>
      </c>
      <c r="O93" s="98" t="n">
        <f aca="false">ROUND(E93*J93,2)</f>
        <v>0</v>
      </c>
      <c r="P93" s="98" t="n">
        <f aca="false">SUM(M93:O93)</f>
        <v>0</v>
      </c>
    </row>
    <row r="94" customFormat="false" ht="15.75" hidden="false" customHeight="false" outlineLevel="0" collapsed="false">
      <c r="A94" s="93" t="n">
        <v>78</v>
      </c>
      <c r="B94" s="94"/>
      <c r="C94" s="95" t="s">
        <v>387</v>
      </c>
      <c r="D94" s="96" t="s">
        <v>106</v>
      </c>
      <c r="E94" s="97" t="n">
        <v>9</v>
      </c>
      <c r="F94" s="98" t="n">
        <v>0</v>
      </c>
      <c r="G94" s="98" t="n">
        <f aca="false">IF(F94&gt;0,likme,0)</f>
        <v>0</v>
      </c>
      <c r="H94" s="98" t="n">
        <f aca="false">ROUND(F94*G94,2)</f>
        <v>0</v>
      </c>
      <c r="I94" s="98"/>
      <c r="J94" s="98" t="n">
        <v>0</v>
      </c>
      <c r="K94" s="98" t="n">
        <f aca="false">SUM(H94:J94)</f>
        <v>0</v>
      </c>
      <c r="L94" s="98" t="n">
        <f aca="false">ROUND(E94*F94,2)</f>
        <v>0</v>
      </c>
      <c r="M94" s="98" t="n">
        <f aca="false">ROUND(E94*H94,2)</f>
        <v>0</v>
      </c>
      <c r="N94" s="98" t="n">
        <f aca="false">ROUND(E94*I94,2)</f>
        <v>0</v>
      </c>
      <c r="O94" s="98" t="n">
        <f aca="false">ROUND(E94*J94,2)</f>
        <v>0</v>
      </c>
      <c r="P94" s="98" t="n">
        <f aca="false">SUM(M94:O94)</f>
        <v>0</v>
      </c>
    </row>
    <row r="95" customFormat="false" ht="27.7" hidden="false" customHeight="false" outlineLevel="0" collapsed="false">
      <c r="A95" s="93" t="n">
        <v>79</v>
      </c>
      <c r="B95" s="94"/>
      <c r="C95" s="95" t="s">
        <v>388</v>
      </c>
      <c r="D95" s="96" t="s">
        <v>199</v>
      </c>
      <c r="E95" s="97" t="n">
        <v>1</v>
      </c>
      <c r="F95" s="98" t="n">
        <v>0</v>
      </c>
      <c r="G95" s="98" t="n">
        <f aca="false">IF(F95&gt;0,likme,0)</f>
        <v>0</v>
      </c>
      <c r="H95" s="98" t="n">
        <f aca="false">ROUND(F95*G95,2)</f>
        <v>0</v>
      </c>
      <c r="I95" s="98"/>
      <c r="J95" s="98" t="n">
        <v>0</v>
      </c>
      <c r="K95" s="98" t="n">
        <f aca="false">SUM(H95:J95)</f>
        <v>0</v>
      </c>
      <c r="L95" s="98" t="n">
        <f aca="false">ROUND(E95*F95,2)</f>
        <v>0</v>
      </c>
      <c r="M95" s="98" t="n">
        <f aca="false">ROUND(E95*H95,2)</f>
        <v>0</v>
      </c>
      <c r="N95" s="98" t="n">
        <f aca="false">ROUND(E95*I95,2)</f>
        <v>0</v>
      </c>
      <c r="O95" s="98" t="n">
        <f aca="false">ROUND(E95*J95,2)</f>
        <v>0</v>
      </c>
      <c r="P95" s="98" t="n">
        <f aca="false">SUM(M95:O95)</f>
        <v>0</v>
      </c>
    </row>
    <row r="96" customFormat="false" ht="15.75" hidden="false" customHeight="false" outlineLevel="0" collapsed="false">
      <c r="A96" s="93" t="n">
        <v>80</v>
      </c>
      <c r="B96" s="94"/>
      <c r="C96" s="95" t="s">
        <v>389</v>
      </c>
      <c r="D96" s="96" t="s">
        <v>199</v>
      </c>
      <c r="E96" s="97" t="n">
        <v>1</v>
      </c>
      <c r="F96" s="98" t="n">
        <v>0</v>
      </c>
      <c r="G96" s="98" t="n">
        <f aca="false">IF(F96&gt;0,likme,0)</f>
        <v>0</v>
      </c>
      <c r="H96" s="98" t="n">
        <f aca="false">ROUND(F96*G96,2)</f>
        <v>0</v>
      </c>
      <c r="I96" s="98"/>
      <c r="J96" s="98" t="n">
        <v>0</v>
      </c>
      <c r="K96" s="98" t="n">
        <f aca="false">SUM(H96:J96)</f>
        <v>0</v>
      </c>
      <c r="L96" s="98" t="n">
        <f aca="false">ROUND(E96*F96,2)</f>
        <v>0</v>
      </c>
      <c r="M96" s="98" t="n">
        <f aca="false">ROUND(E96*H96,2)</f>
        <v>0</v>
      </c>
      <c r="N96" s="98" t="n">
        <f aca="false">ROUND(E96*I96,2)</f>
        <v>0</v>
      </c>
      <c r="O96" s="98" t="n">
        <f aca="false">ROUND(E96*J96,2)</f>
        <v>0</v>
      </c>
      <c r="P96" s="98" t="n">
        <f aca="false">SUM(M96:O96)</f>
        <v>0</v>
      </c>
    </row>
    <row r="97" customFormat="false" ht="15.75" hidden="false" customHeight="false" outlineLevel="0" collapsed="false">
      <c r="A97" s="93" t="n">
        <v>81</v>
      </c>
      <c r="B97" s="94"/>
      <c r="C97" s="95" t="s">
        <v>401</v>
      </c>
      <c r="D97" s="96" t="s">
        <v>193</v>
      </c>
      <c r="E97" s="97" t="n">
        <v>20</v>
      </c>
      <c r="F97" s="98" t="n">
        <v>0</v>
      </c>
      <c r="G97" s="98" t="n">
        <f aca="false">IF(F97&gt;0,likme,0)</f>
        <v>0</v>
      </c>
      <c r="H97" s="98" t="n">
        <f aca="false">ROUND(F97*G97,2)</f>
        <v>0</v>
      </c>
      <c r="I97" s="98"/>
      <c r="J97" s="98" t="n">
        <v>0</v>
      </c>
      <c r="K97" s="98" t="n">
        <f aca="false">SUM(H97:J97)</f>
        <v>0</v>
      </c>
      <c r="L97" s="98" t="n">
        <f aca="false">ROUND(E97*F97,2)</f>
        <v>0</v>
      </c>
      <c r="M97" s="98" t="n">
        <f aca="false">ROUND(E97*H97,2)</f>
        <v>0</v>
      </c>
      <c r="N97" s="98" t="n">
        <f aca="false">ROUND(E97*I97,2)</f>
        <v>0</v>
      </c>
      <c r="O97" s="98" t="n">
        <f aca="false">ROUND(E97*J97,2)</f>
        <v>0</v>
      </c>
      <c r="P97" s="98" t="n">
        <f aca="false">SUM(M97:O97)</f>
        <v>0</v>
      </c>
    </row>
    <row r="98" customFormat="false" ht="15.75" hidden="false" customHeight="false" outlineLevel="0" collapsed="false">
      <c r="A98" s="93" t="n">
        <v>82</v>
      </c>
      <c r="B98" s="94"/>
      <c r="C98" s="95" t="s">
        <v>393</v>
      </c>
      <c r="D98" s="96" t="s">
        <v>193</v>
      </c>
      <c r="E98" s="97" t="n">
        <v>20</v>
      </c>
      <c r="F98" s="98" t="n">
        <v>0</v>
      </c>
      <c r="G98" s="98" t="n">
        <f aca="false">IF(F98&gt;0,likme,0)</f>
        <v>0</v>
      </c>
      <c r="H98" s="98" t="n">
        <f aca="false">ROUND(F98*G98,2)</f>
        <v>0</v>
      </c>
      <c r="I98" s="98"/>
      <c r="J98" s="98" t="n">
        <v>0</v>
      </c>
      <c r="K98" s="98" t="n">
        <f aca="false">SUM(H98:J98)</f>
        <v>0</v>
      </c>
      <c r="L98" s="98" t="n">
        <f aca="false">ROUND(E98*F98,2)</f>
        <v>0</v>
      </c>
      <c r="M98" s="98" t="n">
        <f aca="false">ROUND(E98*H98,2)</f>
        <v>0</v>
      </c>
      <c r="N98" s="98" t="n">
        <f aca="false">ROUND(E98*I98,2)</f>
        <v>0</v>
      </c>
      <c r="O98" s="98" t="n">
        <f aca="false">ROUND(E98*J98,2)</f>
        <v>0</v>
      </c>
      <c r="P98" s="98" t="n">
        <f aca="false">SUM(M98:O98)</f>
        <v>0</v>
      </c>
    </row>
    <row r="99" customFormat="false" ht="15.75" hidden="false" customHeight="false" outlineLevel="0" collapsed="false">
      <c r="A99" s="93" t="n">
        <v>83</v>
      </c>
      <c r="B99" s="94"/>
      <c r="C99" s="95" t="s">
        <v>390</v>
      </c>
      <c r="D99" s="96" t="s">
        <v>199</v>
      </c>
      <c r="E99" s="97" t="n">
        <v>2</v>
      </c>
      <c r="F99" s="98" t="n">
        <v>0</v>
      </c>
      <c r="G99" s="98" t="n">
        <f aca="false">IF(F99&gt;0,likme,0)</f>
        <v>0</v>
      </c>
      <c r="H99" s="98" t="n">
        <f aca="false">ROUND(F99*G99,2)</f>
        <v>0</v>
      </c>
      <c r="I99" s="98"/>
      <c r="J99" s="98" t="n">
        <v>0</v>
      </c>
      <c r="K99" s="98" t="n">
        <f aca="false">SUM(H99:J99)</f>
        <v>0</v>
      </c>
      <c r="L99" s="98" t="n">
        <f aca="false">ROUND(E99*F99,2)</f>
        <v>0</v>
      </c>
      <c r="M99" s="98" t="n">
        <f aca="false">ROUND(E99*H99,2)</f>
        <v>0</v>
      </c>
      <c r="N99" s="98" t="n">
        <f aca="false">ROUND(E99*I99,2)</f>
        <v>0</v>
      </c>
      <c r="O99" s="98" t="n">
        <f aca="false">ROUND(E99*J99,2)</f>
        <v>0</v>
      </c>
      <c r="P99" s="98" t="n">
        <f aca="false">SUM(M99:O99)</f>
        <v>0</v>
      </c>
    </row>
    <row r="100" customFormat="false" ht="15.75" hidden="false" customHeight="false" outlineLevel="0" collapsed="false">
      <c r="A100" s="93" t="n">
        <v>84</v>
      </c>
      <c r="B100" s="94"/>
      <c r="C100" s="95" t="s">
        <v>391</v>
      </c>
      <c r="D100" s="96" t="s">
        <v>193</v>
      </c>
      <c r="E100" s="97" t="n">
        <v>20</v>
      </c>
      <c r="F100" s="98" t="n">
        <v>0</v>
      </c>
      <c r="G100" s="98" t="n">
        <f aca="false">IF(F100&gt;0,likme,0)</f>
        <v>0</v>
      </c>
      <c r="H100" s="98" t="n">
        <f aca="false">ROUND(F100*G100,2)</f>
        <v>0</v>
      </c>
      <c r="I100" s="98"/>
      <c r="J100" s="98" t="n">
        <v>0</v>
      </c>
      <c r="K100" s="98" t="n">
        <f aca="false">SUM(H100:J100)</f>
        <v>0</v>
      </c>
      <c r="L100" s="98" t="n">
        <f aca="false">ROUND(E100*F100,2)</f>
        <v>0</v>
      </c>
      <c r="M100" s="98" t="n">
        <f aca="false">ROUND(E100*H100,2)</f>
        <v>0</v>
      </c>
      <c r="N100" s="98" t="n">
        <f aca="false">ROUND(E100*I100,2)</f>
        <v>0</v>
      </c>
      <c r="O100" s="98" t="n">
        <f aca="false">ROUND(E100*J100,2)</f>
        <v>0</v>
      </c>
      <c r="P100" s="98" t="n">
        <f aca="false">SUM(M100:O100)</f>
        <v>0</v>
      </c>
    </row>
    <row r="101" customFormat="false" ht="15.75" hidden="false" customHeight="false" outlineLevel="0" collapsed="false">
      <c r="A101" s="93" t="n">
        <v>85</v>
      </c>
      <c r="B101" s="94"/>
      <c r="C101" s="95" t="s">
        <v>402</v>
      </c>
      <c r="D101" s="96" t="s">
        <v>199</v>
      </c>
      <c r="E101" s="97" t="n">
        <v>1</v>
      </c>
      <c r="F101" s="98" t="n">
        <v>0</v>
      </c>
      <c r="G101" s="98" t="n">
        <f aca="false">IF(F101&gt;0,likme,0)</f>
        <v>0</v>
      </c>
      <c r="H101" s="98" t="n">
        <f aca="false">ROUND(F101*G101,2)</f>
        <v>0</v>
      </c>
      <c r="I101" s="98"/>
      <c r="J101" s="98" t="n">
        <v>0</v>
      </c>
      <c r="K101" s="98" t="n">
        <f aca="false">SUM(H101:J101)</f>
        <v>0</v>
      </c>
      <c r="L101" s="98" t="n">
        <f aca="false">ROUND(E101*F101,2)</f>
        <v>0</v>
      </c>
      <c r="M101" s="98" t="n">
        <f aca="false">ROUND(E101*H101,2)</f>
        <v>0</v>
      </c>
      <c r="N101" s="98" t="n">
        <f aca="false">ROUND(E101*I101,2)</f>
        <v>0</v>
      </c>
      <c r="O101" s="98" t="n">
        <f aca="false">ROUND(E101*J101,2)</f>
        <v>0</v>
      </c>
      <c r="P101" s="98" t="n">
        <f aca="false">SUM(M101:O101)</f>
        <v>0</v>
      </c>
    </row>
    <row r="102" customFormat="false" ht="15.75" hidden="false" customHeight="false" outlineLevel="0" collapsed="false">
      <c r="A102" s="93" t="n">
        <v>86</v>
      </c>
      <c r="B102" s="94"/>
      <c r="C102" s="95" t="s">
        <v>403</v>
      </c>
      <c r="D102" s="96" t="s">
        <v>199</v>
      </c>
      <c r="E102" s="97" t="n">
        <v>1</v>
      </c>
      <c r="F102" s="98" t="n">
        <v>0</v>
      </c>
      <c r="G102" s="98" t="n">
        <f aca="false">IF(F102&gt;0,likme,0)</f>
        <v>0</v>
      </c>
      <c r="H102" s="98" t="n">
        <f aca="false">ROUND(F102*G102,2)</f>
        <v>0</v>
      </c>
      <c r="I102" s="98"/>
      <c r="J102" s="98" t="n">
        <v>0</v>
      </c>
      <c r="K102" s="98" t="n">
        <f aca="false">SUM(H102:J102)</f>
        <v>0</v>
      </c>
      <c r="L102" s="98" t="n">
        <f aca="false">ROUND(E102*F102,2)</f>
        <v>0</v>
      </c>
      <c r="M102" s="98" t="n">
        <f aca="false">ROUND(E102*H102,2)</f>
        <v>0</v>
      </c>
      <c r="N102" s="98" t="n">
        <f aca="false">ROUND(E102*I102,2)</f>
        <v>0</v>
      </c>
      <c r="O102" s="98" t="n">
        <f aca="false">ROUND(E102*J102,2)</f>
        <v>0</v>
      </c>
      <c r="P102" s="98" t="n">
        <f aca="false">SUM(M102:O102)</f>
        <v>0</v>
      </c>
    </row>
    <row r="103" customFormat="false" ht="15.75" hidden="false" customHeight="false" outlineLevel="0" collapsed="false">
      <c r="A103" s="93" t="n">
        <v>87</v>
      </c>
      <c r="B103" s="94"/>
      <c r="C103" s="95" t="s">
        <v>392</v>
      </c>
      <c r="D103" s="96" t="s">
        <v>193</v>
      </c>
      <c r="E103" s="97" t="n">
        <v>20</v>
      </c>
      <c r="F103" s="98" t="n">
        <v>0</v>
      </c>
      <c r="G103" s="98" t="n">
        <f aca="false">IF(F103&gt;0,likme,0)</f>
        <v>0</v>
      </c>
      <c r="H103" s="98" t="n">
        <f aca="false">ROUND(F103*G103,2)</f>
        <v>0</v>
      </c>
      <c r="I103" s="98"/>
      <c r="J103" s="98" t="n">
        <v>0</v>
      </c>
      <c r="K103" s="98" t="n">
        <f aca="false">SUM(H103:J103)</f>
        <v>0</v>
      </c>
      <c r="L103" s="98" t="n">
        <f aca="false">ROUND(E103*F103,2)</f>
        <v>0</v>
      </c>
      <c r="M103" s="98" t="n">
        <f aca="false">ROUND(E103*H103,2)</f>
        <v>0</v>
      </c>
      <c r="N103" s="98" t="n">
        <f aca="false">ROUND(E103*I103,2)</f>
        <v>0</v>
      </c>
      <c r="O103" s="98" t="n">
        <f aca="false">ROUND(E103*J103,2)</f>
        <v>0</v>
      </c>
      <c r="P103" s="98" t="n">
        <f aca="false">SUM(M103:O103)</f>
        <v>0</v>
      </c>
    </row>
    <row r="104" customFormat="false" ht="15.75" hidden="false" customHeight="false" outlineLevel="0" collapsed="false">
      <c r="A104" s="93" t="n">
        <v>88</v>
      </c>
      <c r="B104" s="94"/>
      <c r="C104" s="95" t="s">
        <v>394</v>
      </c>
      <c r="D104" s="96" t="s">
        <v>106</v>
      </c>
      <c r="E104" s="97" t="n">
        <v>1</v>
      </c>
      <c r="F104" s="98" t="n">
        <v>0</v>
      </c>
      <c r="G104" s="98" t="n">
        <f aca="false">IF(F104&gt;0,likme,0)</f>
        <v>0</v>
      </c>
      <c r="H104" s="98" t="n">
        <f aca="false">ROUND(F104*G104,2)</f>
        <v>0</v>
      </c>
      <c r="I104" s="98"/>
      <c r="J104" s="98" t="n">
        <v>0</v>
      </c>
      <c r="K104" s="98" t="n">
        <f aca="false">SUM(H104:J104)</f>
        <v>0</v>
      </c>
      <c r="L104" s="98" t="n">
        <f aca="false">ROUND(E104*F104,2)</f>
        <v>0</v>
      </c>
      <c r="M104" s="98" t="n">
        <f aca="false">ROUND(E104*H104,2)</f>
        <v>0</v>
      </c>
      <c r="N104" s="98" t="n">
        <f aca="false">ROUND(E104*I104,2)</f>
        <v>0</v>
      </c>
      <c r="O104" s="98" t="n">
        <f aca="false">ROUND(E104*J104,2)</f>
        <v>0</v>
      </c>
      <c r="P104" s="98" t="n">
        <f aca="false">SUM(M104:O104)</f>
        <v>0</v>
      </c>
    </row>
    <row r="105" customFormat="false" ht="15.75" hidden="false" customHeight="false" outlineLevel="0" collapsed="false">
      <c r="A105" s="93" t="n">
        <v>89</v>
      </c>
      <c r="B105" s="94"/>
      <c r="C105" s="95" t="s">
        <v>404</v>
      </c>
      <c r="D105" s="96" t="s">
        <v>106</v>
      </c>
      <c r="E105" s="97" t="n">
        <v>1</v>
      </c>
      <c r="F105" s="98" t="n">
        <v>0</v>
      </c>
      <c r="G105" s="98" t="n">
        <f aca="false">IF(F105&gt;0,likme,0)</f>
        <v>0</v>
      </c>
      <c r="H105" s="98" t="n">
        <f aca="false">ROUND(F105*G105,2)</f>
        <v>0</v>
      </c>
      <c r="I105" s="98"/>
      <c r="J105" s="98" t="n">
        <v>0</v>
      </c>
      <c r="K105" s="98" t="n">
        <f aca="false">SUM(H105:J105)</f>
        <v>0</v>
      </c>
      <c r="L105" s="98" t="n">
        <f aca="false">ROUND(E105*F105,2)</f>
        <v>0</v>
      </c>
      <c r="M105" s="98" t="n">
        <f aca="false">ROUND(E105*H105,2)</f>
        <v>0</v>
      </c>
      <c r="N105" s="98" t="n">
        <f aca="false">ROUND(E105*I105,2)</f>
        <v>0</v>
      </c>
      <c r="O105" s="98" t="n">
        <f aca="false">ROUND(E105*J105,2)</f>
        <v>0</v>
      </c>
      <c r="P105" s="98" t="n">
        <f aca="false">SUM(M105:O105)</f>
        <v>0</v>
      </c>
    </row>
    <row r="106" customFormat="false" ht="15.75" hidden="false" customHeight="false" outlineLevel="0" collapsed="false">
      <c r="A106" s="93" t="n">
        <v>90</v>
      </c>
      <c r="B106" s="94"/>
      <c r="C106" s="95" t="s">
        <v>405</v>
      </c>
      <c r="D106" s="96" t="s">
        <v>106</v>
      </c>
      <c r="E106" s="97" t="n">
        <v>1</v>
      </c>
      <c r="F106" s="98"/>
      <c r="G106" s="98" t="n">
        <f aca="false">IF(F106&gt;0,likme,0)</f>
        <v>0</v>
      </c>
      <c r="H106" s="98" t="n">
        <f aca="false">ROUND(F106*G106,2)</f>
        <v>0</v>
      </c>
      <c r="I106" s="98" t="n">
        <v>0</v>
      </c>
      <c r="J106" s="98"/>
      <c r="K106" s="98" t="n">
        <f aca="false">SUM(H106:J106)</f>
        <v>0</v>
      </c>
      <c r="L106" s="98" t="n">
        <f aca="false">ROUND(E106*F106,2)</f>
        <v>0</v>
      </c>
      <c r="M106" s="98" t="n">
        <f aca="false">ROUND(E106*H106,2)</f>
        <v>0</v>
      </c>
      <c r="N106" s="98" t="n">
        <f aca="false">ROUND(E106*I106,2)</f>
        <v>0</v>
      </c>
      <c r="O106" s="98" t="n">
        <f aca="false">ROUND(E106*J106,2)</f>
        <v>0</v>
      </c>
      <c r="P106" s="98" t="n">
        <f aca="false">SUM(M106:O106)</f>
        <v>0</v>
      </c>
    </row>
    <row r="107" customFormat="false" ht="15.75" hidden="false" customHeight="false" outlineLevel="0" collapsed="false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</row>
    <row r="108" customFormat="false" ht="15.75" hidden="false" customHeight="true" outlineLevel="0" collapsed="false">
      <c r="A108" s="100" t="s">
        <v>107</v>
      </c>
      <c r="B108" s="100"/>
      <c r="C108" s="100"/>
      <c r="D108" s="100"/>
      <c r="E108" s="100"/>
      <c r="F108" s="100"/>
      <c r="G108" s="100"/>
      <c r="H108" s="100"/>
      <c r="I108" s="100"/>
      <c r="J108" s="100"/>
      <c r="K108" s="101"/>
      <c r="L108" s="102" t="n">
        <f aca="false">SUM(L17:L107)</f>
        <v>0</v>
      </c>
      <c r="M108" s="102" t="n">
        <f aca="false">SUM(M17:M107)</f>
        <v>0</v>
      </c>
      <c r="N108" s="102" t="n">
        <f aca="false">SUM(N17:N107)</f>
        <v>0</v>
      </c>
      <c r="O108" s="102" t="n">
        <f aca="false">SUM(O17:O107)</f>
        <v>0</v>
      </c>
      <c r="P108" s="102" t="n">
        <f aca="false">SUM(P17:P107)</f>
        <v>0</v>
      </c>
    </row>
    <row r="109" customFormat="false" ht="15.75" hidden="false" customHeight="false" outlineLevel="0" collapsed="false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4"/>
      <c r="L109" s="105"/>
      <c r="M109" s="105"/>
      <c r="N109" s="105"/>
      <c r="O109" s="105"/>
      <c r="P109" s="106"/>
    </row>
    <row r="110" customFormat="false" ht="15.75" hidden="false" customHeight="false" outlineLevel="0" collapsed="false">
      <c r="A110" s="42" t="str">
        <f aca="false">KT!A23</f>
        <v>Sastādīja: </v>
      </c>
      <c r="C110" s="53"/>
      <c r="D110" s="53" t="str">
        <f aca="false">KT!C27</f>
        <v>2026. gada </v>
      </c>
      <c r="E110" s="53"/>
      <c r="F110" s="53"/>
      <c r="G110" s="53"/>
      <c r="H110" s="53"/>
    </row>
    <row r="111" customFormat="false" ht="15.75" hidden="false" customHeight="false" outlineLevel="0" collapsed="false">
      <c r="A111" s="42" t="s">
        <v>49</v>
      </c>
      <c r="C111" s="53"/>
      <c r="D111" s="53"/>
      <c r="E111" s="53"/>
      <c r="F111" s="53"/>
      <c r="G111" s="53"/>
      <c r="H111" s="53"/>
    </row>
    <row r="112" customFormat="false" ht="15.75" hidden="false" customHeight="false" outlineLevel="0" collapsed="false">
      <c r="A112" s="42"/>
      <c r="C112" s="53"/>
      <c r="D112" s="53"/>
      <c r="E112" s="53"/>
      <c r="F112" s="53"/>
      <c r="G112" s="53"/>
      <c r="H112" s="53"/>
    </row>
    <row r="113" customFormat="false" ht="15.75" hidden="false" customHeight="false" outlineLevel="0" collapsed="false">
      <c r="A113" s="44"/>
      <c r="C113" s="53"/>
      <c r="D113" s="53"/>
      <c r="E113" s="53"/>
      <c r="F113" s="53"/>
      <c r="G113" s="53"/>
      <c r="H113" s="53"/>
    </row>
    <row r="114" customFormat="false" ht="15.75" hidden="false" customHeight="false" outlineLevel="0" collapsed="false">
      <c r="A114" s="42"/>
      <c r="C114" s="53"/>
      <c r="D114" s="53"/>
      <c r="E114" s="53"/>
      <c r="F114" s="53"/>
      <c r="G114" s="53"/>
      <c r="H114" s="53"/>
    </row>
    <row r="115" customFormat="false" ht="15.75" hidden="false" customHeight="false" outlineLevel="0" collapsed="false">
      <c r="A115" s="42"/>
      <c r="C115" s="53"/>
      <c r="D115" s="53"/>
      <c r="E115" s="53"/>
      <c r="F115" s="53"/>
      <c r="G115" s="53"/>
      <c r="H115" s="53"/>
    </row>
    <row r="116" customFormat="false" ht="15.75" hidden="false" customHeight="false" outlineLevel="0" collapsed="false">
      <c r="A116" s="42"/>
      <c r="C116" s="53"/>
      <c r="D116" s="53"/>
      <c r="E116" s="53"/>
      <c r="F116" s="53"/>
      <c r="G116" s="53"/>
      <c r="H116" s="53"/>
    </row>
    <row r="117" customFormat="false" ht="15.75" hidden="false" customHeight="false" outlineLevel="0" collapsed="false">
      <c r="B117" s="44"/>
      <c r="C117" s="53"/>
      <c r="D117" s="53"/>
      <c r="E117" s="53"/>
      <c r="F117" s="53"/>
      <c r="G117" s="53"/>
      <c r="H117" s="53"/>
    </row>
    <row r="118" customFormat="false" ht="15.75" hidden="false" customHeight="false" outlineLevel="0" collapsed="false">
      <c r="B118" s="55"/>
      <c r="C118" s="56"/>
      <c r="D118" s="55"/>
      <c r="F118" s="56"/>
      <c r="H118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107:P107"/>
    <mergeCell ref="A108:J10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2:P29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G8" activeCellId="0" sqref="G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7" min="6" style="47" width="10.42"/>
    <col collapsed="false" customWidth="true" hidden="false" outlineLevel="0" max="9" min="8" style="47" width="11.29"/>
    <col collapsed="false" customWidth="true" hidden="false" outlineLevel="0" max="10" min="10" style="47" width="10.42"/>
    <col collapsed="false" customWidth="true" hidden="false" outlineLevel="0" max="11" min="11" style="47" width="11.71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406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KA!C29</f>
        <v>Vēdināšana, gaisa kondicionēšana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P19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95" t="s">
        <v>407</v>
      </c>
      <c r="D17" s="96" t="s">
        <v>106</v>
      </c>
      <c r="E17" s="97" t="n">
        <v>1</v>
      </c>
      <c r="F17" s="98"/>
      <c r="G17" s="98" t="n">
        <f aca="false">IF(F17&gt;0,likme,0)</f>
        <v>0</v>
      </c>
      <c r="H17" s="98" t="n">
        <f aca="false">ROUND(F17*G17,2)</f>
        <v>0</v>
      </c>
      <c r="I17" s="98"/>
      <c r="J17" s="98"/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</row>
    <row r="19" customFormat="false" ht="15.75" hidden="false" customHeight="true" outlineLevel="0" collapsed="false">
      <c r="A19" s="100" t="s">
        <v>107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1"/>
      <c r="L19" s="102" t="n">
        <f aca="false">SUM(L17:L18)</f>
        <v>0</v>
      </c>
      <c r="M19" s="102" t="n">
        <f aca="false">SUM(M17:M18)</f>
        <v>0</v>
      </c>
      <c r="N19" s="102" t="n">
        <f aca="false">SUM(N17:N18)</f>
        <v>0</v>
      </c>
      <c r="O19" s="102" t="n">
        <f aca="false">SUM(O17:O18)</f>
        <v>0</v>
      </c>
      <c r="P19" s="102" t="n">
        <f aca="false">SUM(P17:P18)</f>
        <v>0</v>
      </c>
    </row>
    <row r="20" customFormat="false" ht="15.75" hidden="false" customHeight="false" outlineLevel="0" collapsed="false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4"/>
      <c r="L20" s="105"/>
      <c r="M20" s="105"/>
      <c r="N20" s="105"/>
      <c r="O20" s="105"/>
      <c r="P20" s="106"/>
    </row>
    <row r="21" customFormat="false" ht="15.75" hidden="false" customHeight="false" outlineLevel="0" collapsed="false">
      <c r="A21" s="42" t="str">
        <f aca="false">KT!A23</f>
        <v>Sastādīja: </v>
      </c>
      <c r="C21" s="53"/>
      <c r="D21" s="53" t="str">
        <f aca="false">KT!C27</f>
        <v>2026. gada </v>
      </c>
      <c r="E21" s="53"/>
      <c r="F21" s="53"/>
      <c r="G21" s="53"/>
      <c r="H21" s="53"/>
    </row>
    <row r="22" customFormat="false" ht="15.75" hidden="false" customHeight="false" outlineLevel="0" collapsed="false">
      <c r="A22" s="42" t="s">
        <v>49</v>
      </c>
      <c r="C22" s="53"/>
      <c r="D22" s="53"/>
      <c r="E22" s="53"/>
      <c r="F22" s="53"/>
      <c r="G22" s="53"/>
      <c r="H22" s="53"/>
    </row>
    <row r="23" customFormat="false" ht="15.75" hidden="false" customHeight="false" outlineLevel="0" collapsed="false">
      <c r="A23" s="42"/>
      <c r="C23" s="53"/>
      <c r="D23" s="53"/>
      <c r="E23" s="53"/>
      <c r="F23" s="53"/>
      <c r="G23" s="53"/>
      <c r="H23" s="53"/>
    </row>
    <row r="24" customFormat="false" ht="15.75" hidden="false" customHeight="false" outlineLevel="0" collapsed="false">
      <c r="A24" s="44"/>
      <c r="C24" s="53"/>
      <c r="D24" s="53"/>
      <c r="E24" s="53"/>
      <c r="F24" s="53"/>
      <c r="G24" s="53"/>
      <c r="H24" s="53"/>
    </row>
    <row r="25" customFormat="false" ht="15.75" hidden="false" customHeight="false" outlineLevel="0" collapsed="false">
      <c r="A25" s="42"/>
      <c r="C25" s="53"/>
      <c r="D25" s="53"/>
      <c r="E25" s="53"/>
      <c r="F25" s="53"/>
      <c r="G25" s="53"/>
      <c r="H25" s="53"/>
    </row>
    <row r="26" customFormat="false" ht="15.75" hidden="false" customHeight="false" outlineLevel="0" collapsed="false">
      <c r="A26" s="42"/>
      <c r="C26" s="53"/>
      <c r="D26" s="53"/>
      <c r="E26" s="53"/>
      <c r="F26" s="53"/>
      <c r="G26" s="53"/>
      <c r="H26" s="53"/>
    </row>
    <row r="27" customFormat="false" ht="15.75" hidden="false" customHeight="false" outlineLevel="0" collapsed="false">
      <c r="A27" s="42"/>
      <c r="C27" s="53"/>
      <c r="D27" s="53"/>
      <c r="E27" s="53"/>
      <c r="F27" s="53"/>
      <c r="G27" s="53"/>
      <c r="H27" s="53"/>
    </row>
    <row r="28" customFormat="false" ht="15.75" hidden="false" customHeight="false" outlineLevel="0" collapsed="false">
      <c r="B28" s="44"/>
      <c r="C28" s="53"/>
      <c r="D28" s="53"/>
      <c r="E28" s="53"/>
      <c r="F28" s="53"/>
      <c r="G28" s="53"/>
      <c r="H28" s="53"/>
    </row>
    <row r="29" customFormat="false" ht="15.75" hidden="false" customHeight="false" outlineLevel="0" collapsed="false">
      <c r="B29" s="55"/>
      <c r="C29" s="56"/>
      <c r="D29" s="55"/>
      <c r="F29" s="56"/>
      <c r="H29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18:P18"/>
    <mergeCell ref="A19:J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2:P67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A61" activeCellId="0" sqref="A6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408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KA!C30</f>
        <v>Iekšējie ūdensvada tīkli, aprīkojums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P57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18" t="s">
        <v>409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27.7" hidden="false" customHeight="false" outlineLevel="0" collapsed="false">
      <c r="A18" s="93" t="n">
        <v>2</v>
      </c>
      <c r="B18" s="94"/>
      <c r="C18" s="95" t="s">
        <v>410</v>
      </c>
      <c r="D18" s="96" t="s">
        <v>359</v>
      </c>
      <c r="E18" s="97" t="n">
        <v>24</v>
      </c>
      <c r="F18" s="98" t="n">
        <v>0</v>
      </c>
      <c r="G18" s="98" t="n">
        <f aca="false">IF(F18&gt;0,likme,0)</f>
        <v>0</v>
      </c>
      <c r="H18" s="98" t="n">
        <f aca="false">ROUND(F18*G18,2)</f>
        <v>0</v>
      </c>
      <c r="I18" s="98"/>
      <c r="J18" s="98" t="n">
        <v>0</v>
      </c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15.75" hidden="false" customHeight="false" outlineLevel="0" collapsed="false">
      <c r="A19" s="93" t="n">
        <v>3</v>
      </c>
      <c r="B19" s="94"/>
      <c r="C19" s="95" t="s">
        <v>411</v>
      </c>
      <c r="D19" s="96" t="s">
        <v>359</v>
      </c>
      <c r="E19" s="97" t="n">
        <v>6</v>
      </c>
      <c r="F19" s="98" t="n">
        <v>0</v>
      </c>
      <c r="G19" s="98" t="n">
        <f aca="false">IF(F19&gt;0,likme,0)</f>
        <v>0</v>
      </c>
      <c r="H19" s="98" t="n">
        <f aca="false">ROUND(F19*G19,2)</f>
        <v>0</v>
      </c>
      <c r="I19" s="98"/>
      <c r="J19" s="98" t="n">
        <v>0</v>
      </c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3" t="n">
        <v>4</v>
      </c>
      <c r="B20" s="94"/>
      <c r="C20" s="95" t="s">
        <v>412</v>
      </c>
      <c r="D20" s="96" t="s">
        <v>359</v>
      </c>
      <c r="E20" s="97" t="n">
        <v>6</v>
      </c>
      <c r="F20" s="98" t="n">
        <v>0</v>
      </c>
      <c r="G20" s="98" t="n">
        <f aca="false">IF(F20&gt;0,likme,0)</f>
        <v>0</v>
      </c>
      <c r="H20" s="98" t="n">
        <f aca="false">ROUND(F20*G20,2)</f>
        <v>0</v>
      </c>
      <c r="I20" s="98"/>
      <c r="J20" s="98" t="n">
        <v>0</v>
      </c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15.75" hidden="false" customHeight="false" outlineLevel="0" collapsed="false">
      <c r="A21" s="93" t="n">
        <v>5</v>
      </c>
      <c r="B21" s="94"/>
      <c r="C21" s="95" t="s">
        <v>413</v>
      </c>
      <c r="D21" s="96" t="s">
        <v>359</v>
      </c>
      <c r="E21" s="97" t="n">
        <v>2</v>
      </c>
      <c r="F21" s="98" t="n">
        <v>0</v>
      </c>
      <c r="G21" s="98" t="n">
        <f aca="false">IF(F21&gt;0,likme,0)</f>
        <v>0</v>
      </c>
      <c r="H21" s="98" t="n">
        <f aca="false">ROUND(F21*G21,2)</f>
        <v>0</v>
      </c>
      <c r="I21" s="98"/>
      <c r="J21" s="98" t="n">
        <v>0</v>
      </c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15.75" hidden="false" customHeight="false" outlineLevel="0" collapsed="false">
      <c r="A22" s="93" t="n">
        <v>6</v>
      </c>
      <c r="B22" s="94"/>
      <c r="C22" s="95" t="s">
        <v>414</v>
      </c>
      <c r="D22" s="96" t="s">
        <v>193</v>
      </c>
      <c r="E22" s="97" t="n">
        <v>6</v>
      </c>
      <c r="F22" s="98" t="n">
        <v>0</v>
      </c>
      <c r="G22" s="98" t="n">
        <f aca="false">IF(F22&gt;0,likme,0)</f>
        <v>0</v>
      </c>
      <c r="H22" s="98" t="n">
        <f aca="false">ROUND(F22*G22,2)</f>
        <v>0</v>
      </c>
      <c r="I22" s="98"/>
      <c r="J22" s="98" t="n">
        <v>0</v>
      </c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40.95" hidden="false" customHeight="false" outlineLevel="0" collapsed="false">
      <c r="A23" s="93" t="n">
        <v>7</v>
      </c>
      <c r="B23" s="94"/>
      <c r="C23" s="95" t="s">
        <v>415</v>
      </c>
      <c r="D23" s="96" t="s">
        <v>193</v>
      </c>
      <c r="E23" s="97" t="n">
        <v>90</v>
      </c>
      <c r="F23" s="98" t="n">
        <v>0</v>
      </c>
      <c r="G23" s="98" t="n">
        <f aca="false">IF(F23&gt;0,likme,0)</f>
        <v>0</v>
      </c>
      <c r="H23" s="98" t="n">
        <f aca="false">ROUND(F23*G23,2)</f>
        <v>0</v>
      </c>
      <c r="I23" s="98"/>
      <c r="J23" s="98" t="n">
        <v>0</v>
      </c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40.95" hidden="false" customHeight="false" outlineLevel="0" collapsed="false">
      <c r="A24" s="93" t="n">
        <v>8</v>
      </c>
      <c r="B24" s="94"/>
      <c r="C24" s="95" t="s">
        <v>416</v>
      </c>
      <c r="D24" s="96" t="s">
        <v>193</v>
      </c>
      <c r="E24" s="97" t="n">
        <v>80</v>
      </c>
      <c r="F24" s="98" t="n">
        <v>0</v>
      </c>
      <c r="G24" s="98" t="n">
        <f aca="false">IF(F24&gt;0,likme,0)</f>
        <v>0</v>
      </c>
      <c r="H24" s="98" t="n">
        <f aca="false">ROUND(F24*G24,2)</f>
        <v>0</v>
      </c>
      <c r="I24" s="98"/>
      <c r="J24" s="98" t="n">
        <v>0</v>
      </c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40.95" hidden="false" customHeight="false" outlineLevel="0" collapsed="false">
      <c r="A25" s="93" t="n">
        <v>9</v>
      </c>
      <c r="B25" s="94"/>
      <c r="C25" s="95" t="s">
        <v>417</v>
      </c>
      <c r="D25" s="96" t="s">
        <v>193</v>
      </c>
      <c r="E25" s="97" t="n">
        <v>100</v>
      </c>
      <c r="F25" s="98" t="n">
        <v>0</v>
      </c>
      <c r="G25" s="98" t="n">
        <f aca="false">IF(F25&gt;0,likme,0)</f>
        <v>0</v>
      </c>
      <c r="H25" s="98" t="n">
        <f aca="false">ROUND(F25*G25,2)</f>
        <v>0</v>
      </c>
      <c r="I25" s="98"/>
      <c r="J25" s="98" t="n">
        <v>0</v>
      </c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40.95" hidden="false" customHeight="false" outlineLevel="0" collapsed="false">
      <c r="A26" s="93" t="n">
        <v>10</v>
      </c>
      <c r="B26" s="94"/>
      <c r="C26" s="95" t="s">
        <v>418</v>
      </c>
      <c r="D26" s="96" t="s">
        <v>193</v>
      </c>
      <c r="E26" s="97" t="n">
        <v>60</v>
      </c>
      <c r="F26" s="98" t="n">
        <v>0</v>
      </c>
      <c r="G26" s="98" t="n">
        <f aca="false">IF(F26&gt;0,likme,0)</f>
        <v>0</v>
      </c>
      <c r="H26" s="98" t="n">
        <f aca="false">ROUND(F26*G26,2)</f>
        <v>0</v>
      </c>
      <c r="I26" s="98"/>
      <c r="J26" s="98" t="n">
        <v>0</v>
      </c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27.7" hidden="false" customHeight="false" outlineLevel="0" collapsed="false">
      <c r="A27" s="93" t="n">
        <v>11</v>
      </c>
      <c r="B27" s="94"/>
      <c r="C27" s="95" t="s">
        <v>419</v>
      </c>
      <c r="D27" s="96" t="s">
        <v>193</v>
      </c>
      <c r="E27" s="97" t="n">
        <v>45</v>
      </c>
      <c r="F27" s="98" t="n">
        <v>0</v>
      </c>
      <c r="G27" s="98" t="n">
        <f aca="false">IF(F27&gt;0,likme,0)</f>
        <v>0</v>
      </c>
      <c r="H27" s="98" t="n">
        <f aca="false">ROUND(F27*G27,2)</f>
        <v>0</v>
      </c>
      <c r="I27" s="98"/>
      <c r="J27" s="98" t="n">
        <v>0</v>
      </c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27.7" hidden="false" customHeight="false" outlineLevel="0" collapsed="false">
      <c r="A28" s="93" t="n">
        <v>12</v>
      </c>
      <c r="B28" s="94"/>
      <c r="C28" s="95" t="s">
        <v>420</v>
      </c>
      <c r="D28" s="96" t="s">
        <v>193</v>
      </c>
      <c r="E28" s="97" t="n">
        <v>40</v>
      </c>
      <c r="F28" s="98" t="n">
        <v>0</v>
      </c>
      <c r="G28" s="98" t="n">
        <f aca="false">IF(F28&gt;0,likme,0)</f>
        <v>0</v>
      </c>
      <c r="H28" s="98" t="n">
        <f aca="false">ROUND(F28*G28,2)</f>
        <v>0</v>
      </c>
      <c r="I28" s="98"/>
      <c r="J28" s="98" t="n">
        <v>0</v>
      </c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27.7" hidden="false" customHeight="false" outlineLevel="0" collapsed="false">
      <c r="A29" s="93" t="n">
        <v>13</v>
      </c>
      <c r="B29" s="94"/>
      <c r="C29" s="95" t="s">
        <v>421</v>
      </c>
      <c r="D29" s="96" t="s">
        <v>193</v>
      </c>
      <c r="E29" s="97" t="n">
        <v>50</v>
      </c>
      <c r="F29" s="98" t="n">
        <v>0</v>
      </c>
      <c r="G29" s="98" t="n">
        <f aca="false">IF(F29&gt;0,likme,0)</f>
        <v>0</v>
      </c>
      <c r="H29" s="98" t="n">
        <f aca="false">ROUND(F29*G29,2)</f>
        <v>0</v>
      </c>
      <c r="I29" s="98"/>
      <c r="J29" s="98" t="n">
        <v>0</v>
      </c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27.7" hidden="false" customHeight="false" outlineLevel="0" collapsed="false">
      <c r="A30" s="93" t="n">
        <v>14</v>
      </c>
      <c r="B30" s="94"/>
      <c r="C30" s="95" t="s">
        <v>422</v>
      </c>
      <c r="D30" s="96" t="s">
        <v>193</v>
      </c>
      <c r="E30" s="97" t="n">
        <v>30</v>
      </c>
      <c r="F30" s="98" t="n">
        <v>0</v>
      </c>
      <c r="G30" s="98" t="n">
        <f aca="false">IF(F30&gt;0,likme,0)</f>
        <v>0</v>
      </c>
      <c r="H30" s="98" t="n">
        <f aca="false">ROUND(F30*G30,2)</f>
        <v>0</v>
      </c>
      <c r="I30" s="98"/>
      <c r="J30" s="98" t="n">
        <v>0</v>
      </c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27.7" hidden="false" customHeight="false" outlineLevel="0" collapsed="false">
      <c r="A31" s="93" t="n">
        <v>15</v>
      </c>
      <c r="B31" s="94"/>
      <c r="C31" s="95" t="s">
        <v>423</v>
      </c>
      <c r="D31" s="96" t="s">
        <v>193</v>
      </c>
      <c r="E31" s="97" t="n">
        <v>45</v>
      </c>
      <c r="F31" s="98" t="n">
        <v>0</v>
      </c>
      <c r="G31" s="98" t="n">
        <f aca="false">IF(F31&gt;0,likme,0)</f>
        <v>0</v>
      </c>
      <c r="H31" s="98" t="n">
        <f aca="false">ROUND(F31*G31,2)</f>
        <v>0</v>
      </c>
      <c r="I31" s="98"/>
      <c r="J31" s="98" t="n">
        <v>0</v>
      </c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27.7" hidden="false" customHeight="false" outlineLevel="0" collapsed="false">
      <c r="A32" s="93" t="n">
        <v>16</v>
      </c>
      <c r="B32" s="94"/>
      <c r="C32" s="95" t="s">
        <v>424</v>
      </c>
      <c r="D32" s="96" t="s">
        <v>193</v>
      </c>
      <c r="E32" s="97" t="n">
        <v>40</v>
      </c>
      <c r="F32" s="98" t="n">
        <v>0</v>
      </c>
      <c r="G32" s="98" t="n">
        <f aca="false">IF(F32&gt;0,likme,0)</f>
        <v>0</v>
      </c>
      <c r="H32" s="98" t="n">
        <f aca="false">ROUND(F32*G32,2)</f>
        <v>0</v>
      </c>
      <c r="I32" s="98"/>
      <c r="J32" s="98" t="n">
        <v>0</v>
      </c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27.7" hidden="false" customHeight="false" outlineLevel="0" collapsed="false">
      <c r="A33" s="93" t="n">
        <v>17</v>
      </c>
      <c r="B33" s="94"/>
      <c r="C33" s="95" t="s">
        <v>425</v>
      </c>
      <c r="D33" s="96" t="s">
        <v>193</v>
      </c>
      <c r="E33" s="97" t="n">
        <v>50</v>
      </c>
      <c r="F33" s="98" t="n">
        <v>0</v>
      </c>
      <c r="G33" s="98" t="n">
        <f aca="false">IF(F33&gt;0,likme,0)</f>
        <v>0</v>
      </c>
      <c r="H33" s="98" t="n">
        <f aca="false">ROUND(F33*G33,2)</f>
        <v>0</v>
      </c>
      <c r="I33" s="98"/>
      <c r="J33" s="98" t="n">
        <v>0</v>
      </c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27.7" hidden="false" customHeight="false" outlineLevel="0" collapsed="false">
      <c r="A34" s="93" t="n">
        <v>18</v>
      </c>
      <c r="B34" s="94"/>
      <c r="C34" s="95" t="s">
        <v>426</v>
      </c>
      <c r="D34" s="96" t="s">
        <v>193</v>
      </c>
      <c r="E34" s="97" t="n">
        <v>30</v>
      </c>
      <c r="F34" s="98" t="n">
        <v>0</v>
      </c>
      <c r="G34" s="98" t="n">
        <f aca="false">IF(F34&gt;0,likme,0)</f>
        <v>0</v>
      </c>
      <c r="H34" s="98" t="n">
        <f aca="false">ROUND(F34*G34,2)</f>
        <v>0</v>
      </c>
      <c r="I34" s="98"/>
      <c r="J34" s="98" t="n">
        <v>0</v>
      </c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15.75" hidden="false" customHeight="false" outlineLevel="0" collapsed="false">
      <c r="A35" s="93" t="n">
        <v>19</v>
      </c>
      <c r="B35" s="94"/>
      <c r="C35" s="95" t="s">
        <v>427</v>
      </c>
      <c r="D35" s="96" t="s">
        <v>193</v>
      </c>
      <c r="E35" s="97" t="n">
        <v>12</v>
      </c>
      <c r="F35" s="98" t="n">
        <v>0</v>
      </c>
      <c r="G35" s="98" t="n">
        <f aca="false">IF(F35&gt;0,likme,0)</f>
        <v>0</v>
      </c>
      <c r="H35" s="98" t="n">
        <f aca="false">ROUND(F35*G35,2)</f>
        <v>0</v>
      </c>
      <c r="I35" s="98"/>
      <c r="J35" s="98" t="n">
        <v>0</v>
      </c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15.75" hidden="false" customHeight="false" outlineLevel="0" collapsed="false">
      <c r="A36" s="93" t="n">
        <v>20</v>
      </c>
      <c r="B36" s="94"/>
      <c r="C36" s="95" t="s">
        <v>428</v>
      </c>
      <c r="D36" s="96" t="s">
        <v>359</v>
      </c>
      <c r="E36" s="97" t="n">
        <v>2</v>
      </c>
      <c r="F36" s="98" t="n">
        <v>0</v>
      </c>
      <c r="G36" s="98" t="n">
        <f aca="false">IF(F36&gt;0,likme,0)</f>
        <v>0</v>
      </c>
      <c r="H36" s="98" t="n">
        <f aca="false">ROUND(F36*G36,2)</f>
        <v>0</v>
      </c>
      <c r="I36" s="98"/>
      <c r="J36" s="98" t="n">
        <v>0</v>
      </c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</row>
    <row r="37" customFormat="false" ht="15.75" hidden="false" customHeight="false" outlineLevel="0" collapsed="false">
      <c r="A37" s="93" t="n">
        <v>21</v>
      </c>
      <c r="B37" s="94"/>
      <c r="C37" s="95" t="s">
        <v>429</v>
      </c>
      <c r="D37" s="96" t="s">
        <v>359</v>
      </c>
      <c r="E37" s="97" t="n">
        <v>6</v>
      </c>
      <c r="F37" s="98" t="n">
        <v>0</v>
      </c>
      <c r="G37" s="98" t="n">
        <f aca="false">IF(F37&gt;0,likme,0)</f>
        <v>0</v>
      </c>
      <c r="H37" s="98" t="n">
        <f aca="false">ROUND(F37*G37,2)</f>
        <v>0</v>
      </c>
      <c r="I37" s="98"/>
      <c r="J37" s="98" t="n">
        <v>0</v>
      </c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98" t="n">
        <f aca="false">SUM(M37:O37)</f>
        <v>0</v>
      </c>
    </row>
    <row r="38" customFormat="false" ht="15.75" hidden="false" customHeight="false" outlineLevel="0" collapsed="false">
      <c r="A38" s="93" t="n">
        <v>22</v>
      </c>
      <c r="B38" s="94"/>
      <c r="C38" s="95" t="s">
        <v>430</v>
      </c>
      <c r="D38" s="96" t="s">
        <v>359</v>
      </c>
      <c r="E38" s="97" t="n">
        <v>6</v>
      </c>
      <c r="F38" s="98" t="n">
        <v>0</v>
      </c>
      <c r="G38" s="98" t="n">
        <f aca="false">IF(F38&gt;0,likme,0)</f>
        <v>0</v>
      </c>
      <c r="H38" s="98" t="n">
        <f aca="false">ROUND(F38*G38,2)</f>
        <v>0</v>
      </c>
      <c r="I38" s="98"/>
      <c r="J38" s="98" t="n">
        <v>0</v>
      </c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98" t="n">
        <f aca="false">SUM(M38:O38)</f>
        <v>0</v>
      </c>
    </row>
    <row r="39" customFormat="false" ht="15.75" hidden="false" customHeight="false" outlineLevel="0" collapsed="false">
      <c r="A39" s="93" t="n">
        <v>23</v>
      </c>
      <c r="B39" s="94"/>
      <c r="C39" s="95" t="s">
        <v>431</v>
      </c>
      <c r="D39" s="96" t="s">
        <v>359</v>
      </c>
      <c r="E39" s="97" t="n">
        <v>12</v>
      </c>
      <c r="F39" s="98" t="n">
        <v>0</v>
      </c>
      <c r="G39" s="98" t="n">
        <f aca="false">IF(F39&gt;0,likme,0)</f>
        <v>0</v>
      </c>
      <c r="H39" s="98" t="n">
        <f aca="false">ROUND(F39*G39,2)</f>
        <v>0</v>
      </c>
      <c r="I39" s="98"/>
      <c r="J39" s="98" t="n">
        <v>0</v>
      </c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98" t="n">
        <f aca="false">SUM(M39:O39)</f>
        <v>0</v>
      </c>
    </row>
    <row r="40" customFormat="false" ht="15.75" hidden="false" customHeight="false" outlineLevel="0" collapsed="false">
      <c r="A40" s="93" t="n">
        <v>24</v>
      </c>
      <c r="B40" s="94"/>
      <c r="C40" s="95" t="s">
        <v>432</v>
      </c>
      <c r="D40" s="96" t="s">
        <v>359</v>
      </c>
      <c r="E40" s="97" t="n">
        <v>4</v>
      </c>
      <c r="F40" s="98" t="n">
        <v>0</v>
      </c>
      <c r="G40" s="98" t="n">
        <f aca="false">IF(F40&gt;0,likme,0)</f>
        <v>0</v>
      </c>
      <c r="H40" s="98" t="n">
        <f aca="false">ROUND(F40*G40,2)</f>
        <v>0</v>
      </c>
      <c r="I40" s="98"/>
      <c r="J40" s="98" t="n">
        <v>0</v>
      </c>
      <c r="K40" s="98" t="n">
        <f aca="false">SUM(H40:J40)</f>
        <v>0</v>
      </c>
      <c r="L40" s="98" t="n">
        <f aca="false">ROUND(E40*F40,2)</f>
        <v>0</v>
      </c>
      <c r="M40" s="98" t="n">
        <f aca="false">ROUND(E40*H40,2)</f>
        <v>0</v>
      </c>
      <c r="N40" s="98" t="n">
        <f aca="false">ROUND(E40*I40,2)</f>
        <v>0</v>
      </c>
      <c r="O40" s="98" t="n">
        <f aca="false">ROUND(E40*J40,2)</f>
        <v>0</v>
      </c>
      <c r="P40" s="98" t="n">
        <f aca="false">SUM(M40:O40)</f>
        <v>0</v>
      </c>
    </row>
    <row r="41" customFormat="false" ht="15.75" hidden="false" customHeight="false" outlineLevel="0" collapsed="false">
      <c r="A41" s="93" t="n">
        <v>25</v>
      </c>
      <c r="B41" s="94"/>
      <c r="C41" s="95" t="s">
        <v>433</v>
      </c>
      <c r="D41" s="96" t="s">
        <v>359</v>
      </c>
      <c r="E41" s="97" t="n">
        <v>1</v>
      </c>
      <c r="F41" s="98" t="n">
        <v>0</v>
      </c>
      <c r="G41" s="98" t="n">
        <f aca="false">IF(F41&gt;0,likme,0)</f>
        <v>0</v>
      </c>
      <c r="H41" s="98" t="n">
        <f aca="false">ROUND(F41*G41,2)</f>
        <v>0</v>
      </c>
      <c r="I41" s="98"/>
      <c r="J41" s="98" t="n">
        <v>0</v>
      </c>
      <c r="K41" s="98" t="n">
        <f aca="false">SUM(H41:J41)</f>
        <v>0</v>
      </c>
      <c r="L41" s="98" t="n">
        <f aca="false">ROUND(E41*F41,2)</f>
        <v>0</v>
      </c>
      <c r="M41" s="98" t="n">
        <f aca="false">ROUND(E41*H41,2)</f>
        <v>0</v>
      </c>
      <c r="N41" s="98" t="n">
        <f aca="false">ROUND(E41*I41,2)</f>
        <v>0</v>
      </c>
      <c r="O41" s="98" t="n">
        <f aca="false">ROUND(E41*J41,2)</f>
        <v>0</v>
      </c>
      <c r="P41" s="98" t="n">
        <f aca="false">SUM(M41:O41)</f>
        <v>0</v>
      </c>
    </row>
    <row r="42" customFormat="false" ht="15.75" hidden="false" customHeight="false" outlineLevel="0" collapsed="false">
      <c r="A42" s="93" t="n">
        <v>26</v>
      </c>
      <c r="B42" s="94"/>
      <c r="C42" s="95" t="s">
        <v>434</v>
      </c>
      <c r="D42" s="96" t="s">
        <v>359</v>
      </c>
      <c r="E42" s="97" t="n">
        <v>1</v>
      </c>
      <c r="F42" s="98" t="n">
        <v>0</v>
      </c>
      <c r="G42" s="98" t="n">
        <f aca="false">IF(F42&gt;0,likme,0)</f>
        <v>0</v>
      </c>
      <c r="H42" s="98" t="n">
        <f aca="false">ROUND(F42*G42,2)</f>
        <v>0</v>
      </c>
      <c r="I42" s="98"/>
      <c r="J42" s="98" t="n">
        <v>0</v>
      </c>
      <c r="K42" s="98" t="n">
        <f aca="false">SUM(H42:J42)</f>
        <v>0</v>
      </c>
      <c r="L42" s="98" t="n">
        <f aca="false">ROUND(E42*F42,2)</f>
        <v>0</v>
      </c>
      <c r="M42" s="98" t="n">
        <f aca="false">ROUND(E42*H42,2)</f>
        <v>0</v>
      </c>
      <c r="N42" s="98" t="n">
        <f aca="false">ROUND(E42*I42,2)</f>
        <v>0</v>
      </c>
      <c r="O42" s="98" t="n">
        <f aca="false">ROUND(E42*J42,2)</f>
        <v>0</v>
      </c>
      <c r="P42" s="98" t="n">
        <f aca="false">SUM(M42:O42)</f>
        <v>0</v>
      </c>
    </row>
    <row r="43" customFormat="false" ht="15.75" hidden="false" customHeight="false" outlineLevel="0" collapsed="false">
      <c r="A43" s="93" t="n">
        <v>27</v>
      </c>
      <c r="B43" s="94"/>
      <c r="C43" s="95" t="s">
        <v>435</v>
      </c>
      <c r="D43" s="96" t="s">
        <v>359</v>
      </c>
      <c r="E43" s="97" t="n">
        <v>2</v>
      </c>
      <c r="F43" s="98" t="n">
        <v>0</v>
      </c>
      <c r="G43" s="98" t="n">
        <f aca="false">IF(F43&gt;0,likme,0)</f>
        <v>0</v>
      </c>
      <c r="H43" s="98" t="n">
        <f aca="false">ROUND(F43*G43,2)</f>
        <v>0</v>
      </c>
      <c r="I43" s="98"/>
      <c r="J43" s="98" t="n">
        <v>0</v>
      </c>
      <c r="K43" s="98" t="n">
        <f aca="false">SUM(H43:J43)</f>
        <v>0</v>
      </c>
      <c r="L43" s="98" t="n">
        <f aca="false">ROUND(E43*F43,2)</f>
        <v>0</v>
      </c>
      <c r="M43" s="98" t="n">
        <f aca="false">ROUND(E43*H43,2)</f>
        <v>0</v>
      </c>
      <c r="N43" s="98" t="n">
        <f aca="false">ROUND(E43*I43,2)</f>
        <v>0</v>
      </c>
      <c r="O43" s="98" t="n">
        <f aca="false">ROUND(E43*J43,2)</f>
        <v>0</v>
      </c>
      <c r="P43" s="98" t="n">
        <f aca="false">SUM(M43:O43)</f>
        <v>0</v>
      </c>
    </row>
    <row r="44" customFormat="false" ht="15.75" hidden="false" customHeight="false" outlineLevel="0" collapsed="false">
      <c r="A44" s="93" t="n">
        <v>28</v>
      </c>
      <c r="B44" s="94"/>
      <c r="C44" s="95" t="s">
        <v>436</v>
      </c>
      <c r="D44" s="96" t="s">
        <v>359</v>
      </c>
      <c r="E44" s="97" t="n">
        <v>3</v>
      </c>
      <c r="F44" s="98" t="n">
        <v>0</v>
      </c>
      <c r="G44" s="98" t="n">
        <f aca="false">IF(F44&gt;0,likme,0)</f>
        <v>0</v>
      </c>
      <c r="H44" s="98" t="n">
        <f aca="false">ROUND(F44*G44,2)</f>
        <v>0</v>
      </c>
      <c r="I44" s="98"/>
      <c r="J44" s="98" t="n">
        <v>0</v>
      </c>
      <c r="K44" s="98" t="n">
        <f aca="false">SUM(H44:J44)</f>
        <v>0</v>
      </c>
      <c r="L44" s="98" t="n">
        <f aca="false">ROUND(E44*F44,2)</f>
        <v>0</v>
      </c>
      <c r="M44" s="98" t="n">
        <f aca="false">ROUND(E44*H44,2)</f>
        <v>0</v>
      </c>
      <c r="N44" s="98" t="n">
        <f aca="false">ROUND(E44*I44,2)</f>
        <v>0</v>
      </c>
      <c r="O44" s="98" t="n">
        <f aca="false">ROUND(E44*J44,2)</f>
        <v>0</v>
      </c>
      <c r="P44" s="98" t="n">
        <f aca="false">SUM(M44:O44)</f>
        <v>0</v>
      </c>
    </row>
    <row r="45" customFormat="false" ht="15.75" hidden="false" customHeight="false" outlineLevel="0" collapsed="false">
      <c r="A45" s="93" t="n">
        <v>29</v>
      </c>
      <c r="B45" s="94"/>
      <c r="C45" s="95" t="s">
        <v>437</v>
      </c>
      <c r="D45" s="96" t="s">
        <v>359</v>
      </c>
      <c r="E45" s="97" t="n">
        <v>1</v>
      </c>
      <c r="F45" s="98" t="n">
        <v>0</v>
      </c>
      <c r="G45" s="98" t="n">
        <f aca="false">IF(F45&gt;0,likme,0)</f>
        <v>0</v>
      </c>
      <c r="H45" s="98" t="n">
        <f aca="false">ROUND(F45*G45,2)</f>
        <v>0</v>
      </c>
      <c r="I45" s="98"/>
      <c r="J45" s="98" t="n">
        <v>0</v>
      </c>
      <c r="K45" s="98" t="n">
        <f aca="false">SUM(H45:J45)</f>
        <v>0</v>
      </c>
      <c r="L45" s="98" t="n">
        <f aca="false">ROUND(E45*F45,2)</f>
        <v>0</v>
      </c>
      <c r="M45" s="98" t="n">
        <f aca="false">ROUND(E45*H45,2)</f>
        <v>0</v>
      </c>
      <c r="N45" s="98" t="n">
        <f aca="false">ROUND(E45*I45,2)</f>
        <v>0</v>
      </c>
      <c r="O45" s="98" t="n">
        <f aca="false">ROUND(E45*J45,2)</f>
        <v>0</v>
      </c>
      <c r="P45" s="98" t="n">
        <f aca="false">SUM(M45:O45)</f>
        <v>0</v>
      </c>
    </row>
    <row r="46" customFormat="false" ht="15.75" hidden="false" customHeight="false" outlineLevel="0" collapsed="false">
      <c r="A46" s="93" t="n">
        <v>30</v>
      </c>
      <c r="B46" s="94"/>
      <c r="C46" s="95" t="s">
        <v>438</v>
      </c>
      <c r="D46" s="96" t="s">
        <v>350</v>
      </c>
      <c r="E46" s="97" t="n">
        <v>1</v>
      </c>
      <c r="F46" s="98" t="n">
        <v>0</v>
      </c>
      <c r="G46" s="98" t="n">
        <f aca="false">IF(F46&gt;0,likme,0)</f>
        <v>0</v>
      </c>
      <c r="H46" s="98" t="n">
        <f aca="false">ROUND(F46*G46,2)</f>
        <v>0</v>
      </c>
      <c r="I46" s="98"/>
      <c r="J46" s="98" t="n">
        <v>0</v>
      </c>
      <c r="K46" s="98" t="n">
        <f aca="false">SUM(H46:J46)</f>
        <v>0</v>
      </c>
      <c r="L46" s="98" t="n">
        <f aca="false">ROUND(E46*F46,2)</f>
        <v>0</v>
      </c>
      <c r="M46" s="98" t="n">
        <f aca="false">ROUND(E46*H46,2)</f>
        <v>0</v>
      </c>
      <c r="N46" s="98" t="n">
        <f aca="false">ROUND(E46*I46,2)</f>
        <v>0</v>
      </c>
      <c r="O46" s="98" t="n">
        <f aca="false">ROUND(E46*J46,2)</f>
        <v>0</v>
      </c>
      <c r="P46" s="98" t="n">
        <f aca="false">SUM(M46:O46)</f>
        <v>0</v>
      </c>
    </row>
    <row r="47" customFormat="false" ht="15.75" hidden="false" customHeight="false" outlineLevel="0" collapsed="false">
      <c r="A47" s="93" t="n">
        <v>31</v>
      </c>
      <c r="B47" s="94"/>
      <c r="C47" s="95" t="s">
        <v>439</v>
      </c>
      <c r="D47" s="96" t="s">
        <v>350</v>
      </c>
      <c r="E47" s="97" t="n">
        <v>1</v>
      </c>
      <c r="F47" s="98" t="n">
        <v>0</v>
      </c>
      <c r="G47" s="98" t="n">
        <f aca="false">IF(F47&gt;0,likme,0)</f>
        <v>0</v>
      </c>
      <c r="H47" s="98" t="n">
        <f aca="false">ROUND(F47*G47,2)</f>
        <v>0</v>
      </c>
      <c r="I47" s="98"/>
      <c r="J47" s="98" t="n">
        <v>0</v>
      </c>
      <c r="K47" s="98" t="n">
        <f aca="false">SUM(H47:J47)</f>
        <v>0</v>
      </c>
      <c r="L47" s="98" t="n">
        <f aca="false">ROUND(E47*F47,2)</f>
        <v>0</v>
      </c>
      <c r="M47" s="98" t="n">
        <f aca="false">ROUND(E47*H47,2)</f>
        <v>0</v>
      </c>
      <c r="N47" s="98" t="n">
        <f aca="false">ROUND(E47*I47,2)</f>
        <v>0</v>
      </c>
      <c r="O47" s="98" t="n">
        <f aca="false">ROUND(E47*J47,2)</f>
        <v>0</v>
      </c>
      <c r="P47" s="98" t="n">
        <f aca="false">SUM(M47:O47)</f>
        <v>0</v>
      </c>
    </row>
    <row r="48" customFormat="false" ht="15.75" hidden="false" customHeight="false" outlineLevel="0" collapsed="false">
      <c r="A48" s="93" t="n">
        <v>32</v>
      </c>
      <c r="B48" s="94"/>
      <c r="C48" s="95" t="s">
        <v>440</v>
      </c>
      <c r="D48" s="96" t="s">
        <v>350</v>
      </c>
      <c r="E48" s="97" t="n">
        <v>1</v>
      </c>
      <c r="F48" s="98" t="n">
        <v>0</v>
      </c>
      <c r="G48" s="98" t="n">
        <f aca="false">IF(F48&gt;0,likme,0)</f>
        <v>0</v>
      </c>
      <c r="H48" s="98" t="n">
        <f aca="false">ROUND(F48*G48,2)</f>
        <v>0</v>
      </c>
      <c r="I48" s="98"/>
      <c r="J48" s="98" t="n">
        <v>0</v>
      </c>
      <c r="K48" s="98" t="n">
        <f aca="false">SUM(H48:J48)</f>
        <v>0</v>
      </c>
      <c r="L48" s="98" t="n">
        <f aca="false">ROUND(E48*F48,2)</f>
        <v>0</v>
      </c>
      <c r="M48" s="98" t="n">
        <f aca="false">ROUND(E48*H48,2)</f>
        <v>0</v>
      </c>
      <c r="N48" s="98" t="n">
        <f aca="false">ROUND(E48*I48,2)</f>
        <v>0</v>
      </c>
      <c r="O48" s="98" t="n">
        <f aca="false">ROUND(E48*J48,2)</f>
        <v>0</v>
      </c>
      <c r="P48" s="98" t="n">
        <f aca="false">SUM(M48:O48)</f>
        <v>0</v>
      </c>
    </row>
    <row r="49" customFormat="false" ht="15.75" hidden="false" customHeight="false" outlineLevel="0" collapsed="false">
      <c r="A49" s="93" t="n">
        <v>33</v>
      </c>
      <c r="B49" s="94"/>
      <c r="C49" s="95" t="s">
        <v>441</v>
      </c>
      <c r="D49" s="96" t="s">
        <v>350</v>
      </c>
      <c r="E49" s="97" t="n">
        <v>3</v>
      </c>
      <c r="F49" s="98" t="n">
        <v>0</v>
      </c>
      <c r="G49" s="98" t="n">
        <f aca="false">IF(F49&gt;0,likme,0)</f>
        <v>0</v>
      </c>
      <c r="H49" s="98" t="n">
        <f aca="false">ROUND(F49*G49,2)</f>
        <v>0</v>
      </c>
      <c r="I49" s="98"/>
      <c r="J49" s="98" t="n">
        <v>0</v>
      </c>
      <c r="K49" s="98" t="n">
        <f aca="false">SUM(H49:J49)</f>
        <v>0</v>
      </c>
      <c r="L49" s="98" t="n">
        <f aca="false">ROUND(E49*F49,2)</f>
        <v>0</v>
      </c>
      <c r="M49" s="98" t="n">
        <f aca="false">ROUND(E49*H49,2)</f>
        <v>0</v>
      </c>
      <c r="N49" s="98" t="n">
        <f aca="false">ROUND(E49*I49,2)</f>
        <v>0</v>
      </c>
      <c r="O49" s="98" t="n">
        <f aca="false">ROUND(E49*J49,2)</f>
        <v>0</v>
      </c>
      <c r="P49" s="98" t="n">
        <f aca="false">SUM(M49:O49)</f>
        <v>0</v>
      </c>
    </row>
    <row r="50" customFormat="false" ht="27.7" hidden="false" customHeight="false" outlineLevel="0" collapsed="false">
      <c r="A50" s="93" t="n">
        <v>34</v>
      </c>
      <c r="B50" s="94"/>
      <c r="C50" s="95" t="s">
        <v>442</v>
      </c>
      <c r="D50" s="96" t="s">
        <v>359</v>
      </c>
      <c r="E50" s="97" t="n">
        <v>1</v>
      </c>
      <c r="F50" s="98" t="n">
        <v>0</v>
      </c>
      <c r="G50" s="98" t="n">
        <f aca="false">IF(F50&gt;0,likme,0)</f>
        <v>0</v>
      </c>
      <c r="H50" s="98" t="n">
        <f aca="false">ROUND(F50*G50,2)</f>
        <v>0</v>
      </c>
      <c r="I50" s="98"/>
      <c r="J50" s="98" t="n">
        <v>0</v>
      </c>
      <c r="K50" s="98" t="n">
        <f aca="false">SUM(H50:J50)</f>
        <v>0</v>
      </c>
      <c r="L50" s="98" t="n">
        <f aca="false">ROUND(E50*F50,2)</f>
        <v>0</v>
      </c>
      <c r="M50" s="98" t="n">
        <f aca="false">ROUND(E50*H50,2)</f>
        <v>0</v>
      </c>
      <c r="N50" s="98" t="n">
        <f aca="false">ROUND(E50*I50,2)</f>
        <v>0</v>
      </c>
      <c r="O50" s="98" t="n">
        <f aca="false">ROUND(E50*J50,2)</f>
        <v>0</v>
      </c>
      <c r="P50" s="98" t="n">
        <f aca="false">SUM(M50:O50)</f>
        <v>0</v>
      </c>
    </row>
    <row r="51" customFormat="false" ht="15.75" hidden="false" customHeight="false" outlineLevel="0" collapsed="false">
      <c r="A51" s="93" t="n">
        <v>35</v>
      </c>
      <c r="B51" s="94"/>
      <c r="C51" s="95" t="s">
        <v>443</v>
      </c>
      <c r="D51" s="96" t="s">
        <v>359</v>
      </c>
      <c r="E51" s="97" t="n">
        <v>2</v>
      </c>
      <c r="F51" s="98" t="n">
        <v>0</v>
      </c>
      <c r="G51" s="98" t="n">
        <f aca="false">IF(F51&gt;0,likme,0)</f>
        <v>0</v>
      </c>
      <c r="H51" s="98" t="n">
        <f aca="false">ROUND(F51*G51,2)</f>
        <v>0</v>
      </c>
      <c r="I51" s="98"/>
      <c r="J51" s="98" t="n">
        <v>0</v>
      </c>
      <c r="K51" s="98" t="n">
        <f aca="false">SUM(H51:J51)</f>
        <v>0</v>
      </c>
      <c r="L51" s="98" t="n">
        <f aca="false">ROUND(E51*F51,2)</f>
        <v>0</v>
      </c>
      <c r="M51" s="98" t="n">
        <f aca="false">ROUND(E51*H51,2)</f>
        <v>0</v>
      </c>
      <c r="N51" s="98" t="n">
        <f aca="false">ROUND(E51*I51,2)</f>
        <v>0</v>
      </c>
      <c r="O51" s="98" t="n">
        <f aca="false">ROUND(E51*J51,2)</f>
        <v>0</v>
      </c>
      <c r="P51" s="98" t="n">
        <f aca="false">SUM(M51:O51)</f>
        <v>0</v>
      </c>
    </row>
    <row r="52" customFormat="false" ht="27.7" hidden="false" customHeight="false" outlineLevel="0" collapsed="false">
      <c r="A52" s="93" t="n">
        <v>36</v>
      </c>
      <c r="B52" s="94"/>
      <c r="C52" s="95" t="s">
        <v>444</v>
      </c>
      <c r="D52" s="96" t="s">
        <v>350</v>
      </c>
      <c r="E52" s="97" t="n">
        <v>1</v>
      </c>
      <c r="F52" s="98" t="n">
        <v>0</v>
      </c>
      <c r="G52" s="98" t="n">
        <f aca="false">IF(F52&gt;0,likme,0)</f>
        <v>0</v>
      </c>
      <c r="H52" s="98" t="n">
        <f aca="false">ROUND(F52*G52,2)</f>
        <v>0</v>
      </c>
      <c r="I52" s="98"/>
      <c r="J52" s="98" t="n">
        <v>0</v>
      </c>
      <c r="K52" s="98" t="n">
        <f aca="false">SUM(H52:J52)</f>
        <v>0</v>
      </c>
      <c r="L52" s="98" t="n">
        <f aca="false">ROUND(E52*F52,2)</f>
        <v>0</v>
      </c>
      <c r="M52" s="98" t="n">
        <f aca="false">ROUND(E52*H52,2)</f>
        <v>0</v>
      </c>
      <c r="N52" s="98" t="n">
        <f aca="false">ROUND(E52*I52,2)</f>
        <v>0</v>
      </c>
      <c r="O52" s="98" t="n">
        <f aca="false">ROUND(E52*J52,2)</f>
        <v>0</v>
      </c>
      <c r="P52" s="98" t="n">
        <f aca="false">SUM(M52:O52)</f>
        <v>0</v>
      </c>
    </row>
    <row r="53" customFormat="false" ht="15.75" hidden="false" customHeight="false" outlineLevel="0" collapsed="false">
      <c r="A53" s="93" t="n">
        <v>37</v>
      </c>
      <c r="B53" s="94"/>
      <c r="C53" s="95" t="s">
        <v>445</v>
      </c>
      <c r="D53" s="96" t="s">
        <v>350</v>
      </c>
      <c r="E53" s="97" t="n">
        <v>1</v>
      </c>
      <c r="F53" s="98" t="n">
        <v>0</v>
      </c>
      <c r="G53" s="98" t="n">
        <f aca="false">IF(F53&gt;0,likme,0)</f>
        <v>0</v>
      </c>
      <c r="H53" s="98" t="n">
        <f aca="false">ROUND(F53*G53,2)</f>
        <v>0</v>
      </c>
      <c r="I53" s="98"/>
      <c r="J53" s="98" t="n">
        <v>0</v>
      </c>
      <c r="K53" s="98" t="n">
        <f aca="false">SUM(H53:J53)</f>
        <v>0</v>
      </c>
      <c r="L53" s="98" t="n">
        <f aca="false">ROUND(E53*F53,2)</f>
        <v>0</v>
      </c>
      <c r="M53" s="98" t="n">
        <f aca="false">ROUND(E53*H53,2)</f>
        <v>0</v>
      </c>
      <c r="N53" s="98" t="n">
        <f aca="false">ROUND(E53*I53,2)</f>
        <v>0</v>
      </c>
      <c r="O53" s="98" t="n">
        <f aca="false">ROUND(E53*J53,2)</f>
        <v>0</v>
      </c>
      <c r="P53" s="98" t="n">
        <f aca="false">SUM(M53:O53)</f>
        <v>0</v>
      </c>
    </row>
    <row r="54" customFormat="false" ht="15.75" hidden="false" customHeight="false" outlineLevel="0" collapsed="false">
      <c r="A54" s="93" t="n">
        <v>38</v>
      </c>
      <c r="B54" s="94"/>
      <c r="C54" s="95" t="s">
        <v>446</v>
      </c>
      <c r="D54" s="96" t="s">
        <v>350</v>
      </c>
      <c r="E54" s="97" t="n">
        <v>1</v>
      </c>
      <c r="F54" s="98" t="n">
        <v>0</v>
      </c>
      <c r="G54" s="98" t="n">
        <f aca="false">IF(F54&gt;0,likme,0)</f>
        <v>0</v>
      </c>
      <c r="H54" s="98" t="n">
        <f aca="false">ROUND(F54*G54,2)</f>
        <v>0</v>
      </c>
      <c r="I54" s="98"/>
      <c r="J54" s="98" t="n">
        <v>0</v>
      </c>
      <c r="K54" s="98" t="n">
        <f aca="false">SUM(H54:J54)</f>
        <v>0</v>
      </c>
      <c r="L54" s="98" t="n">
        <f aca="false">ROUND(E54*F54,2)</f>
        <v>0</v>
      </c>
      <c r="M54" s="98" t="n">
        <f aca="false">ROUND(E54*H54,2)</f>
        <v>0</v>
      </c>
      <c r="N54" s="98" t="n">
        <f aca="false">ROUND(E54*I54,2)</f>
        <v>0</v>
      </c>
      <c r="O54" s="98" t="n">
        <f aca="false">ROUND(E54*J54,2)</f>
        <v>0</v>
      </c>
      <c r="P54" s="98" t="n">
        <f aca="false">SUM(M54:O54)</f>
        <v>0</v>
      </c>
    </row>
    <row r="55" customFormat="false" ht="15.75" hidden="false" customHeight="false" outlineLevel="0" collapsed="false">
      <c r="A55" s="93" t="n">
        <v>39</v>
      </c>
      <c r="B55" s="94"/>
      <c r="C55" s="95" t="s">
        <v>447</v>
      </c>
      <c r="D55" s="96" t="s">
        <v>350</v>
      </c>
      <c r="E55" s="97" t="n">
        <v>1</v>
      </c>
      <c r="F55" s="98"/>
      <c r="G55" s="98" t="n">
        <f aca="false">IF(F55&gt;0,likme,0)</f>
        <v>0</v>
      </c>
      <c r="H55" s="98" t="n">
        <f aca="false">ROUND(F55*G55,2)</f>
        <v>0</v>
      </c>
      <c r="I55" s="98" t="n">
        <v>0</v>
      </c>
      <c r="J55" s="98"/>
      <c r="K55" s="98" t="n">
        <f aca="false">SUM(H55:J55)</f>
        <v>0</v>
      </c>
      <c r="L55" s="98" t="n">
        <f aca="false">ROUND(E55*F55,2)</f>
        <v>0</v>
      </c>
      <c r="M55" s="98" t="n">
        <f aca="false">ROUND(E55*H55,2)</f>
        <v>0</v>
      </c>
      <c r="N55" s="98" t="n">
        <f aca="false">ROUND(E55*I55,2)</f>
        <v>0</v>
      </c>
      <c r="O55" s="98" t="n">
        <f aca="false">ROUND(E55*J55,2)</f>
        <v>0</v>
      </c>
      <c r="P55" s="98" t="n">
        <f aca="false">SUM(M55:O55)</f>
        <v>0</v>
      </c>
    </row>
    <row r="56" customFormat="false" ht="15.75" hidden="false" customHeight="false" outlineLevel="0" collapsed="false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</row>
    <row r="57" customFormat="false" ht="15.75" hidden="false" customHeight="true" outlineLevel="0" collapsed="false">
      <c r="A57" s="100" t="s">
        <v>107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1"/>
      <c r="L57" s="102" t="n">
        <f aca="false">SUM(L17:L56)</f>
        <v>0</v>
      </c>
      <c r="M57" s="102" t="n">
        <f aca="false">SUM(M17:M56)</f>
        <v>0</v>
      </c>
      <c r="N57" s="102" t="n">
        <f aca="false">SUM(N17:N56)</f>
        <v>0</v>
      </c>
      <c r="O57" s="102" t="n">
        <f aca="false">SUM(O17:O56)</f>
        <v>0</v>
      </c>
      <c r="P57" s="102" t="n">
        <f aca="false">SUM(P17:P56)</f>
        <v>0</v>
      </c>
    </row>
    <row r="58" customFormat="false" ht="15.75" hidden="false" customHeight="false" outlineLevel="0" collapsed="false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4"/>
      <c r="L58" s="105"/>
      <c r="M58" s="105"/>
      <c r="N58" s="105"/>
      <c r="O58" s="105"/>
      <c r="P58" s="106"/>
    </row>
    <row r="59" customFormat="false" ht="15.75" hidden="false" customHeight="false" outlineLevel="0" collapsed="false">
      <c r="A59" s="42" t="str">
        <f aca="false">KT!A23</f>
        <v>Sastādīja: </v>
      </c>
      <c r="C59" s="53"/>
      <c r="D59" s="53" t="str">
        <f aca="false">KT!C27</f>
        <v>2026. gada </v>
      </c>
      <c r="E59" s="53"/>
      <c r="F59" s="53"/>
      <c r="G59" s="53"/>
      <c r="H59" s="53"/>
    </row>
    <row r="60" customFormat="false" ht="15.75" hidden="false" customHeight="false" outlineLevel="0" collapsed="false">
      <c r="A60" s="42" t="s">
        <v>49</v>
      </c>
      <c r="C60" s="53"/>
      <c r="D60" s="53"/>
      <c r="E60" s="53"/>
      <c r="F60" s="53"/>
      <c r="G60" s="53"/>
      <c r="H60" s="53"/>
    </row>
    <row r="61" customFormat="false" ht="15.75" hidden="false" customHeight="false" outlineLevel="0" collapsed="false">
      <c r="A61" s="42"/>
      <c r="C61" s="53"/>
      <c r="D61" s="53"/>
      <c r="E61" s="53"/>
      <c r="F61" s="53"/>
      <c r="G61" s="53"/>
      <c r="H61" s="53"/>
    </row>
    <row r="62" customFormat="false" ht="15.75" hidden="false" customHeight="false" outlineLevel="0" collapsed="false">
      <c r="A62" s="44"/>
      <c r="C62" s="53"/>
      <c r="D62" s="53"/>
      <c r="E62" s="53"/>
      <c r="F62" s="53"/>
      <c r="G62" s="53"/>
      <c r="H62" s="53"/>
    </row>
    <row r="63" customFormat="false" ht="15.75" hidden="false" customHeight="false" outlineLevel="0" collapsed="false">
      <c r="A63" s="42"/>
      <c r="C63" s="53"/>
      <c r="D63" s="53"/>
      <c r="E63" s="53"/>
      <c r="F63" s="53"/>
      <c r="G63" s="53"/>
      <c r="H63" s="53"/>
    </row>
    <row r="64" customFormat="false" ht="15.75" hidden="false" customHeight="false" outlineLevel="0" collapsed="false">
      <c r="A64" s="42"/>
      <c r="C64" s="53"/>
      <c r="D64" s="53"/>
      <c r="E64" s="53"/>
      <c r="F64" s="53"/>
      <c r="G64" s="53"/>
      <c r="H64" s="53"/>
    </row>
    <row r="65" customFormat="false" ht="15.75" hidden="false" customHeight="false" outlineLevel="0" collapsed="false">
      <c r="A65" s="42"/>
      <c r="C65" s="53"/>
      <c r="D65" s="53"/>
      <c r="E65" s="53"/>
      <c r="F65" s="53"/>
      <c r="G65" s="53"/>
      <c r="H65" s="53"/>
    </row>
    <row r="66" customFormat="false" ht="15.75" hidden="false" customHeight="false" outlineLevel="0" collapsed="false">
      <c r="B66" s="44"/>
      <c r="C66" s="53"/>
      <c r="D66" s="53"/>
      <c r="E66" s="53"/>
      <c r="F66" s="53"/>
      <c r="G66" s="53"/>
      <c r="H66" s="53"/>
    </row>
    <row r="67" customFormat="false" ht="15.75" hidden="false" customHeight="false" outlineLevel="0" collapsed="false">
      <c r="B67" s="55"/>
      <c r="C67" s="56"/>
      <c r="D67" s="55"/>
      <c r="F67" s="56"/>
      <c r="H67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56:P56"/>
    <mergeCell ref="A57:J5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46C0A"/>
    <pageSetUpPr fitToPage="true"/>
  </sheetPr>
  <dimension ref="A2:H38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C20" activeCellId="0" sqref="C20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9" width="20.14"/>
    <col collapsed="false" customWidth="true" hidden="false" outlineLevel="0" max="2" min="2" style="19" width="47.29"/>
    <col collapsed="false" customWidth="true" hidden="false" outlineLevel="0" max="3" min="3" style="19" width="20"/>
    <col collapsed="false" customWidth="true" hidden="false" outlineLevel="0" max="4" min="4" style="19" width="14.71"/>
    <col collapsed="false" customWidth="true" hidden="false" outlineLevel="0" max="5" min="5" style="19" width="11.71"/>
    <col collapsed="false" customWidth="false" hidden="false" outlineLevel="0" max="16384" min="6" style="19" width="9.14"/>
  </cols>
  <sheetData>
    <row r="2" customFormat="false" ht="27.75" hidden="false" customHeight="true" outlineLevel="0" collapsed="false">
      <c r="C2" s="20" t="s">
        <v>18</v>
      </c>
    </row>
    <row r="3" customFormat="false" ht="15.75" hidden="false" customHeight="false" outlineLevel="0" collapsed="false">
      <c r="C3" s="20" t="s">
        <v>19</v>
      </c>
    </row>
    <row r="4" customFormat="false" ht="38.25" hidden="false" customHeight="true" outlineLevel="0" collapsed="false">
      <c r="C4" s="20" t="s">
        <v>20</v>
      </c>
    </row>
    <row r="5" customFormat="false" ht="27" hidden="false" customHeight="true" outlineLevel="0" collapsed="false">
      <c r="C5" s="20" t="s">
        <v>21</v>
      </c>
    </row>
    <row r="7" customFormat="false" ht="19.7" hidden="false" customHeight="false" outlineLevel="0" collapsed="false">
      <c r="A7" s="21" t="s">
        <v>22</v>
      </c>
      <c r="B7" s="21"/>
      <c r="C7" s="21"/>
      <c r="D7" s="22"/>
      <c r="E7" s="22"/>
      <c r="F7" s="22"/>
      <c r="G7" s="22"/>
      <c r="H7" s="22"/>
    </row>
    <row r="8" customFormat="false" ht="15.75" hidden="false" customHeight="false" outlineLevel="0" collapsed="false">
      <c r="A8" s="23"/>
      <c r="B8" s="23"/>
      <c r="C8" s="23"/>
      <c r="D8" s="23"/>
      <c r="E8" s="23"/>
      <c r="F8" s="23"/>
      <c r="G8" s="23"/>
      <c r="H8" s="23"/>
    </row>
    <row r="9" customFormat="false" ht="15.75" hidden="false" customHeight="false" outlineLevel="0" collapsed="false">
      <c r="A9" s="24" t="s">
        <v>23</v>
      </c>
      <c r="B9" s="25" t="str">
        <f aca="false">KT!B9</f>
        <v>Kafejnīcas ēkas jaunbūve</v>
      </c>
      <c r="C9" s="25"/>
    </row>
    <row r="10" customFormat="false" ht="15.75" hidden="false" customHeight="false" outlineLevel="0" collapsed="false">
      <c r="A10" s="19" t="s">
        <v>24</v>
      </c>
      <c r="B10" s="26" t="str">
        <f aca="false">KT!B10</f>
        <v>Kafejnīca</v>
      </c>
      <c r="C10" s="26"/>
    </row>
    <row r="11" customFormat="false" ht="15.75" hidden="false" customHeight="false" outlineLevel="0" collapsed="false">
      <c r="A11" s="19" t="s">
        <v>25</v>
      </c>
      <c r="B11" s="26" t="str">
        <f aca="false">KT!B11</f>
        <v>"Smārdes Krogs", Smārdes pag., Tukuma nov. Kad. Nr. 90820130012</v>
      </c>
      <c r="C11" s="26"/>
    </row>
    <row r="12" customFormat="false" ht="15.75" hidden="false" customHeight="false" outlineLevel="0" collapsed="false">
      <c r="A12" s="19" t="s">
        <v>26</v>
      </c>
      <c r="B12" s="26"/>
      <c r="C12" s="26"/>
    </row>
    <row r="14" customFormat="false" ht="43.5" hidden="false" customHeight="true" outlineLevel="0" collapsed="false">
      <c r="A14" s="27" t="s">
        <v>27</v>
      </c>
      <c r="B14" s="27" t="s">
        <v>28</v>
      </c>
      <c r="C14" s="27" t="s">
        <v>29</v>
      </c>
    </row>
    <row r="15" customFormat="false" ht="15.75" hidden="false" customHeight="false" outlineLevel="0" collapsed="false">
      <c r="A15" s="28" t="n">
        <v>1</v>
      </c>
      <c r="B15" s="29" t="str">
        <f aca="false">KT!B15</f>
        <v>Kafejnīcas ēkas jaunbūve</v>
      </c>
      <c r="C15" s="30" t="n">
        <f aca="false">KT!C18</f>
        <v>0</v>
      </c>
    </row>
    <row r="16" customFormat="false" ht="15.75" hidden="false" customHeight="false" outlineLevel="0" collapsed="false">
      <c r="A16" s="28"/>
      <c r="B16" s="31"/>
      <c r="C16" s="30"/>
    </row>
    <row r="17" customFormat="false" ht="15.75" hidden="false" customHeight="false" outlineLevel="0" collapsed="false">
      <c r="A17" s="32"/>
      <c r="B17" s="31"/>
      <c r="C17" s="30"/>
    </row>
    <row r="18" customFormat="false" ht="15.75" hidden="false" customHeight="false" outlineLevel="0" collapsed="false">
      <c r="A18" s="31"/>
      <c r="B18" s="33" t="s">
        <v>30</v>
      </c>
      <c r="C18" s="34" t="n">
        <f aca="false">SUM(C15:C17)</f>
        <v>0</v>
      </c>
    </row>
    <row r="19" customFormat="false" ht="15.75" hidden="false" customHeight="false" outlineLevel="0" collapsed="false">
      <c r="E19" s="35"/>
    </row>
    <row r="20" customFormat="false" ht="15.75" hidden="false" customHeight="false" outlineLevel="0" collapsed="false">
      <c r="A20" s="36" t="s">
        <v>31</v>
      </c>
      <c r="B20" s="36"/>
      <c r="C20" s="30" t="n">
        <f aca="false">ROUND(C18*5%,2)</f>
        <v>0</v>
      </c>
      <c r="E20" s="35"/>
    </row>
    <row r="21" customFormat="false" ht="15.75" hidden="false" customHeight="false" outlineLevel="0" collapsed="false">
      <c r="A21" s="36" t="s">
        <v>32</v>
      </c>
      <c r="B21" s="36"/>
      <c r="C21" s="30" t="n">
        <f aca="false">ROUND(C18*21%+C20*21%,2)</f>
        <v>0</v>
      </c>
      <c r="E21" s="35"/>
    </row>
    <row r="22" customFormat="false" ht="15.75" hidden="false" customHeight="false" outlineLevel="0" collapsed="false">
      <c r="A22" s="37" t="s">
        <v>33</v>
      </c>
      <c r="B22" s="37"/>
      <c r="C22" s="38" t="n">
        <f aca="false">C18+C20+C21</f>
        <v>0</v>
      </c>
      <c r="E22" s="35"/>
    </row>
    <row r="23" customFormat="false" ht="15.75" hidden="false" customHeight="false" outlineLevel="0" collapsed="false">
      <c r="A23" s="36" t="s">
        <v>34</v>
      </c>
      <c r="B23" s="36"/>
      <c r="C23" s="30"/>
      <c r="E23" s="35"/>
    </row>
    <row r="24" customFormat="false" ht="15.75" hidden="false" customHeight="false" outlineLevel="0" collapsed="false">
      <c r="A24" s="39" t="s">
        <v>35</v>
      </c>
      <c r="B24" s="39"/>
      <c r="C24" s="30"/>
      <c r="E24" s="40"/>
    </row>
    <row r="25" customFormat="false" ht="15.75" hidden="false" customHeight="false" outlineLevel="0" collapsed="false">
      <c r="A25" s="39" t="s">
        <v>36</v>
      </c>
      <c r="B25" s="39"/>
      <c r="C25" s="30"/>
      <c r="E25" s="35"/>
    </row>
    <row r="26" customFormat="false" ht="15.75" hidden="false" customHeight="false" outlineLevel="0" collapsed="false">
      <c r="A26" s="39" t="s">
        <v>37</v>
      </c>
      <c r="B26" s="39"/>
      <c r="C26" s="30"/>
      <c r="E26" s="40"/>
    </row>
    <row r="27" customFormat="false" ht="15.75" hidden="false" customHeight="false" outlineLevel="0" collapsed="false">
      <c r="A27" s="39" t="s">
        <v>38</v>
      </c>
      <c r="B27" s="39"/>
      <c r="C27" s="30"/>
      <c r="D27" s="41"/>
      <c r="E27" s="35"/>
    </row>
    <row r="28" customFormat="false" ht="15.75" hidden="false" customHeight="false" outlineLevel="0" collapsed="false">
      <c r="A28" s="37" t="s">
        <v>30</v>
      </c>
      <c r="B28" s="37"/>
      <c r="C28" s="38"/>
      <c r="E28" s="35"/>
    </row>
    <row r="29" customFormat="false" ht="15.75" hidden="false" customHeight="false" outlineLevel="0" collapsed="false">
      <c r="E29" s="35"/>
    </row>
    <row r="31" customFormat="false" ht="15.75" hidden="false" customHeight="false" outlineLevel="0" collapsed="false">
      <c r="A31" s="42" t="str">
        <f aca="false">KT!A23</f>
        <v>Sastādīja: </v>
      </c>
      <c r="B31" s="43"/>
      <c r="C31" s="43"/>
      <c r="D31" s="43"/>
      <c r="E31" s="43"/>
      <c r="F31" s="43"/>
      <c r="G31" s="43"/>
    </row>
    <row r="32" customFormat="false" ht="15.75" hidden="false" customHeight="false" outlineLevel="0" collapsed="false">
      <c r="A32" s="42" t="str">
        <f aca="false">KT!A24</f>
        <v>                          (paraksts un tā atšifrējums, datums)</v>
      </c>
      <c r="B32" s="43"/>
      <c r="C32" s="43"/>
      <c r="D32" s="43"/>
      <c r="E32" s="43"/>
      <c r="F32" s="43"/>
      <c r="G32" s="43"/>
    </row>
    <row r="33" customFormat="false" ht="15.75" hidden="false" customHeight="false" outlineLevel="0" collapsed="false">
      <c r="A33" s="42"/>
      <c r="B33" s="43"/>
      <c r="C33" s="43"/>
      <c r="D33" s="43"/>
      <c r="E33" s="43"/>
      <c r="F33" s="43"/>
      <c r="G33" s="43"/>
    </row>
    <row r="34" customFormat="false" ht="15.75" hidden="false" customHeight="false" outlineLevel="0" collapsed="false">
      <c r="A34" s="44"/>
      <c r="B34" s="43"/>
      <c r="C34" s="43"/>
      <c r="D34" s="43"/>
      <c r="E34" s="43"/>
      <c r="F34" s="43"/>
      <c r="G34" s="43"/>
    </row>
    <row r="35" customFormat="false" ht="15.75" hidden="false" customHeight="false" outlineLevel="0" collapsed="false">
      <c r="A35" s="42"/>
      <c r="B35" s="43"/>
      <c r="C35" s="43" t="str">
        <f aca="false">KT!C27</f>
        <v>2026. gada </v>
      </c>
      <c r="D35" s="43"/>
      <c r="E35" s="43"/>
      <c r="F35" s="43"/>
      <c r="G35" s="43"/>
    </row>
    <row r="36" customFormat="false" ht="15.75" hidden="false" customHeight="false" outlineLevel="0" collapsed="false">
      <c r="A36" s="42"/>
      <c r="B36" s="43"/>
      <c r="C36" s="43" t="s">
        <v>39</v>
      </c>
      <c r="D36" s="43"/>
      <c r="E36" s="43"/>
      <c r="F36" s="43"/>
      <c r="G36" s="43"/>
    </row>
    <row r="37" customFormat="false" ht="15.75" hidden="false" customHeight="false" outlineLevel="0" collapsed="false">
      <c r="A37" s="42"/>
      <c r="B37" s="43"/>
      <c r="C37" s="43"/>
      <c r="D37" s="43"/>
      <c r="E37" s="43"/>
      <c r="F37" s="43"/>
      <c r="G37" s="43"/>
    </row>
    <row r="38" customFormat="false" ht="15.75" hidden="false" customHeight="false" outlineLevel="0" collapsed="false">
      <c r="A38" s="45"/>
      <c r="B38" s="46"/>
      <c r="C38" s="45"/>
      <c r="E38" s="46"/>
      <c r="F38" s="47"/>
      <c r="G38" s="43"/>
    </row>
  </sheetData>
  <mergeCells count="14">
    <mergeCell ref="A7:C7"/>
    <mergeCell ref="B9:C9"/>
    <mergeCell ref="B10:C10"/>
    <mergeCell ref="B11:C11"/>
    <mergeCell ref="B12:C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2:P5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E9" activeCellId="0" sqref="E9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7" min="6" style="47" width="10.42"/>
    <col collapsed="false" customWidth="true" hidden="false" outlineLevel="0" max="8" min="8" style="47" width="12.29"/>
    <col collapsed="false" customWidth="true" hidden="false" outlineLevel="0" max="10" min="9" style="47" width="10.42"/>
    <col collapsed="false" customWidth="true" hidden="false" outlineLevel="0" max="11" min="11" style="47" width="11.57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448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KA!C31</f>
        <v>Iekšējie kanalizācijas tīkli, aprīkojums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P43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27.7" hidden="false" customHeight="false" outlineLevel="0" collapsed="false">
      <c r="A17" s="93" t="n">
        <v>1</v>
      </c>
      <c r="B17" s="94"/>
      <c r="C17" s="118" t="s">
        <v>449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3" t="n">
        <v>2</v>
      </c>
      <c r="B18" s="94"/>
      <c r="C18" s="95" t="s">
        <v>450</v>
      </c>
      <c r="D18" s="96" t="s">
        <v>350</v>
      </c>
      <c r="E18" s="97" t="n">
        <v>4</v>
      </c>
      <c r="F18" s="98" t="n">
        <v>0</v>
      </c>
      <c r="G18" s="98" t="n">
        <f aca="false">IF(F18&gt;0,likme,0)</f>
        <v>0</v>
      </c>
      <c r="H18" s="98" t="n">
        <f aca="false">ROUND(F18*G18,2)</f>
        <v>0</v>
      </c>
      <c r="I18" s="98"/>
      <c r="J18" s="98" t="n">
        <v>0</v>
      </c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27.7" hidden="false" customHeight="false" outlineLevel="0" collapsed="false">
      <c r="A19" s="93" t="n">
        <v>3</v>
      </c>
      <c r="B19" s="94"/>
      <c r="C19" s="95" t="s">
        <v>451</v>
      </c>
      <c r="D19" s="96" t="s">
        <v>350</v>
      </c>
      <c r="E19" s="97" t="n">
        <v>4</v>
      </c>
      <c r="F19" s="98" t="n">
        <v>0</v>
      </c>
      <c r="G19" s="98" t="n">
        <f aca="false">IF(F19&gt;0,likme,0)</f>
        <v>0</v>
      </c>
      <c r="H19" s="98" t="n">
        <f aca="false">ROUND(F19*G19,2)</f>
        <v>0</v>
      </c>
      <c r="I19" s="98"/>
      <c r="J19" s="98" t="n">
        <v>0</v>
      </c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3" t="n">
        <v>4</v>
      </c>
      <c r="B20" s="94"/>
      <c r="C20" s="95" t="s">
        <v>452</v>
      </c>
      <c r="D20" s="96" t="s">
        <v>350</v>
      </c>
      <c r="E20" s="97" t="n">
        <v>6</v>
      </c>
      <c r="F20" s="98" t="n">
        <v>0</v>
      </c>
      <c r="G20" s="98" t="n">
        <f aca="false">IF(F20&gt;0,likme,0)</f>
        <v>0</v>
      </c>
      <c r="H20" s="98" t="n">
        <f aca="false">ROUND(F20*G20,2)</f>
        <v>0</v>
      </c>
      <c r="I20" s="98"/>
      <c r="J20" s="98" t="n">
        <v>0</v>
      </c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27.7" hidden="false" customHeight="false" outlineLevel="0" collapsed="false">
      <c r="A21" s="93" t="n">
        <v>5</v>
      </c>
      <c r="B21" s="94"/>
      <c r="C21" s="95" t="s">
        <v>453</v>
      </c>
      <c r="D21" s="96" t="s">
        <v>350</v>
      </c>
      <c r="E21" s="97" t="n">
        <v>6</v>
      </c>
      <c r="F21" s="98" t="n">
        <v>0</v>
      </c>
      <c r="G21" s="98" t="n">
        <f aca="false">IF(F21&gt;0,likme,0)</f>
        <v>0</v>
      </c>
      <c r="H21" s="98" t="n">
        <f aca="false">ROUND(F21*G21,2)</f>
        <v>0</v>
      </c>
      <c r="I21" s="98"/>
      <c r="J21" s="98" t="n">
        <v>0</v>
      </c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27.7" hidden="false" customHeight="false" outlineLevel="0" collapsed="false">
      <c r="A22" s="93" t="n">
        <v>6</v>
      </c>
      <c r="B22" s="94"/>
      <c r="C22" s="95" t="s">
        <v>454</v>
      </c>
      <c r="D22" s="96" t="s">
        <v>350</v>
      </c>
      <c r="E22" s="97" t="n">
        <v>2</v>
      </c>
      <c r="F22" s="98" t="n">
        <v>0</v>
      </c>
      <c r="G22" s="98" t="n">
        <f aca="false">IF(F22&gt;0,likme,0)</f>
        <v>0</v>
      </c>
      <c r="H22" s="98" t="n">
        <f aca="false">ROUND(F22*G22,2)</f>
        <v>0</v>
      </c>
      <c r="I22" s="98"/>
      <c r="J22" s="98" t="n">
        <v>0</v>
      </c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27.7" hidden="false" customHeight="false" outlineLevel="0" collapsed="false">
      <c r="A23" s="93" t="n">
        <v>7</v>
      </c>
      <c r="B23" s="94"/>
      <c r="C23" s="95" t="s">
        <v>455</v>
      </c>
      <c r="D23" s="96" t="s">
        <v>350</v>
      </c>
      <c r="E23" s="97" t="n">
        <v>1</v>
      </c>
      <c r="F23" s="98" t="n">
        <v>0</v>
      </c>
      <c r="G23" s="98" t="n">
        <f aca="false">IF(F23&gt;0,likme,0)</f>
        <v>0</v>
      </c>
      <c r="H23" s="98" t="n">
        <f aca="false">ROUND(F23*G23,2)</f>
        <v>0</v>
      </c>
      <c r="I23" s="98"/>
      <c r="J23" s="98" t="n">
        <v>0</v>
      </c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27.7" hidden="false" customHeight="false" outlineLevel="0" collapsed="false">
      <c r="A24" s="93" t="n">
        <v>8</v>
      </c>
      <c r="B24" s="94"/>
      <c r="C24" s="95" t="s">
        <v>456</v>
      </c>
      <c r="D24" s="96" t="s">
        <v>350</v>
      </c>
      <c r="E24" s="97" t="n">
        <v>1</v>
      </c>
      <c r="F24" s="98" t="n">
        <v>0</v>
      </c>
      <c r="G24" s="98" t="n">
        <f aca="false">IF(F24&gt;0,likme,0)</f>
        <v>0</v>
      </c>
      <c r="H24" s="98" t="n">
        <f aca="false">ROUND(F24*G24,2)</f>
        <v>0</v>
      </c>
      <c r="I24" s="98"/>
      <c r="J24" s="98" t="n">
        <v>0</v>
      </c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15.75" hidden="false" customHeight="false" outlineLevel="0" collapsed="false">
      <c r="A25" s="93" t="n">
        <v>9</v>
      </c>
      <c r="B25" s="94"/>
      <c r="C25" s="95" t="s">
        <v>457</v>
      </c>
      <c r="D25" s="96" t="s">
        <v>350</v>
      </c>
      <c r="E25" s="97" t="n">
        <v>1</v>
      </c>
      <c r="F25" s="98" t="n">
        <v>0</v>
      </c>
      <c r="G25" s="98" t="n">
        <f aca="false">IF(F25&gt;0,likme,0)</f>
        <v>0</v>
      </c>
      <c r="H25" s="98" t="n">
        <f aca="false">ROUND(F25*G25,2)</f>
        <v>0</v>
      </c>
      <c r="I25" s="98"/>
      <c r="J25" s="98" t="n">
        <v>0</v>
      </c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27.7" hidden="false" customHeight="false" outlineLevel="0" collapsed="false">
      <c r="A26" s="93" t="n">
        <v>10</v>
      </c>
      <c r="B26" s="94"/>
      <c r="C26" s="95" t="s">
        <v>458</v>
      </c>
      <c r="D26" s="96" t="s">
        <v>350</v>
      </c>
      <c r="E26" s="97" t="n">
        <v>4</v>
      </c>
      <c r="F26" s="98" t="n">
        <v>0</v>
      </c>
      <c r="G26" s="98" t="n">
        <f aca="false">IF(F26&gt;0,likme,0)</f>
        <v>0</v>
      </c>
      <c r="H26" s="98" t="n">
        <f aca="false">ROUND(F26*G26,2)</f>
        <v>0</v>
      </c>
      <c r="I26" s="98"/>
      <c r="J26" s="98" t="n">
        <v>0</v>
      </c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27.7" hidden="false" customHeight="false" outlineLevel="0" collapsed="false">
      <c r="A27" s="93" t="n">
        <v>11</v>
      </c>
      <c r="B27" s="94"/>
      <c r="C27" s="95" t="s">
        <v>459</v>
      </c>
      <c r="D27" s="96" t="s">
        <v>193</v>
      </c>
      <c r="E27" s="97" t="n">
        <v>60</v>
      </c>
      <c r="F27" s="98" t="n">
        <v>0</v>
      </c>
      <c r="G27" s="98" t="n">
        <f aca="false">IF(F27&gt;0,likme,0)</f>
        <v>0</v>
      </c>
      <c r="H27" s="98" t="n">
        <f aca="false">ROUND(F27*G27,2)</f>
        <v>0</v>
      </c>
      <c r="I27" s="98"/>
      <c r="J27" s="98" t="n">
        <v>0</v>
      </c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27.7" hidden="false" customHeight="false" outlineLevel="0" collapsed="false">
      <c r="A28" s="93" t="n">
        <v>12</v>
      </c>
      <c r="B28" s="94"/>
      <c r="C28" s="95" t="s">
        <v>460</v>
      </c>
      <c r="D28" s="96" t="s">
        <v>193</v>
      </c>
      <c r="E28" s="97" t="n">
        <v>80</v>
      </c>
      <c r="F28" s="98" t="n">
        <v>0</v>
      </c>
      <c r="G28" s="98" t="n">
        <f aca="false">IF(F28&gt;0,likme,0)</f>
        <v>0</v>
      </c>
      <c r="H28" s="98" t="n">
        <f aca="false">ROUND(F28*G28,2)</f>
        <v>0</v>
      </c>
      <c r="I28" s="98"/>
      <c r="J28" s="98" t="n">
        <v>0</v>
      </c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15.75" hidden="false" customHeight="false" outlineLevel="0" collapsed="false">
      <c r="A29" s="93" t="n">
        <v>13</v>
      </c>
      <c r="B29" s="94"/>
      <c r="C29" s="95" t="s">
        <v>461</v>
      </c>
      <c r="D29" s="96" t="s">
        <v>359</v>
      </c>
      <c r="E29" s="97" t="n">
        <v>3</v>
      </c>
      <c r="F29" s="98" t="n">
        <v>0</v>
      </c>
      <c r="G29" s="98" t="n">
        <f aca="false">IF(F29&gt;0,likme,0)</f>
        <v>0</v>
      </c>
      <c r="H29" s="98" t="n">
        <f aca="false">ROUND(F29*G29,2)</f>
        <v>0</v>
      </c>
      <c r="I29" s="98"/>
      <c r="J29" s="98" t="n">
        <v>0</v>
      </c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15.75" hidden="false" customHeight="false" outlineLevel="0" collapsed="false">
      <c r="A30" s="93" t="n">
        <v>14</v>
      </c>
      <c r="B30" s="94"/>
      <c r="C30" s="95" t="s">
        <v>462</v>
      </c>
      <c r="D30" s="96" t="s">
        <v>359</v>
      </c>
      <c r="E30" s="97" t="n">
        <v>2</v>
      </c>
      <c r="F30" s="98" t="n">
        <v>0</v>
      </c>
      <c r="G30" s="98" t="n">
        <f aca="false">IF(F30&gt;0,likme,0)</f>
        <v>0</v>
      </c>
      <c r="H30" s="98" t="n">
        <f aca="false">ROUND(F30*G30,2)</f>
        <v>0</v>
      </c>
      <c r="I30" s="98"/>
      <c r="J30" s="98" t="n">
        <v>0</v>
      </c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27.7" hidden="false" customHeight="false" outlineLevel="0" collapsed="false">
      <c r="A31" s="93" t="n">
        <v>15</v>
      </c>
      <c r="B31" s="94"/>
      <c r="C31" s="95" t="s">
        <v>463</v>
      </c>
      <c r="D31" s="96" t="s">
        <v>350</v>
      </c>
      <c r="E31" s="97" t="n">
        <v>2</v>
      </c>
      <c r="F31" s="98" t="n">
        <v>0</v>
      </c>
      <c r="G31" s="98" t="n">
        <f aca="false">IF(F31&gt;0,likme,0)</f>
        <v>0</v>
      </c>
      <c r="H31" s="98" t="n">
        <f aca="false">ROUND(F31*G31,2)</f>
        <v>0</v>
      </c>
      <c r="I31" s="98"/>
      <c r="J31" s="98" t="n">
        <v>0</v>
      </c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15.75" hidden="false" customHeight="false" outlineLevel="0" collapsed="false">
      <c r="A32" s="93" t="n">
        <v>16</v>
      </c>
      <c r="B32" s="94"/>
      <c r="C32" s="95" t="s">
        <v>464</v>
      </c>
      <c r="D32" s="96" t="s">
        <v>359</v>
      </c>
      <c r="E32" s="97" t="n">
        <v>1</v>
      </c>
      <c r="F32" s="98" t="n">
        <v>0</v>
      </c>
      <c r="G32" s="98" t="n">
        <f aca="false">IF(F32&gt;0,likme,0)</f>
        <v>0</v>
      </c>
      <c r="H32" s="98" t="n">
        <f aca="false">ROUND(F32*G32,2)</f>
        <v>0</v>
      </c>
      <c r="I32" s="98"/>
      <c r="J32" s="98" t="n">
        <v>0</v>
      </c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15.75" hidden="false" customHeight="false" outlineLevel="0" collapsed="false">
      <c r="A33" s="93" t="n">
        <v>17</v>
      </c>
      <c r="B33" s="94"/>
      <c r="C33" s="95" t="s">
        <v>465</v>
      </c>
      <c r="D33" s="96" t="s">
        <v>359</v>
      </c>
      <c r="E33" s="97" t="n">
        <v>4</v>
      </c>
      <c r="F33" s="98" t="n">
        <v>0</v>
      </c>
      <c r="G33" s="98" t="n">
        <f aca="false">IF(F33&gt;0,likme,0)</f>
        <v>0</v>
      </c>
      <c r="H33" s="98" t="n">
        <f aca="false">ROUND(F33*G33,2)</f>
        <v>0</v>
      </c>
      <c r="I33" s="98"/>
      <c r="J33" s="98" t="n">
        <v>0</v>
      </c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15.75" hidden="false" customHeight="false" outlineLevel="0" collapsed="false">
      <c r="A34" s="93" t="n">
        <v>18</v>
      </c>
      <c r="B34" s="94"/>
      <c r="C34" s="95" t="s">
        <v>466</v>
      </c>
      <c r="D34" s="96" t="s">
        <v>350</v>
      </c>
      <c r="E34" s="97" t="n">
        <v>1</v>
      </c>
      <c r="F34" s="98" t="n">
        <v>0</v>
      </c>
      <c r="G34" s="98" t="n">
        <f aca="false">IF(F34&gt;0,likme,0)</f>
        <v>0</v>
      </c>
      <c r="H34" s="98" t="n">
        <f aca="false">ROUND(F34*G34,2)</f>
        <v>0</v>
      </c>
      <c r="I34" s="98"/>
      <c r="J34" s="98" t="n">
        <v>0</v>
      </c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15.75" hidden="false" customHeight="false" outlineLevel="0" collapsed="false">
      <c r="A35" s="93" t="n">
        <v>19</v>
      </c>
      <c r="B35" s="94"/>
      <c r="C35" s="95" t="s">
        <v>447</v>
      </c>
      <c r="D35" s="96" t="s">
        <v>350</v>
      </c>
      <c r="E35" s="97" t="n">
        <v>1</v>
      </c>
      <c r="F35" s="98"/>
      <c r="G35" s="98" t="n">
        <f aca="false">IF(F35&gt;0,likme,0)</f>
        <v>0</v>
      </c>
      <c r="H35" s="98" t="n">
        <f aca="false">ROUND(F35*G35,2)</f>
        <v>0</v>
      </c>
      <c r="I35" s="98" t="n">
        <v>0</v>
      </c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27.7" hidden="false" customHeight="false" outlineLevel="0" collapsed="false">
      <c r="A36" s="93" t="n">
        <v>20</v>
      </c>
      <c r="B36" s="94"/>
      <c r="C36" s="118" t="s">
        <v>467</v>
      </c>
      <c r="D36" s="96"/>
      <c r="E36" s="97"/>
      <c r="F36" s="98" t="n">
        <v>0</v>
      </c>
      <c r="G36" s="98" t="n">
        <f aca="false">IF(F36&gt;0,likme,0)</f>
        <v>0</v>
      </c>
      <c r="H36" s="98" t="n">
        <f aca="false">ROUND(F36*G36,2)</f>
        <v>0</v>
      </c>
      <c r="I36" s="98" t="n">
        <v>0</v>
      </c>
      <c r="J36" s="98" t="n">
        <v>0</v>
      </c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</row>
    <row r="37" customFormat="false" ht="27.7" hidden="false" customHeight="false" outlineLevel="0" collapsed="false">
      <c r="A37" s="93" t="n">
        <v>21</v>
      </c>
      <c r="B37" s="94"/>
      <c r="C37" s="95" t="s">
        <v>468</v>
      </c>
      <c r="D37" s="96" t="s">
        <v>359</v>
      </c>
      <c r="E37" s="97" t="n">
        <v>2</v>
      </c>
      <c r="F37" s="98" t="n">
        <v>0</v>
      </c>
      <c r="G37" s="98" t="n">
        <f aca="false">IF(F37&gt;0,likme,0)</f>
        <v>0</v>
      </c>
      <c r="H37" s="98" t="n">
        <f aca="false">ROUND(F37*G37,2)</f>
        <v>0</v>
      </c>
      <c r="I37" s="98"/>
      <c r="J37" s="98" t="n">
        <v>0</v>
      </c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98" t="n">
        <f aca="false">SUM(M37:O37)</f>
        <v>0</v>
      </c>
    </row>
    <row r="38" customFormat="false" ht="27.7" hidden="false" customHeight="false" outlineLevel="0" collapsed="false">
      <c r="A38" s="93" t="n">
        <v>22</v>
      </c>
      <c r="B38" s="94"/>
      <c r="C38" s="95" t="s">
        <v>469</v>
      </c>
      <c r="D38" s="96" t="s">
        <v>193</v>
      </c>
      <c r="E38" s="97" t="n">
        <v>18</v>
      </c>
      <c r="F38" s="98" t="n">
        <v>0</v>
      </c>
      <c r="G38" s="98" t="n">
        <f aca="false">IF(F38&gt;0,likme,0)</f>
        <v>0</v>
      </c>
      <c r="H38" s="98" t="n">
        <f aca="false">ROUND(F38*G38,2)</f>
        <v>0</v>
      </c>
      <c r="I38" s="98"/>
      <c r="J38" s="98" t="n">
        <v>0</v>
      </c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98" t="n">
        <f aca="false">SUM(M38:O38)</f>
        <v>0</v>
      </c>
    </row>
    <row r="39" customFormat="false" ht="27.7" hidden="false" customHeight="false" outlineLevel="0" collapsed="false">
      <c r="A39" s="93" t="n">
        <v>23</v>
      </c>
      <c r="B39" s="94"/>
      <c r="C39" s="95" t="s">
        <v>470</v>
      </c>
      <c r="D39" s="96" t="s">
        <v>193</v>
      </c>
      <c r="E39" s="97" t="n">
        <v>18</v>
      </c>
      <c r="F39" s="98" t="n">
        <v>0</v>
      </c>
      <c r="G39" s="98" t="n">
        <f aca="false">IF(F39&gt;0,likme,0)</f>
        <v>0</v>
      </c>
      <c r="H39" s="98" t="n">
        <f aca="false">ROUND(F39*G39,2)</f>
        <v>0</v>
      </c>
      <c r="I39" s="98"/>
      <c r="J39" s="98" t="n">
        <v>0</v>
      </c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98" t="n">
        <f aca="false">SUM(M39:O39)</f>
        <v>0</v>
      </c>
    </row>
    <row r="40" customFormat="false" ht="15.75" hidden="false" customHeight="false" outlineLevel="0" collapsed="false">
      <c r="A40" s="93" t="n">
        <v>24</v>
      </c>
      <c r="B40" s="94"/>
      <c r="C40" s="95" t="s">
        <v>466</v>
      </c>
      <c r="D40" s="96" t="s">
        <v>350</v>
      </c>
      <c r="E40" s="97" t="n">
        <v>1</v>
      </c>
      <c r="F40" s="98" t="n">
        <v>0</v>
      </c>
      <c r="G40" s="98" t="n">
        <f aca="false">IF(F40&gt;0,likme,0)</f>
        <v>0</v>
      </c>
      <c r="H40" s="98" t="n">
        <f aca="false">ROUND(F40*G40,2)</f>
        <v>0</v>
      </c>
      <c r="I40" s="98"/>
      <c r="J40" s="98" t="n">
        <v>0</v>
      </c>
      <c r="K40" s="98" t="n">
        <f aca="false">SUM(H40:J40)</f>
        <v>0</v>
      </c>
      <c r="L40" s="98" t="n">
        <f aca="false">ROUND(E40*F40,2)</f>
        <v>0</v>
      </c>
      <c r="M40" s="98" t="n">
        <f aca="false">ROUND(E40*H40,2)</f>
        <v>0</v>
      </c>
      <c r="N40" s="98" t="n">
        <f aca="false">ROUND(E40*I40,2)</f>
        <v>0</v>
      </c>
      <c r="O40" s="98" t="n">
        <f aca="false">ROUND(E40*J40,2)</f>
        <v>0</v>
      </c>
      <c r="P40" s="98" t="n">
        <f aca="false">SUM(M40:O40)</f>
        <v>0</v>
      </c>
    </row>
    <row r="41" customFormat="false" ht="15.75" hidden="false" customHeight="false" outlineLevel="0" collapsed="false">
      <c r="A41" s="93" t="n">
        <v>25</v>
      </c>
      <c r="B41" s="94"/>
      <c r="C41" s="95" t="s">
        <v>447</v>
      </c>
      <c r="D41" s="96" t="s">
        <v>350</v>
      </c>
      <c r="E41" s="97" t="n">
        <v>1</v>
      </c>
      <c r="F41" s="98"/>
      <c r="G41" s="98" t="n">
        <f aca="false">IF(F41&gt;0,likme,0)</f>
        <v>0</v>
      </c>
      <c r="H41" s="98" t="n">
        <f aca="false">ROUND(F41*G41,2)</f>
        <v>0</v>
      </c>
      <c r="I41" s="98" t="n">
        <v>0</v>
      </c>
      <c r="J41" s="98"/>
      <c r="K41" s="98" t="n">
        <f aca="false">SUM(H41:J41)</f>
        <v>0</v>
      </c>
      <c r="L41" s="98" t="n">
        <f aca="false">ROUND(E41*F41,2)</f>
        <v>0</v>
      </c>
      <c r="M41" s="98" t="n">
        <f aca="false">ROUND(E41*H41,2)</f>
        <v>0</v>
      </c>
      <c r="N41" s="98" t="n">
        <f aca="false">ROUND(E41*I41,2)</f>
        <v>0</v>
      </c>
      <c r="O41" s="98" t="n">
        <f aca="false">ROUND(E41*J41,2)</f>
        <v>0</v>
      </c>
      <c r="P41" s="98" t="n">
        <f aca="false">SUM(M41:O41)</f>
        <v>0</v>
      </c>
    </row>
    <row r="42" customFormat="false" ht="15.75" hidden="false" customHeight="false" outlineLevel="0" collapsed="false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</row>
    <row r="43" customFormat="false" ht="15.75" hidden="false" customHeight="true" outlineLevel="0" collapsed="false">
      <c r="A43" s="100" t="s">
        <v>107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1"/>
      <c r="L43" s="102" t="n">
        <f aca="false">SUM(L17:L42)</f>
        <v>0</v>
      </c>
      <c r="M43" s="102" t="n">
        <f aca="false">SUM(M17:M42)</f>
        <v>0</v>
      </c>
      <c r="N43" s="102" t="n">
        <f aca="false">SUM(N17:N42)</f>
        <v>0</v>
      </c>
      <c r="O43" s="102" t="n">
        <f aca="false">SUM(O17:O42)</f>
        <v>0</v>
      </c>
      <c r="P43" s="102" t="n">
        <f aca="false">SUM(P17:P42)</f>
        <v>0</v>
      </c>
    </row>
    <row r="44" customFormat="false" ht="15.75" hidden="false" customHeight="false" outlineLevel="0" collapsed="false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5"/>
      <c r="M44" s="105"/>
      <c r="N44" s="105"/>
      <c r="O44" s="105"/>
      <c r="P44" s="106"/>
    </row>
    <row r="45" customFormat="false" ht="15.75" hidden="false" customHeight="false" outlineLevel="0" collapsed="false">
      <c r="A45" s="42" t="str">
        <f aca="false">KT!A23</f>
        <v>Sastādīja: </v>
      </c>
      <c r="C45" s="53"/>
      <c r="D45" s="53" t="str">
        <f aca="false">KT!C27</f>
        <v>2026. gada </v>
      </c>
      <c r="E45" s="53"/>
      <c r="F45" s="53"/>
      <c r="G45" s="53"/>
      <c r="H45" s="53"/>
    </row>
    <row r="46" customFormat="false" ht="15.75" hidden="false" customHeight="false" outlineLevel="0" collapsed="false">
      <c r="A46" s="42" t="s">
        <v>49</v>
      </c>
      <c r="C46" s="53"/>
      <c r="D46" s="53"/>
      <c r="E46" s="53"/>
      <c r="F46" s="53"/>
      <c r="G46" s="53"/>
      <c r="H46" s="53"/>
    </row>
    <row r="47" customFormat="false" ht="15.75" hidden="false" customHeight="false" outlineLevel="0" collapsed="false">
      <c r="A47" s="42"/>
      <c r="C47" s="53"/>
      <c r="D47" s="53"/>
      <c r="E47" s="53"/>
      <c r="F47" s="53"/>
      <c r="G47" s="53"/>
      <c r="H47" s="53"/>
    </row>
    <row r="48" customFormat="false" ht="15.75" hidden="false" customHeight="false" outlineLevel="0" collapsed="false">
      <c r="A48" s="44"/>
      <c r="C48" s="53"/>
      <c r="D48" s="53"/>
      <c r="E48" s="53"/>
      <c r="F48" s="53"/>
      <c r="G48" s="53"/>
      <c r="H48" s="53"/>
    </row>
    <row r="49" customFormat="false" ht="15.75" hidden="false" customHeight="false" outlineLevel="0" collapsed="false">
      <c r="A49" s="42"/>
      <c r="C49" s="53"/>
      <c r="D49" s="53"/>
      <c r="E49" s="53"/>
      <c r="F49" s="53"/>
      <c r="G49" s="53"/>
      <c r="H49" s="53"/>
    </row>
    <row r="50" customFormat="false" ht="15.75" hidden="false" customHeight="false" outlineLevel="0" collapsed="false">
      <c r="A50" s="42"/>
      <c r="C50" s="53"/>
      <c r="D50" s="53"/>
      <c r="E50" s="53"/>
      <c r="F50" s="53"/>
      <c r="G50" s="53"/>
      <c r="H50" s="53"/>
    </row>
    <row r="51" customFormat="false" ht="15.75" hidden="false" customHeight="false" outlineLevel="0" collapsed="false">
      <c r="A51" s="42"/>
      <c r="C51" s="53"/>
      <c r="D51" s="53"/>
      <c r="E51" s="53"/>
      <c r="F51" s="53"/>
      <c r="G51" s="53"/>
      <c r="H51" s="53"/>
    </row>
    <row r="52" customFormat="false" ht="15.75" hidden="false" customHeight="false" outlineLevel="0" collapsed="false">
      <c r="B52" s="44"/>
      <c r="C52" s="53"/>
      <c r="D52" s="53"/>
      <c r="E52" s="53"/>
      <c r="F52" s="53"/>
      <c r="G52" s="53"/>
      <c r="H52" s="53"/>
    </row>
    <row r="53" customFormat="false" ht="15.75" hidden="false" customHeight="false" outlineLevel="0" collapsed="false">
      <c r="B53" s="55"/>
      <c r="C53" s="56"/>
      <c r="D53" s="55"/>
      <c r="F53" s="56"/>
      <c r="H53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42:P42"/>
    <mergeCell ref="A43:J4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2:P47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J18" activeCellId="0" sqref="J1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471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KA!C32</f>
        <v>Vājstrāvas tīkli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P37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07" t="s">
        <v>472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27.7" hidden="false" customHeight="false" outlineLevel="0" collapsed="false">
      <c r="A18" s="93" t="n">
        <v>2</v>
      </c>
      <c r="B18" s="94"/>
      <c r="C18" s="95" t="s">
        <v>473</v>
      </c>
      <c r="D18" s="96" t="s">
        <v>199</v>
      </c>
      <c r="E18" s="97" t="n">
        <v>1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15.75" hidden="false" customHeight="false" outlineLevel="0" collapsed="false">
      <c r="A19" s="93" t="n">
        <v>3</v>
      </c>
      <c r="B19" s="94"/>
      <c r="C19" s="95" t="s">
        <v>474</v>
      </c>
      <c r="D19" s="96" t="s">
        <v>199</v>
      </c>
      <c r="E19" s="97" t="n">
        <v>1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27.7" hidden="false" customHeight="false" outlineLevel="0" collapsed="false">
      <c r="A20" s="93" t="n">
        <v>4</v>
      </c>
      <c r="B20" s="94"/>
      <c r="C20" s="95" t="s">
        <v>475</v>
      </c>
      <c r="D20" s="96" t="s">
        <v>199</v>
      </c>
      <c r="E20" s="97" t="n">
        <v>2</v>
      </c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40.95" hidden="false" customHeight="false" outlineLevel="0" collapsed="false">
      <c r="A21" s="93" t="n">
        <v>5</v>
      </c>
      <c r="B21" s="94"/>
      <c r="C21" s="95" t="s">
        <v>476</v>
      </c>
      <c r="D21" s="96" t="s">
        <v>199</v>
      </c>
      <c r="E21" s="97" t="n">
        <v>10</v>
      </c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40.95" hidden="false" customHeight="false" outlineLevel="0" collapsed="false">
      <c r="A22" s="93" t="n">
        <v>6</v>
      </c>
      <c r="B22" s="94"/>
      <c r="C22" s="95" t="s">
        <v>477</v>
      </c>
      <c r="D22" s="96" t="s">
        <v>199</v>
      </c>
      <c r="E22" s="97" t="n">
        <v>1</v>
      </c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27.7" hidden="false" customHeight="false" outlineLevel="0" collapsed="false">
      <c r="A23" s="93" t="n">
        <v>7</v>
      </c>
      <c r="B23" s="94"/>
      <c r="C23" s="95" t="s">
        <v>478</v>
      </c>
      <c r="D23" s="96" t="s">
        <v>199</v>
      </c>
      <c r="E23" s="97" t="n">
        <v>4</v>
      </c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27.7" hidden="false" customHeight="false" outlineLevel="0" collapsed="false">
      <c r="A24" s="93" t="n">
        <v>8</v>
      </c>
      <c r="B24" s="94"/>
      <c r="C24" s="95" t="s">
        <v>479</v>
      </c>
      <c r="D24" s="96" t="s">
        <v>199</v>
      </c>
      <c r="E24" s="97" t="n">
        <v>14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40.95" hidden="false" customHeight="false" outlineLevel="0" collapsed="false">
      <c r="A25" s="93" t="n">
        <v>9</v>
      </c>
      <c r="B25" s="94"/>
      <c r="C25" s="95" t="s">
        <v>480</v>
      </c>
      <c r="D25" s="96" t="s">
        <v>199</v>
      </c>
      <c r="E25" s="97" t="n">
        <v>4</v>
      </c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15.75" hidden="false" customHeight="false" outlineLevel="0" collapsed="false">
      <c r="A26" s="93" t="n">
        <v>10</v>
      </c>
      <c r="B26" s="94"/>
      <c r="C26" s="95" t="s">
        <v>481</v>
      </c>
      <c r="D26" s="96" t="s">
        <v>199</v>
      </c>
      <c r="E26" s="97" t="n">
        <v>18</v>
      </c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15.75" hidden="false" customHeight="false" outlineLevel="0" collapsed="false">
      <c r="A27" s="93" t="n">
        <v>11</v>
      </c>
      <c r="B27" s="94"/>
      <c r="C27" s="95" t="s">
        <v>482</v>
      </c>
      <c r="D27" s="96" t="s">
        <v>199</v>
      </c>
      <c r="E27" s="97" t="n">
        <v>2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15.75" hidden="false" customHeight="false" outlineLevel="0" collapsed="false">
      <c r="A28" s="93" t="n">
        <v>12</v>
      </c>
      <c r="B28" s="94"/>
      <c r="C28" s="95" t="s">
        <v>483</v>
      </c>
      <c r="D28" s="96" t="s">
        <v>193</v>
      </c>
      <c r="E28" s="97" t="n">
        <v>455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15.75" hidden="false" customHeight="false" outlineLevel="0" collapsed="false">
      <c r="A29" s="93" t="n">
        <v>13</v>
      </c>
      <c r="B29" s="94"/>
      <c r="C29" s="95" t="s">
        <v>484</v>
      </c>
      <c r="D29" s="96" t="s">
        <v>106</v>
      </c>
      <c r="E29" s="97" t="n">
        <v>1</v>
      </c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15.75" hidden="false" customHeight="false" outlineLevel="0" collapsed="false">
      <c r="A30" s="93" t="n">
        <v>14</v>
      </c>
      <c r="B30" s="94"/>
      <c r="C30" s="95" t="s">
        <v>485</v>
      </c>
      <c r="D30" s="96" t="s">
        <v>193</v>
      </c>
      <c r="E30" s="97" t="n">
        <v>100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15.75" hidden="false" customHeight="false" outlineLevel="0" collapsed="false">
      <c r="A31" s="93" t="n">
        <v>15</v>
      </c>
      <c r="B31" s="94"/>
      <c r="C31" s="95" t="s">
        <v>486</v>
      </c>
      <c r="D31" s="96" t="s">
        <v>193</v>
      </c>
      <c r="E31" s="97" t="n">
        <v>5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15.75" hidden="false" customHeight="false" outlineLevel="0" collapsed="false">
      <c r="A32" s="93" t="n">
        <v>16</v>
      </c>
      <c r="B32" s="94"/>
      <c r="C32" s="95" t="s">
        <v>487</v>
      </c>
      <c r="D32" s="96" t="s">
        <v>106</v>
      </c>
      <c r="E32" s="97" t="n">
        <v>1</v>
      </c>
      <c r="F32" s="98"/>
      <c r="G32" s="98" t="n">
        <f aca="false">IF(F32&gt;0,likme,0)</f>
        <v>0</v>
      </c>
      <c r="H32" s="98" t="n">
        <f aca="false">ROUND(F32*G32,2)</f>
        <v>0</v>
      </c>
      <c r="I32" s="98" t="n">
        <v>0</v>
      </c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15.75" hidden="false" customHeight="false" outlineLevel="0" collapsed="false">
      <c r="A33" s="93" t="n">
        <v>17</v>
      </c>
      <c r="B33" s="94"/>
      <c r="C33" s="95" t="s">
        <v>488</v>
      </c>
      <c r="D33" s="96" t="s">
        <v>106</v>
      </c>
      <c r="E33" s="97" t="n">
        <v>1</v>
      </c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15.75" hidden="false" customHeight="false" outlineLevel="0" collapsed="false">
      <c r="A34" s="93" t="n">
        <v>18</v>
      </c>
      <c r="B34" s="94"/>
      <c r="C34" s="95" t="s">
        <v>489</v>
      </c>
      <c r="D34" s="96" t="s">
        <v>106</v>
      </c>
      <c r="E34" s="97" t="n">
        <v>1</v>
      </c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15.75" hidden="false" customHeight="false" outlineLevel="0" collapsed="false">
      <c r="A35" s="93" t="n">
        <v>19</v>
      </c>
      <c r="B35" s="94"/>
      <c r="C35" s="95" t="s">
        <v>327</v>
      </c>
      <c r="D35" s="96" t="s">
        <v>106</v>
      </c>
      <c r="E35" s="97" t="n">
        <v>1</v>
      </c>
      <c r="F35" s="98"/>
      <c r="G35" s="98" t="n">
        <f aca="false">IF(F35&gt;0,likme,0)</f>
        <v>0</v>
      </c>
      <c r="H35" s="98" t="n">
        <f aca="false">ROUND(F35*G35,2)</f>
        <v>0</v>
      </c>
      <c r="I35" s="98"/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15.75" hidden="false" customHeight="false" outlineLevel="0" collapsed="false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</row>
    <row r="37" customFormat="false" ht="15.75" hidden="false" customHeight="true" outlineLevel="0" collapsed="false">
      <c r="A37" s="100" t="s">
        <v>107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1"/>
      <c r="L37" s="102" t="n">
        <f aca="false">SUM(L17:L36)</f>
        <v>0</v>
      </c>
      <c r="M37" s="102" t="n">
        <f aca="false">SUM(M17:M36)</f>
        <v>0</v>
      </c>
      <c r="N37" s="102" t="n">
        <f aca="false">SUM(N17:N36)</f>
        <v>0</v>
      </c>
      <c r="O37" s="102" t="n">
        <f aca="false">SUM(O17:O36)</f>
        <v>0</v>
      </c>
      <c r="P37" s="102" t="n">
        <f aca="false">SUM(P17:P36)</f>
        <v>0</v>
      </c>
    </row>
    <row r="38" customFormat="false" ht="15.75" hidden="false" customHeight="false" outlineLevel="0" collapsed="false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5"/>
      <c r="M38" s="105"/>
      <c r="N38" s="105"/>
      <c r="O38" s="105"/>
      <c r="P38" s="106"/>
    </row>
    <row r="39" customFormat="false" ht="15.75" hidden="false" customHeight="false" outlineLevel="0" collapsed="false">
      <c r="A39" s="42" t="str">
        <f aca="false">KT!A23</f>
        <v>Sastādīja: </v>
      </c>
      <c r="C39" s="53"/>
      <c r="D39" s="53" t="str">
        <f aca="false">KT!C27</f>
        <v>2026. gada </v>
      </c>
      <c r="E39" s="53"/>
      <c r="F39" s="53"/>
      <c r="G39" s="53"/>
      <c r="H39" s="53"/>
    </row>
    <row r="40" customFormat="false" ht="15.75" hidden="false" customHeight="false" outlineLevel="0" collapsed="false">
      <c r="A40" s="42" t="s">
        <v>49</v>
      </c>
      <c r="C40" s="53"/>
      <c r="D40" s="53"/>
      <c r="E40" s="53"/>
      <c r="F40" s="53"/>
      <c r="G40" s="53"/>
      <c r="H40" s="53"/>
    </row>
    <row r="41" customFormat="false" ht="15.75" hidden="false" customHeight="false" outlineLevel="0" collapsed="false">
      <c r="A41" s="42"/>
      <c r="C41" s="53"/>
      <c r="D41" s="53"/>
      <c r="E41" s="53"/>
      <c r="F41" s="53"/>
      <c r="G41" s="53"/>
      <c r="H41" s="53"/>
    </row>
    <row r="42" customFormat="false" ht="15.75" hidden="false" customHeight="false" outlineLevel="0" collapsed="false">
      <c r="A42" s="44"/>
      <c r="C42" s="53"/>
      <c r="D42" s="53"/>
      <c r="E42" s="53"/>
      <c r="F42" s="53"/>
      <c r="G42" s="53"/>
      <c r="H42" s="53"/>
    </row>
    <row r="43" customFormat="false" ht="15.75" hidden="false" customHeight="false" outlineLevel="0" collapsed="false">
      <c r="A43" s="42"/>
      <c r="C43" s="53"/>
      <c r="D43" s="53"/>
      <c r="E43" s="53"/>
      <c r="F43" s="53"/>
      <c r="G43" s="53"/>
      <c r="H43" s="53"/>
    </row>
    <row r="44" customFormat="false" ht="15.75" hidden="false" customHeight="false" outlineLevel="0" collapsed="false">
      <c r="A44" s="42"/>
      <c r="C44" s="53"/>
      <c r="D44" s="53"/>
      <c r="E44" s="53"/>
      <c r="F44" s="53"/>
      <c r="G44" s="53"/>
      <c r="H44" s="53"/>
    </row>
    <row r="45" customFormat="false" ht="15.75" hidden="false" customHeight="false" outlineLevel="0" collapsed="false">
      <c r="A45" s="42"/>
      <c r="C45" s="53"/>
      <c r="D45" s="53"/>
      <c r="E45" s="53"/>
      <c r="F45" s="53"/>
      <c r="G45" s="53"/>
      <c r="H45" s="53"/>
    </row>
    <row r="46" customFormat="false" ht="15.75" hidden="false" customHeight="false" outlineLevel="0" collapsed="false">
      <c r="B46" s="44"/>
      <c r="C46" s="53"/>
      <c r="D46" s="53"/>
      <c r="E46" s="53"/>
      <c r="F46" s="53"/>
      <c r="G46" s="53"/>
      <c r="H46" s="53"/>
    </row>
    <row r="47" customFormat="false" ht="15.75" hidden="false" customHeight="false" outlineLevel="0" collapsed="false">
      <c r="B47" s="55"/>
      <c r="C47" s="56"/>
      <c r="D47" s="55"/>
      <c r="F47" s="56"/>
      <c r="H47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36:P36"/>
    <mergeCell ref="A37:J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true"/>
  </sheetPr>
  <dimension ref="A2:P68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J53" activeCellId="0" sqref="J53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0" min="6" style="47" width="10.42"/>
    <col collapsed="false" customWidth="true" hidden="false" outlineLevel="0" max="11" min="11" style="47" width="12.15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490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KA!C34</f>
        <v>Ārējie elektrotīkli, apgaismojums. Maģistrālās elektrolīnijas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P58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18" t="s">
        <v>491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3" t="n">
        <v>2</v>
      </c>
      <c r="B18" s="94"/>
      <c r="C18" s="95" t="s">
        <v>492</v>
      </c>
      <c r="D18" s="96" t="s">
        <v>193</v>
      </c>
      <c r="E18" s="97" t="n">
        <v>55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15.75" hidden="false" customHeight="false" outlineLevel="0" collapsed="false">
      <c r="A19" s="93" t="n">
        <v>3</v>
      </c>
      <c r="B19" s="94"/>
      <c r="C19" s="95" t="s">
        <v>493</v>
      </c>
      <c r="D19" s="96" t="s">
        <v>193</v>
      </c>
      <c r="E19" s="97" t="n">
        <v>45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3" t="n">
        <v>4</v>
      </c>
      <c r="B20" s="94"/>
      <c r="C20" s="95" t="s">
        <v>494</v>
      </c>
      <c r="D20" s="96" t="s">
        <v>193</v>
      </c>
      <c r="E20" s="97" t="n">
        <v>235</v>
      </c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15.75" hidden="false" customHeight="false" outlineLevel="0" collapsed="false">
      <c r="A21" s="93" t="n">
        <v>5</v>
      </c>
      <c r="B21" s="94"/>
      <c r="C21" s="95" t="s">
        <v>495</v>
      </c>
      <c r="D21" s="96" t="s">
        <v>193</v>
      </c>
      <c r="E21" s="97" t="n">
        <v>15</v>
      </c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15.75" hidden="false" customHeight="false" outlineLevel="0" collapsed="false">
      <c r="A22" s="93" t="n">
        <v>6</v>
      </c>
      <c r="B22" s="94"/>
      <c r="C22" s="95" t="s">
        <v>496</v>
      </c>
      <c r="D22" s="96" t="s">
        <v>193</v>
      </c>
      <c r="E22" s="97" t="n">
        <v>50</v>
      </c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15.75" hidden="false" customHeight="false" outlineLevel="0" collapsed="false">
      <c r="A23" s="93" t="n">
        <v>7</v>
      </c>
      <c r="B23" s="94"/>
      <c r="C23" s="95" t="s">
        <v>497</v>
      </c>
      <c r="D23" s="96" t="s">
        <v>106</v>
      </c>
      <c r="E23" s="97" t="n">
        <v>4</v>
      </c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15.75" hidden="false" customHeight="false" outlineLevel="0" collapsed="false">
      <c r="A24" s="93" t="n">
        <v>8</v>
      </c>
      <c r="B24" s="94"/>
      <c r="C24" s="95" t="s">
        <v>498</v>
      </c>
      <c r="D24" s="96" t="s">
        <v>106</v>
      </c>
      <c r="E24" s="97" t="n">
        <v>17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15.75" hidden="false" customHeight="false" outlineLevel="0" collapsed="false">
      <c r="A25" s="93" t="n">
        <v>9</v>
      </c>
      <c r="B25" s="94"/>
      <c r="C25" s="95" t="s">
        <v>499</v>
      </c>
      <c r="D25" s="96" t="s">
        <v>193</v>
      </c>
      <c r="E25" s="97" t="n">
        <v>185</v>
      </c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15.75" hidden="false" customHeight="false" outlineLevel="0" collapsed="false">
      <c r="A26" s="93" t="n">
        <v>10</v>
      </c>
      <c r="B26" s="94"/>
      <c r="C26" s="95" t="s">
        <v>500</v>
      </c>
      <c r="D26" s="96" t="s">
        <v>106</v>
      </c>
      <c r="E26" s="97" t="n">
        <v>1</v>
      </c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15.75" hidden="false" customHeight="false" outlineLevel="0" collapsed="false">
      <c r="A27" s="93" t="n">
        <v>11</v>
      </c>
      <c r="B27" s="94"/>
      <c r="C27" s="95" t="s">
        <v>501</v>
      </c>
      <c r="D27" s="96" t="s">
        <v>193</v>
      </c>
      <c r="E27" s="97" t="n">
        <v>185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15.75" hidden="false" customHeight="false" outlineLevel="0" collapsed="false">
      <c r="A28" s="93" t="n">
        <v>12</v>
      </c>
      <c r="B28" s="94"/>
      <c r="C28" s="95" t="s">
        <v>276</v>
      </c>
      <c r="D28" s="96" t="s">
        <v>106</v>
      </c>
      <c r="E28" s="97" t="n">
        <v>1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15.75" hidden="false" customHeight="false" outlineLevel="0" collapsed="false">
      <c r="A29" s="93" t="n">
        <v>13</v>
      </c>
      <c r="B29" s="94"/>
      <c r="C29" s="118" t="s">
        <v>502</v>
      </c>
      <c r="D29" s="96"/>
      <c r="E29" s="97"/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15.75" hidden="false" customHeight="false" outlineLevel="0" collapsed="false">
      <c r="A30" s="93" t="n">
        <v>14</v>
      </c>
      <c r="B30" s="94"/>
      <c r="C30" s="95" t="s">
        <v>503</v>
      </c>
      <c r="D30" s="96" t="s">
        <v>193</v>
      </c>
      <c r="E30" s="97" t="n">
        <v>80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15.75" hidden="false" customHeight="false" outlineLevel="0" collapsed="false">
      <c r="A31" s="93" t="n">
        <v>15</v>
      </c>
      <c r="B31" s="94"/>
      <c r="C31" s="95" t="s">
        <v>504</v>
      </c>
      <c r="D31" s="96" t="s">
        <v>193</v>
      </c>
      <c r="E31" s="97" t="n">
        <v>12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27.7" hidden="false" customHeight="false" outlineLevel="0" collapsed="false">
      <c r="A32" s="93" t="n">
        <v>16</v>
      </c>
      <c r="B32" s="94"/>
      <c r="C32" s="95" t="s">
        <v>505</v>
      </c>
      <c r="D32" s="96" t="s">
        <v>199</v>
      </c>
      <c r="E32" s="97" t="n">
        <v>5</v>
      </c>
      <c r="F32" s="98"/>
      <c r="G32" s="98" t="n">
        <f aca="false">IF(F32&gt;0,likme,0)</f>
        <v>0</v>
      </c>
      <c r="H32" s="98" t="n">
        <f aca="false">ROUND(F32*G32,2)</f>
        <v>0</v>
      </c>
      <c r="I32" s="98"/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27.7" hidden="false" customHeight="false" outlineLevel="0" collapsed="false">
      <c r="A33" s="93" t="n">
        <v>17</v>
      </c>
      <c r="B33" s="94"/>
      <c r="C33" s="95" t="s">
        <v>506</v>
      </c>
      <c r="D33" s="96" t="s">
        <v>199</v>
      </c>
      <c r="E33" s="97" t="n">
        <v>3</v>
      </c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15.75" hidden="false" customHeight="false" outlineLevel="0" collapsed="false">
      <c r="A34" s="93" t="n">
        <v>18</v>
      </c>
      <c r="B34" s="94"/>
      <c r="C34" s="95" t="s">
        <v>507</v>
      </c>
      <c r="D34" s="96" t="s">
        <v>199</v>
      </c>
      <c r="E34" s="97" t="n">
        <v>8</v>
      </c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15.75" hidden="false" customHeight="false" outlineLevel="0" collapsed="false">
      <c r="A35" s="93" t="n">
        <v>19</v>
      </c>
      <c r="B35" s="94"/>
      <c r="C35" s="95" t="s">
        <v>508</v>
      </c>
      <c r="D35" s="96" t="s">
        <v>106</v>
      </c>
      <c r="E35" s="97" t="n">
        <v>1</v>
      </c>
      <c r="F35" s="98"/>
      <c r="G35" s="98" t="n">
        <f aca="false">IF(F35&gt;0,likme,0)</f>
        <v>0</v>
      </c>
      <c r="H35" s="98" t="n">
        <f aca="false">ROUND(F35*G35,2)</f>
        <v>0</v>
      </c>
      <c r="I35" s="98"/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15.75" hidden="false" customHeight="false" outlineLevel="0" collapsed="false">
      <c r="A36" s="93" t="n">
        <v>20</v>
      </c>
      <c r="B36" s="94"/>
      <c r="C36" s="95" t="s">
        <v>276</v>
      </c>
      <c r="D36" s="96" t="s">
        <v>106</v>
      </c>
      <c r="E36" s="97" t="n">
        <v>1</v>
      </c>
      <c r="F36" s="98"/>
      <c r="G36" s="98" t="n">
        <f aca="false">IF(F36&gt;0,likme,0)</f>
        <v>0</v>
      </c>
      <c r="H36" s="98" t="n">
        <f aca="false">ROUND(F36*G36,2)</f>
        <v>0</v>
      </c>
      <c r="I36" s="98"/>
      <c r="J36" s="98"/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</row>
    <row r="37" customFormat="false" ht="15.75" hidden="false" customHeight="false" outlineLevel="0" collapsed="false">
      <c r="A37" s="93" t="n">
        <v>21</v>
      </c>
      <c r="B37" s="94"/>
      <c r="C37" s="118" t="s">
        <v>509</v>
      </c>
      <c r="D37" s="96"/>
      <c r="E37" s="97"/>
      <c r="F37" s="98"/>
      <c r="G37" s="98" t="n">
        <f aca="false">IF(F37&gt;0,likme,0)</f>
        <v>0</v>
      </c>
      <c r="H37" s="98" t="n">
        <f aca="false">ROUND(F37*G37,2)</f>
        <v>0</v>
      </c>
      <c r="I37" s="98"/>
      <c r="J37" s="98"/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98" t="n">
        <f aca="false">SUM(M37:O37)</f>
        <v>0</v>
      </c>
    </row>
    <row r="38" customFormat="false" ht="45.75" hidden="false" customHeight="true" outlineLevel="0" collapsed="false">
      <c r="A38" s="93" t="n">
        <v>22</v>
      </c>
      <c r="B38" s="94"/>
      <c r="C38" s="95" t="s">
        <v>510</v>
      </c>
      <c r="D38" s="96" t="s">
        <v>106</v>
      </c>
      <c r="E38" s="97" t="n">
        <v>1</v>
      </c>
      <c r="F38" s="98"/>
      <c r="G38" s="98" t="n">
        <f aca="false">IF(F38&gt;0,likme,0)</f>
        <v>0</v>
      </c>
      <c r="H38" s="98" t="n">
        <f aca="false">ROUND(F38*G38,2)</f>
        <v>0</v>
      </c>
      <c r="I38" s="98"/>
      <c r="J38" s="98"/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98" t="n">
        <f aca="false">SUM(M38:O38)</f>
        <v>0</v>
      </c>
    </row>
    <row r="39" customFormat="false" ht="15.75" hidden="false" customHeight="false" outlineLevel="0" collapsed="false">
      <c r="A39" s="93" t="n">
        <v>23</v>
      </c>
      <c r="B39" s="94"/>
      <c r="C39" s="95" t="s">
        <v>511</v>
      </c>
      <c r="D39" s="96" t="s">
        <v>199</v>
      </c>
      <c r="E39" s="97" t="n">
        <v>1</v>
      </c>
      <c r="F39" s="98"/>
      <c r="G39" s="98" t="n">
        <f aca="false">IF(F39&gt;0,likme,0)</f>
        <v>0</v>
      </c>
      <c r="H39" s="98" t="n">
        <f aca="false">ROUND(F39*G39,2)</f>
        <v>0</v>
      </c>
      <c r="I39" s="98"/>
      <c r="J39" s="98"/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98" t="n">
        <f aca="false">SUM(M39:O39)</f>
        <v>0</v>
      </c>
    </row>
    <row r="40" customFormat="false" ht="15.75" hidden="false" customHeight="false" outlineLevel="0" collapsed="false">
      <c r="A40" s="93" t="n">
        <v>24</v>
      </c>
      <c r="B40" s="94"/>
      <c r="C40" s="95" t="s">
        <v>512</v>
      </c>
      <c r="D40" s="96" t="s">
        <v>106</v>
      </c>
      <c r="E40" s="97" t="n">
        <v>1</v>
      </c>
      <c r="F40" s="98"/>
      <c r="G40" s="98" t="n">
        <f aca="false">IF(F40&gt;0,likme,0)</f>
        <v>0</v>
      </c>
      <c r="H40" s="98" t="n">
        <f aca="false">ROUND(F40*G40,2)</f>
        <v>0</v>
      </c>
      <c r="I40" s="98"/>
      <c r="J40" s="98"/>
      <c r="K40" s="98" t="n">
        <f aca="false">SUM(H40:J40)</f>
        <v>0</v>
      </c>
      <c r="L40" s="98" t="n">
        <f aca="false">ROUND(E40*F40,2)</f>
        <v>0</v>
      </c>
      <c r="M40" s="98" t="n">
        <f aca="false">ROUND(E40*H40,2)</f>
        <v>0</v>
      </c>
      <c r="N40" s="98" t="n">
        <f aca="false">ROUND(E40*I40,2)</f>
        <v>0</v>
      </c>
      <c r="O40" s="98" t="n">
        <f aca="false">ROUND(E40*J40,2)</f>
        <v>0</v>
      </c>
      <c r="P40" s="98" t="n">
        <f aca="false">SUM(M40:O40)</f>
        <v>0</v>
      </c>
    </row>
    <row r="41" customFormat="false" ht="15.75" hidden="false" customHeight="false" outlineLevel="0" collapsed="false">
      <c r="A41" s="93" t="n">
        <v>25</v>
      </c>
      <c r="B41" s="94"/>
      <c r="C41" s="95" t="s">
        <v>276</v>
      </c>
      <c r="D41" s="96" t="s">
        <v>106</v>
      </c>
      <c r="E41" s="97" t="n">
        <v>1</v>
      </c>
      <c r="F41" s="98"/>
      <c r="G41" s="98" t="n">
        <f aca="false">IF(F41&gt;0,likme,0)</f>
        <v>0</v>
      </c>
      <c r="H41" s="98" t="n">
        <f aca="false">ROUND(F41*G41,2)</f>
        <v>0</v>
      </c>
      <c r="I41" s="98"/>
      <c r="J41" s="98"/>
      <c r="K41" s="98" t="n">
        <f aca="false">SUM(H41:J41)</f>
        <v>0</v>
      </c>
      <c r="L41" s="98" t="n">
        <f aca="false">ROUND(E41*F41,2)</f>
        <v>0</v>
      </c>
      <c r="M41" s="98" t="n">
        <f aca="false">ROUND(E41*H41,2)</f>
        <v>0</v>
      </c>
      <c r="N41" s="98" t="n">
        <f aca="false">ROUND(E41*I41,2)</f>
        <v>0</v>
      </c>
      <c r="O41" s="98" t="n">
        <f aca="false">ROUND(E41*J41,2)</f>
        <v>0</v>
      </c>
      <c r="P41" s="98" t="n">
        <f aca="false">SUM(M41:O41)</f>
        <v>0</v>
      </c>
    </row>
    <row r="42" customFormat="false" ht="15.75" hidden="false" customHeight="false" outlineLevel="0" collapsed="false">
      <c r="A42" s="93" t="n">
        <v>26</v>
      </c>
      <c r="B42" s="94"/>
      <c r="C42" s="118" t="s">
        <v>513</v>
      </c>
      <c r="D42" s="96"/>
      <c r="E42" s="97"/>
      <c r="F42" s="98"/>
      <c r="G42" s="98" t="n">
        <f aca="false">IF(F42&gt;0,likme,0)</f>
        <v>0</v>
      </c>
      <c r="H42" s="98" t="n">
        <f aca="false">ROUND(F42*G42,2)</f>
        <v>0</v>
      </c>
      <c r="I42" s="98"/>
      <c r="J42" s="98"/>
      <c r="K42" s="98" t="n">
        <f aca="false">SUM(H42:J42)</f>
        <v>0</v>
      </c>
      <c r="L42" s="98" t="n">
        <f aca="false">ROUND(E42*F42,2)</f>
        <v>0</v>
      </c>
      <c r="M42" s="98" t="n">
        <f aca="false">ROUND(E42*H42,2)</f>
        <v>0</v>
      </c>
      <c r="N42" s="98" t="n">
        <f aca="false">ROUND(E42*I42,2)</f>
        <v>0</v>
      </c>
      <c r="O42" s="98" t="n">
        <f aca="false">ROUND(E42*J42,2)</f>
        <v>0</v>
      </c>
      <c r="P42" s="98" t="n">
        <f aca="false">SUM(M42:O42)</f>
        <v>0</v>
      </c>
    </row>
    <row r="43" customFormat="false" ht="27.7" hidden="false" customHeight="false" outlineLevel="0" collapsed="false">
      <c r="A43" s="93" t="n">
        <v>27</v>
      </c>
      <c r="B43" s="94"/>
      <c r="C43" s="95" t="s">
        <v>514</v>
      </c>
      <c r="D43" s="96" t="s">
        <v>199</v>
      </c>
      <c r="E43" s="97" t="n">
        <v>7</v>
      </c>
      <c r="F43" s="98"/>
      <c r="G43" s="98" t="n">
        <f aca="false">IF(F43&gt;0,likme,0)</f>
        <v>0</v>
      </c>
      <c r="H43" s="98" t="n">
        <f aca="false">ROUND(F43*G43,2)</f>
        <v>0</v>
      </c>
      <c r="I43" s="98"/>
      <c r="J43" s="98"/>
      <c r="K43" s="98" t="n">
        <f aca="false">SUM(H43:J43)</f>
        <v>0</v>
      </c>
      <c r="L43" s="98" t="n">
        <f aca="false">ROUND(E43*F43,2)</f>
        <v>0</v>
      </c>
      <c r="M43" s="98" t="n">
        <f aca="false">ROUND(E43*H43,2)</f>
        <v>0</v>
      </c>
      <c r="N43" s="98" t="n">
        <f aca="false">ROUND(E43*I43,2)</f>
        <v>0</v>
      </c>
      <c r="O43" s="98" t="n">
        <f aca="false">ROUND(E43*J43,2)</f>
        <v>0</v>
      </c>
      <c r="P43" s="98" t="n">
        <f aca="false">SUM(M43:O43)</f>
        <v>0</v>
      </c>
    </row>
    <row r="44" customFormat="false" ht="15.75" hidden="false" customHeight="false" outlineLevel="0" collapsed="false">
      <c r="A44" s="93" t="n">
        <v>28</v>
      </c>
      <c r="B44" s="94"/>
      <c r="C44" s="95" t="s">
        <v>276</v>
      </c>
      <c r="D44" s="96" t="s">
        <v>106</v>
      </c>
      <c r="E44" s="97" t="n">
        <v>1</v>
      </c>
      <c r="F44" s="98"/>
      <c r="G44" s="98" t="n">
        <f aca="false">IF(F44&gt;0,likme,0)</f>
        <v>0</v>
      </c>
      <c r="H44" s="98" t="n">
        <f aca="false">ROUND(F44*G44,2)</f>
        <v>0</v>
      </c>
      <c r="I44" s="98"/>
      <c r="J44" s="98"/>
      <c r="K44" s="98" t="n">
        <f aca="false">SUM(H44:J44)</f>
        <v>0</v>
      </c>
      <c r="L44" s="98" t="n">
        <f aca="false">ROUND(E44*F44,2)</f>
        <v>0</v>
      </c>
      <c r="M44" s="98" t="n">
        <f aca="false">ROUND(E44*H44,2)</f>
        <v>0</v>
      </c>
      <c r="N44" s="98" t="n">
        <f aca="false">ROUND(E44*I44,2)</f>
        <v>0</v>
      </c>
      <c r="O44" s="98" t="n">
        <f aca="false">ROUND(E44*J44,2)</f>
        <v>0</v>
      </c>
      <c r="P44" s="98" t="n">
        <f aca="false">SUM(M44:O44)</f>
        <v>0</v>
      </c>
    </row>
    <row r="45" customFormat="false" ht="15.75" hidden="false" customHeight="false" outlineLevel="0" collapsed="false">
      <c r="A45" s="93" t="n">
        <v>29</v>
      </c>
      <c r="B45" s="94"/>
      <c r="C45" s="118" t="s">
        <v>515</v>
      </c>
      <c r="D45" s="96"/>
      <c r="E45" s="97"/>
      <c r="F45" s="98"/>
      <c r="G45" s="98" t="n">
        <f aca="false">IF(F45&gt;0,likme,0)</f>
        <v>0</v>
      </c>
      <c r="H45" s="98" t="n">
        <f aca="false">ROUND(F45*G45,2)</f>
        <v>0</v>
      </c>
      <c r="I45" s="98"/>
      <c r="J45" s="98"/>
      <c r="K45" s="98" t="n">
        <f aca="false">SUM(H45:J45)</f>
        <v>0</v>
      </c>
      <c r="L45" s="98" t="n">
        <f aca="false">ROUND(E45*F45,2)</f>
        <v>0</v>
      </c>
      <c r="M45" s="98" t="n">
        <f aca="false">ROUND(E45*H45,2)</f>
        <v>0</v>
      </c>
      <c r="N45" s="98" t="n">
        <f aca="false">ROUND(E45*I45,2)</f>
        <v>0</v>
      </c>
      <c r="O45" s="98" t="n">
        <f aca="false">ROUND(E45*J45,2)</f>
        <v>0</v>
      </c>
      <c r="P45" s="98" t="n">
        <f aca="false">SUM(M45:O45)</f>
        <v>0</v>
      </c>
    </row>
    <row r="46" customFormat="false" ht="27.7" hidden="false" customHeight="false" outlineLevel="0" collapsed="false">
      <c r="A46" s="93" t="n">
        <v>30</v>
      </c>
      <c r="B46" s="94"/>
      <c r="C46" s="95" t="s">
        <v>516</v>
      </c>
      <c r="D46" s="96" t="s">
        <v>199</v>
      </c>
      <c r="E46" s="97" t="n">
        <v>7</v>
      </c>
      <c r="F46" s="98"/>
      <c r="G46" s="98" t="n">
        <f aca="false">IF(F46&gt;0,likme,0)</f>
        <v>0</v>
      </c>
      <c r="H46" s="98" t="n">
        <f aca="false">ROUND(F46*G46,2)</f>
        <v>0</v>
      </c>
      <c r="I46" s="98"/>
      <c r="J46" s="98"/>
      <c r="K46" s="98" t="n">
        <f aca="false">SUM(H46:J46)</f>
        <v>0</v>
      </c>
      <c r="L46" s="98" t="n">
        <f aca="false">ROUND(E46*F46,2)</f>
        <v>0</v>
      </c>
      <c r="M46" s="98" t="n">
        <f aca="false">ROUND(E46*H46,2)</f>
        <v>0</v>
      </c>
      <c r="N46" s="98" t="n">
        <f aca="false">ROUND(E46*I46,2)</f>
        <v>0</v>
      </c>
      <c r="O46" s="98" t="n">
        <f aca="false">ROUND(E46*J46,2)</f>
        <v>0</v>
      </c>
      <c r="P46" s="98" t="n">
        <f aca="false">SUM(M46:O46)</f>
        <v>0</v>
      </c>
    </row>
    <row r="47" customFormat="false" ht="27.7" hidden="false" customHeight="false" outlineLevel="0" collapsed="false">
      <c r="A47" s="93" t="n">
        <v>31</v>
      </c>
      <c r="B47" s="94"/>
      <c r="C47" s="95" t="s">
        <v>517</v>
      </c>
      <c r="D47" s="96" t="s">
        <v>199</v>
      </c>
      <c r="E47" s="97" t="n">
        <v>7</v>
      </c>
      <c r="F47" s="98"/>
      <c r="G47" s="98" t="n">
        <f aca="false">IF(F47&gt;0,likme,0)</f>
        <v>0</v>
      </c>
      <c r="H47" s="98" t="n">
        <f aca="false">ROUND(F47*G47,2)</f>
        <v>0</v>
      </c>
      <c r="I47" s="98"/>
      <c r="J47" s="98"/>
      <c r="K47" s="98" t="n">
        <f aca="false">SUM(H47:J47)</f>
        <v>0</v>
      </c>
      <c r="L47" s="98" t="n">
        <f aca="false">ROUND(E47*F47,2)</f>
        <v>0</v>
      </c>
      <c r="M47" s="98" t="n">
        <f aca="false">ROUND(E47*H47,2)</f>
        <v>0</v>
      </c>
      <c r="N47" s="98" t="n">
        <f aca="false">ROUND(E47*I47,2)</f>
        <v>0</v>
      </c>
      <c r="O47" s="98" t="n">
        <f aca="false">ROUND(E47*J47,2)</f>
        <v>0</v>
      </c>
      <c r="P47" s="98" t="n">
        <f aca="false">SUM(M47:O47)</f>
        <v>0</v>
      </c>
    </row>
    <row r="48" customFormat="false" ht="27.7" hidden="false" customHeight="false" outlineLevel="0" collapsed="false">
      <c r="A48" s="93" t="n">
        <v>32</v>
      </c>
      <c r="B48" s="94"/>
      <c r="C48" s="95" t="s">
        <v>518</v>
      </c>
      <c r="D48" s="96" t="s">
        <v>199</v>
      </c>
      <c r="E48" s="97" t="n">
        <v>20</v>
      </c>
      <c r="F48" s="98"/>
      <c r="G48" s="98" t="n">
        <f aca="false">IF(F48&gt;0,likme,0)</f>
        <v>0</v>
      </c>
      <c r="H48" s="98" t="n">
        <f aca="false">ROUND(F48*G48,2)</f>
        <v>0</v>
      </c>
      <c r="I48" s="98"/>
      <c r="J48" s="98"/>
      <c r="K48" s="98" t="n">
        <f aca="false">SUM(H48:J48)</f>
        <v>0</v>
      </c>
      <c r="L48" s="98" t="n">
        <f aca="false">ROUND(E48*F48,2)</f>
        <v>0</v>
      </c>
      <c r="M48" s="98" t="n">
        <f aca="false">ROUND(E48*H48,2)</f>
        <v>0</v>
      </c>
      <c r="N48" s="98" t="n">
        <f aca="false">ROUND(E48*I48,2)</f>
        <v>0</v>
      </c>
      <c r="O48" s="98" t="n">
        <f aca="false">ROUND(E48*J48,2)</f>
        <v>0</v>
      </c>
      <c r="P48" s="98" t="n">
        <f aca="false">SUM(M48:O48)</f>
        <v>0</v>
      </c>
    </row>
    <row r="49" customFormat="false" ht="15.75" hidden="false" customHeight="false" outlineLevel="0" collapsed="false">
      <c r="A49" s="93" t="n">
        <v>33</v>
      </c>
      <c r="B49" s="94"/>
      <c r="C49" s="95" t="s">
        <v>276</v>
      </c>
      <c r="D49" s="96" t="s">
        <v>106</v>
      </c>
      <c r="E49" s="97" t="n">
        <v>1</v>
      </c>
      <c r="F49" s="98"/>
      <c r="G49" s="98" t="n">
        <f aca="false">IF(F49&gt;0,likme,0)</f>
        <v>0</v>
      </c>
      <c r="H49" s="98" t="n">
        <f aca="false">ROUND(F49*G49,2)</f>
        <v>0</v>
      </c>
      <c r="I49" s="98"/>
      <c r="J49" s="98"/>
      <c r="K49" s="98" t="n">
        <f aca="false">SUM(H49:J49)</f>
        <v>0</v>
      </c>
      <c r="L49" s="98" t="n">
        <f aca="false">ROUND(E49*F49,2)</f>
        <v>0</v>
      </c>
      <c r="M49" s="98" t="n">
        <f aca="false">ROUND(E49*H49,2)</f>
        <v>0</v>
      </c>
      <c r="N49" s="98" t="n">
        <f aca="false">ROUND(E49*I49,2)</f>
        <v>0</v>
      </c>
      <c r="O49" s="98" t="n">
        <f aca="false">ROUND(E49*J49,2)</f>
        <v>0</v>
      </c>
      <c r="P49" s="98" t="n">
        <f aca="false">SUM(M49:O49)</f>
        <v>0</v>
      </c>
    </row>
    <row r="50" customFormat="false" ht="15.75" hidden="false" customHeight="false" outlineLevel="0" collapsed="false">
      <c r="A50" s="93" t="n">
        <v>34</v>
      </c>
      <c r="B50" s="94"/>
      <c r="C50" s="118" t="s">
        <v>519</v>
      </c>
      <c r="D50" s="96"/>
      <c r="E50" s="97"/>
      <c r="F50" s="98"/>
      <c r="G50" s="98" t="n">
        <f aca="false">IF(F50&gt;0,likme,0)</f>
        <v>0</v>
      </c>
      <c r="H50" s="98" t="n">
        <f aca="false">ROUND(F50*G50,2)</f>
        <v>0</v>
      </c>
      <c r="I50" s="98"/>
      <c r="J50" s="98"/>
      <c r="K50" s="98" t="n">
        <f aca="false">SUM(H50:J50)</f>
        <v>0</v>
      </c>
      <c r="L50" s="98" t="n">
        <f aca="false">ROUND(E50*F50,2)</f>
        <v>0</v>
      </c>
      <c r="M50" s="98" t="n">
        <f aca="false">ROUND(E50*H50,2)</f>
        <v>0</v>
      </c>
      <c r="N50" s="98" t="n">
        <f aca="false">ROUND(E50*I50,2)</f>
        <v>0</v>
      </c>
      <c r="O50" s="98" t="n">
        <f aca="false">ROUND(E50*J50,2)</f>
        <v>0</v>
      </c>
      <c r="P50" s="98" t="n">
        <f aca="false">SUM(M50:O50)</f>
        <v>0</v>
      </c>
    </row>
    <row r="51" customFormat="false" ht="27.7" hidden="false" customHeight="false" outlineLevel="0" collapsed="false">
      <c r="A51" s="93" t="n">
        <v>35</v>
      </c>
      <c r="B51" s="94"/>
      <c r="C51" s="95" t="s">
        <v>520</v>
      </c>
      <c r="D51" s="96" t="s">
        <v>193</v>
      </c>
      <c r="E51" s="97" t="n">
        <v>40</v>
      </c>
      <c r="F51" s="98"/>
      <c r="G51" s="98" t="n">
        <f aca="false">IF(F51&gt;0,likme,0)</f>
        <v>0</v>
      </c>
      <c r="H51" s="98" t="n">
        <f aca="false">ROUND(F51*G51,2)</f>
        <v>0</v>
      </c>
      <c r="I51" s="98"/>
      <c r="J51" s="98"/>
      <c r="K51" s="98" t="n">
        <f aca="false">SUM(H51:J51)</f>
        <v>0</v>
      </c>
      <c r="L51" s="98" t="n">
        <f aca="false">ROUND(E51*F51,2)</f>
        <v>0</v>
      </c>
      <c r="M51" s="98" t="n">
        <f aca="false">ROUND(E51*H51,2)</f>
        <v>0</v>
      </c>
      <c r="N51" s="98" t="n">
        <f aca="false">ROUND(E51*I51,2)</f>
        <v>0</v>
      </c>
      <c r="O51" s="98" t="n">
        <f aca="false">ROUND(E51*J51,2)</f>
        <v>0</v>
      </c>
      <c r="P51" s="98" t="n">
        <f aca="false">SUM(M51:O51)</f>
        <v>0</v>
      </c>
    </row>
    <row r="52" customFormat="false" ht="27.7" hidden="false" customHeight="false" outlineLevel="0" collapsed="false">
      <c r="A52" s="93" t="n">
        <v>36</v>
      </c>
      <c r="B52" s="94"/>
      <c r="C52" s="95" t="s">
        <v>521</v>
      </c>
      <c r="D52" s="96" t="s">
        <v>193</v>
      </c>
      <c r="E52" s="97" t="n">
        <v>90</v>
      </c>
      <c r="F52" s="98"/>
      <c r="G52" s="98" t="n">
        <f aca="false">IF(F52&gt;0,likme,0)</f>
        <v>0</v>
      </c>
      <c r="H52" s="98" t="n">
        <f aca="false">ROUND(F52*G52,2)</f>
        <v>0</v>
      </c>
      <c r="I52" s="98"/>
      <c r="J52" s="98"/>
      <c r="K52" s="98" t="n">
        <f aca="false">SUM(H52:J52)</f>
        <v>0</v>
      </c>
      <c r="L52" s="98" t="n">
        <f aca="false">ROUND(E52*F52,2)</f>
        <v>0</v>
      </c>
      <c r="M52" s="98" t="n">
        <f aca="false">ROUND(E52*H52,2)</f>
        <v>0</v>
      </c>
      <c r="N52" s="98" t="n">
        <f aca="false">ROUND(E52*I52,2)</f>
        <v>0</v>
      </c>
      <c r="O52" s="98" t="n">
        <f aca="false">ROUND(E52*J52,2)</f>
        <v>0</v>
      </c>
      <c r="P52" s="98" t="n">
        <f aca="false">SUM(M52:O52)</f>
        <v>0</v>
      </c>
    </row>
    <row r="53" customFormat="false" ht="15.75" hidden="false" customHeight="false" outlineLevel="0" collapsed="false">
      <c r="A53" s="93" t="n">
        <v>37</v>
      </c>
      <c r="B53" s="94"/>
      <c r="C53" s="95" t="s">
        <v>522</v>
      </c>
      <c r="D53" s="96" t="s">
        <v>106</v>
      </c>
      <c r="E53" s="97" t="n">
        <v>1</v>
      </c>
      <c r="F53" s="98"/>
      <c r="G53" s="98" t="n">
        <f aca="false">IF(F53&gt;0,likme,0)</f>
        <v>0</v>
      </c>
      <c r="H53" s="98" t="n">
        <f aca="false">ROUND(F53*G53,2)</f>
        <v>0</v>
      </c>
      <c r="I53" s="98"/>
      <c r="J53" s="98"/>
      <c r="K53" s="98" t="n">
        <f aca="false">SUM(H53:J53)</f>
        <v>0</v>
      </c>
      <c r="L53" s="98" t="n">
        <f aca="false">ROUND(E53*F53,2)</f>
        <v>0</v>
      </c>
      <c r="M53" s="98" t="n">
        <f aca="false">ROUND(E53*H53,2)</f>
        <v>0</v>
      </c>
      <c r="N53" s="98" t="n">
        <f aca="false">ROUND(E53*I53,2)</f>
        <v>0</v>
      </c>
      <c r="O53" s="98" t="n">
        <f aca="false">ROUND(E53*J53,2)</f>
        <v>0</v>
      </c>
      <c r="P53" s="98" t="n">
        <f aca="false">SUM(M53:O53)</f>
        <v>0</v>
      </c>
    </row>
    <row r="54" customFormat="false" ht="15.75" hidden="false" customHeight="false" outlineLevel="0" collapsed="false">
      <c r="A54" s="93" t="n">
        <v>38</v>
      </c>
      <c r="B54" s="94"/>
      <c r="C54" s="118" t="s">
        <v>325</v>
      </c>
      <c r="D54" s="96"/>
      <c r="E54" s="97"/>
      <c r="F54" s="98"/>
      <c r="G54" s="98" t="n">
        <f aca="false">IF(F54&gt;0,likme,0)</f>
        <v>0</v>
      </c>
      <c r="H54" s="98" t="n">
        <f aca="false">ROUND(F54*G54,2)</f>
        <v>0</v>
      </c>
      <c r="I54" s="98"/>
      <c r="J54" s="98"/>
      <c r="K54" s="98" t="n">
        <f aca="false">SUM(H54:J54)</f>
        <v>0</v>
      </c>
      <c r="L54" s="98" t="n">
        <f aca="false">ROUND(E54*F54,2)</f>
        <v>0</v>
      </c>
      <c r="M54" s="98" t="n">
        <f aca="false">ROUND(E54*H54,2)</f>
        <v>0</v>
      </c>
      <c r="N54" s="98" t="n">
        <f aca="false">ROUND(E54*I54,2)</f>
        <v>0</v>
      </c>
      <c r="O54" s="98" t="n">
        <f aca="false">ROUND(E54*J54,2)</f>
        <v>0</v>
      </c>
      <c r="P54" s="98" t="n">
        <f aca="false">SUM(M54:O54)</f>
        <v>0</v>
      </c>
    </row>
    <row r="55" customFormat="false" ht="15.75" hidden="false" customHeight="false" outlineLevel="0" collapsed="false">
      <c r="A55" s="93" t="n">
        <v>39</v>
      </c>
      <c r="B55" s="94"/>
      <c r="C55" s="95" t="s">
        <v>326</v>
      </c>
      <c r="D55" s="96" t="s">
        <v>106</v>
      </c>
      <c r="E55" s="97" t="n">
        <v>1</v>
      </c>
      <c r="F55" s="98"/>
      <c r="G55" s="98" t="n">
        <f aca="false">IF(F55&gt;0,likme,0)</f>
        <v>0</v>
      </c>
      <c r="H55" s="98" t="n">
        <f aca="false">ROUND(F55*G55,2)</f>
        <v>0</v>
      </c>
      <c r="I55" s="98"/>
      <c r="J55" s="98"/>
      <c r="K55" s="98" t="n">
        <f aca="false">SUM(H55:J55)</f>
        <v>0</v>
      </c>
      <c r="L55" s="98" t="n">
        <f aca="false">ROUND(E55*F55,2)</f>
        <v>0</v>
      </c>
      <c r="M55" s="98" t="n">
        <f aca="false">ROUND(E55*H55,2)</f>
        <v>0</v>
      </c>
      <c r="N55" s="98" t="n">
        <f aca="false">ROUND(E55*I55,2)</f>
        <v>0</v>
      </c>
      <c r="O55" s="98" t="n">
        <f aca="false">ROUND(E55*J55,2)</f>
        <v>0</v>
      </c>
      <c r="P55" s="98" t="n">
        <f aca="false">SUM(M55:O55)</f>
        <v>0</v>
      </c>
    </row>
    <row r="56" customFormat="false" ht="15.75" hidden="false" customHeight="false" outlineLevel="0" collapsed="false">
      <c r="A56" s="93" t="n">
        <v>40</v>
      </c>
      <c r="B56" s="94"/>
      <c r="C56" s="95" t="s">
        <v>327</v>
      </c>
      <c r="D56" s="96" t="s">
        <v>106</v>
      </c>
      <c r="E56" s="97" t="n">
        <v>1</v>
      </c>
      <c r="F56" s="98"/>
      <c r="G56" s="98" t="n">
        <f aca="false">IF(F56&gt;0,likme,0)</f>
        <v>0</v>
      </c>
      <c r="H56" s="98" t="n">
        <f aca="false">ROUND(F56*G56,2)</f>
        <v>0</v>
      </c>
      <c r="I56" s="98"/>
      <c r="J56" s="98"/>
      <c r="K56" s="98" t="n">
        <f aca="false">SUM(H56:J56)</f>
        <v>0</v>
      </c>
      <c r="L56" s="98" t="n">
        <f aca="false">ROUND(E56*F56,2)</f>
        <v>0</v>
      </c>
      <c r="M56" s="98" t="n">
        <f aca="false">ROUND(E56*H56,2)</f>
        <v>0</v>
      </c>
      <c r="N56" s="98" t="n">
        <f aca="false">ROUND(E56*I56,2)</f>
        <v>0</v>
      </c>
      <c r="O56" s="98" t="n">
        <f aca="false">ROUND(E56*J56,2)</f>
        <v>0</v>
      </c>
      <c r="P56" s="98" t="n">
        <f aca="false">SUM(M56:O56)</f>
        <v>0</v>
      </c>
    </row>
    <row r="57" customFormat="false" ht="15.75" hidden="false" customHeight="false" outlineLevel="0" collapsed="false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</row>
    <row r="58" customFormat="false" ht="15.75" hidden="false" customHeight="true" outlineLevel="0" collapsed="false">
      <c r="A58" s="100" t="s">
        <v>107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1"/>
      <c r="L58" s="102" t="n">
        <f aca="false">SUM(L17:L57)</f>
        <v>0</v>
      </c>
      <c r="M58" s="102" t="n">
        <f aca="false">SUM(M17:M57)</f>
        <v>0</v>
      </c>
      <c r="N58" s="102" t="n">
        <f aca="false">SUM(N17:N57)</f>
        <v>0</v>
      </c>
      <c r="O58" s="102" t="n">
        <f aca="false">SUM(O17:O57)</f>
        <v>0</v>
      </c>
      <c r="P58" s="102" t="n">
        <f aca="false">SUM(P17:P57)</f>
        <v>0</v>
      </c>
    </row>
    <row r="59" customFormat="false" ht="15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4"/>
      <c r="L59" s="105"/>
      <c r="M59" s="105"/>
      <c r="N59" s="105"/>
      <c r="O59" s="105"/>
      <c r="P59" s="106"/>
    </row>
    <row r="60" customFormat="false" ht="15.75" hidden="false" customHeight="false" outlineLevel="0" collapsed="false">
      <c r="A60" s="42" t="str">
        <f aca="false">KT!A23</f>
        <v>Sastādīja: </v>
      </c>
      <c r="C60" s="53"/>
      <c r="D60" s="53" t="str">
        <f aca="false">KT!C27</f>
        <v>2026. gada </v>
      </c>
      <c r="E60" s="53"/>
      <c r="F60" s="53"/>
      <c r="G60" s="53"/>
      <c r="H60" s="53"/>
    </row>
    <row r="61" customFormat="false" ht="15.75" hidden="false" customHeight="false" outlineLevel="0" collapsed="false">
      <c r="A61" s="42" t="s">
        <v>49</v>
      </c>
      <c r="C61" s="53"/>
      <c r="D61" s="53"/>
      <c r="E61" s="53"/>
      <c r="F61" s="53"/>
      <c r="G61" s="53"/>
      <c r="H61" s="53"/>
    </row>
    <row r="62" customFormat="false" ht="15.75" hidden="false" customHeight="false" outlineLevel="0" collapsed="false">
      <c r="A62" s="42"/>
      <c r="C62" s="53"/>
      <c r="D62" s="53"/>
      <c r="E62" s="53"/>
      <c r="F62" s="53"/>
      <c r="G62" s="53"/>
      <c r="H62" s="53"/>
    </row>
    <row r="63" customFormat="false" ht="15.75" hidden="false" customHeight="false" outlineLevel="0" collapsed="false">
      <c r="A63" s="44"/>
      <c r="C63" s="53"/>
      <c r="D63" s="53"/>
      <c r="E63" s="53"/>
      <c r="F63" s="53"/>
      <c r="G63" s="53"/>
      <c r="H63" s="53"/>
    </row>
    <row r="64" customFormat="false" ht="15.75" hidden="false" customHeight="false" outlineLevel="0" collapsed="false">
      <c r="A64" s="42"/>
      <c r="C64" s="53"/>
      <c r="D64" s="53"/>
      <c r="E64" s="53"/>
      <c r="F64" s="53"/>
      <c r="G64" s="53"/>
      <c r="H64" s="53"/>
    </row>
    <row r="65" customFormat="false" ht="15.75" hidden="false" customHeight="false" outlineLevel="0" collapsed="false">
      <c r="A65" s="42"/>
      <c r="C65" s="53"/>
      <c r="D65" s="53"/>
      <c r="E65" s="53"/>
      <c r="F65" s="53"/>
      <c r="G65" s="53"/>
      <c r="H65" s="53"/>
    </row>
    <row r="66" customFormat="false" ht="15.75" hidden="false" customHeight="false" outlineLevel="0" collapsed="false">
      <c r="A66" s="42"/>
      <c r="C66" s="53"/>
      <c r="D66" s="53"/>
      <c r="E66" s="53"/>
      <c r="F66" s="53"/>
      <c r="G66" s="53"/>
      <c r="H66" s="53"/>
    </row>
    <row r="67" customFormat="false" ht="15.75" hidden="false" customHeight="false" outlineLevel="0" collapsed="false">
      <c r="B67" s="44"/>
      <c r="C67" s="53"/>
      <c r="D67" s="53"/>
      <c r="E67" s="53"/>
      <c r="F67" s="53"/>
      <c r="G67" s="53"/>
      <c r="H67" s="53"/>
    </row>
    <row r="68" customFormat="false" ht="15.75" hidden="false" customHeight="false" outlineLevel="0" collapsed="false">
      <c r="B68" s="55"/>
      <c r="C68" s="56"/>
      <c r="D68" s="55"/>
      <c r="F68" s="56"/>
      <c r="H68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57:P57"/>
    <mergeCell ref="A58:J5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true"/>
  </sheetPr>
  <dimension ref="A2:P80"/>
  <sheetViews>
    <sheetView showFormulas="false" showGridLines="true" showRowColHeaders="true" showZeros="true" rightToLeft="false" tabSelected="false" showOutlineSymbols="true" defaultGridColor="true" view="pageBreakPreview" topLeftCell="A3" colorId="64" zoomScale="90" zoomScaleNormal="85" zoomScalePageLayoutView="90" workbookViewId="0">
      <selection pane="topLeft" activeCell="E13" activeCellId="0" sqref="E13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523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KA!C35</f>
        <v>Ārējie ūdensvada un kanalizācijas tīkli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P70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18" t="s">
        <v>524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40.95" hidden="false" customHeight="false" outlineLevel="0" collapsed="false">
      <c r="A18" s="93" t="n">
        <v>2</v>
      </c>
      <c r="B18" s="94"/>
      <c r="C18" s="95" t="s">
        <v>525</v>
      </c>
      <c r="D18" s="96" t="s">
        <v>110</v>
      </c>
      <c r="E18" s="97" t="n">
        <v>90</v>
      </c>
      <c r="F18" s="98"/>
      <c r="G18" s="98" t="n">
        <f aca="false">IF(F18&gt;0,likme,0)</f>
        <v>0</v>
      </c>
      <c r="H18" s="98" t="n">
        <f aca="false">ROUND(F18*G18,2)</f>
        <v>0</v>
      </c>
      <c r="I18" s="98" t="n">
        <v>0</v>
      </c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40.95" hidden="false" customHeight="false" outlineLevel="0" collapsed="false">
      <c r="A19" s="93" t="n">
        <v>3</v>
      </c>
      <c r="B19" s="94"/>
      <c r="C19" s="95" t="s">
        <v>526</v>
      </c>
      <c r="D19" s="96" t="s">
        <v>110</v>
      </c>
      <c r="E19" s="97" t="n">
        <v>40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80.7" hidden="false" customHeight="false" outlineLevel="0" collapsed="false">
      <c r="A20" s="93" t="n">
        <v>4</v>
      </c>
      <c r="B20" s="94"/>
      <c r="C20" s="95" t="s">
        <v>527</v>
      </c>
      <c r="D20" s="96" t="s">
        <v>110</v>
      </c>
      <c r="E20" s="97" t="n">
        <v>50</v>
      </c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40.95" hidden="false" customHeight="false" outlineLevel="0" collapsed="false">
      <c r="A21" s="93" t="n">
        <v>5</v>
      </c>
      <c r="B21" s="94"/>
      <c r="C21" s="95" t="s">
        <v>528</v>
      </c>
      <c r="D21" s="96" t="s">
        <v>350</v>
      </c>
      <c r="E21" s="97" t="n">
        <v>1</v>
      </c>
      <c r="F21" s="98"/>
      <c r="G21" s="98" t="n">
        <f aca="false">IF(F21&gt;0,likme,0)</f>
        <v>0</v>
      </c>
      <c r="H21" s="98" t="n">
        <f aca="false">ROUND(F21*G21,2)</f>
        <v>0</v>
      </c>
      <c r="I21" s="98" t="n">
        <v>0</v>
      </c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15.75" hidden="false" customHeight="false" outlineLevel="0" collapsed="false">
      <c r="A22" s="93" t="n">
        <v>6</v>
      </c>
      <c r="B22" s="94"/>
      <c r="C22" s="118" t="s">
        <v>529</v>
      </c>
      <c r="D22" s="96"/>
      <c r="E22" s="97"/>
      <c r="F22" s="98"/>
      <c r="G22" s="98" t="n">
        <f aca="false">IF(F22&gt;0,likme,0)</f>
        <v>0</v>
      </c>
      <c r="H22" s="98" t="n">
        <f aca="false">ROUND(F22*G22,2)</f>
        <v>0</v>
      </c>
      <c r="I22" s="98" t="n">
        <v>0</v>
      </c>
      <c r="J22" s="98" t="n">
        <v>0</v>
      </c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40.95" hidden="false" customHeight="false" outlineLevel="0" collapsed="false">
      <c r="A23" s="93" t="n">
        <v>7</v>
      </c>
      <c r="B23" s="94"/>
      <c r="C23" s="95" t="s">
        <v>530</v>
      </c>
      <c r="D23" s="96" t="s">
        <v>193</v>
      </c>
      <c r="E23" s="97" t="n">
        <v>30</v>
      </c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15.75" hidden="false" customHeight="false" outlineLevel="0" collapsed="false">
      <c r="A24" s="93" t="n">
        <v>8</v>
      </c>
      <c r="B24" s="94"/>
      <c r="C24" s="95" t="s">
        <v>531</v>
      </c>
      <c r="D24" s="96" t="s">
        <v>359</v>
      </c>
      <c r="E24" s="97" t="n">
        <v>1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</row>
    <row r="25" customFormat="false" ht="15.75" hidden="false" customHeight="false" outlineLevel="0" collapsed="false">
      <c r="A25" s="93" t="n">
        <v>9</v>
      </c>
      <c r="B25" s="94"/>
      <c r="C25" s="95" t="s">
        <v>532</v>
      </c>
      <c r="D25" s="96" t="s">
        <v>359</v>
      </c>
      <c r="E25" s="97" t="n">
        <v>1</v>
      </c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</row>
    <row r="26" customFormat="false" ht="15.75" hidden="false" customHeight="false" outlineLevel="0" collapsed="false">
      <c r="A26" s="93" t="n">
        <v>10</v>
      </c>
      <c r="B26" s="94"/>
      <c r="C26" s="118" t="s">
        <v>533</v>
      </c>
      <c r="D26" s="96"/>
      <c r="E26" s="97"/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27.7" hidden="false" customHeight="false" outlineLevel="0" collapsed="false">
      <c r="A27" s="93" t="n">
        <v>11</v>
      </c>
      <c r="B27" s="94"/>
      <c r="C27" s="95" t="s">
        <v>534</v>
      </c>
      <c r="D27" s="96" t="s">
        <v>193</v>
      </c>
      <c r="E27" s="97" t="n">
        <v>7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</row>
    <row r="28" customFormat="false" ht="27.7" hidden="false" customHeight="false" outlineLevel="0" collapsed="false">
      <c r="A28" s="93" t="n">
        <v>12</v>
      </c>
      <c r="B28" s="94"/>
      <c r="C28" s="95" t="s">
        <v>535</v>
      </c>
      <c r="D28" s="96" t="s">
        <v>193</v>
      </c>
      <c r="E28" s="97" t="n">
        <v>12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</row>
    <row r="29" customFormat="false" ht="27.7" hidden="false" customHeight="false" outlineLevel="0" collapsed="false">
      <c r="A29" s="93" t="n">
        <v>13</v>
      </c>
      <c r="B29" s="94"/>
      <c r="C29" s="95" t="s">
        <v>536</v>
      </c>
      <c r="D29" s="96" t="s">
        <v>193</v>
      </c>
      <c r="E29" s="97" t="n">
        <v>5</v>
      </c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15.75" hidden="false" customHeight="false" outlineLevel="0" collapsed="false">
      <c r="A30" s="93" t="n">
        <v>14</v>
      </c>
      <c r="B30" s="94"/>
      <c r="C30" s="95" t="s">
        <v>537</v>
      </c>
      <c r="D30" s="96" t="s">
        <v>359</v>
      </c>
      <c r="E30" s="97" t="n">
        <v>2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67.45" hidden="false" customHeight="false" outlineLevel="0" collapsed="false">
      <c r="A31" s="93" t="n">
        <v>15</v>
      </c>
      <c r="B31" s="94"/>
      <c r="C31" s="95" t="s">
        <v>538</v>
      </c>
      <c r="D31" s="96" t="s">
        <v>350</v>
      </c>
      <c r="E31" s="97" t="n">
        <v>2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54.2" hidden="false" customHeight="false" outlineLevel="0" collapsed="false">
      <c r="A32" s="93" t="n">
        <v>16</v>
      </c>
      <c r="B32" s="94"/>
      <c r="C32" s="95" t="s">
        <v>539</v>
      </c>
      <c r="D32" s="96" t="s">
        <v>350</v>
      </c>
      <c r="E32" s="97" t="n">
        <v>1</v>
      </c>
      <c r="F32" s="98"/>
      <c r="G32" s="98" t="n">
        <f aca="false">IF(F32&gt;0,likme,0)</f>
        <v>0</v>
      </c>
      <c r="H32" s="98" t="n">
        <f aca="false">ROUND(F32*G32,2)</f>
        <v>0</v>
      </c>
      <c r="I32" s="98"/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15.75" hidden="false" customHeight="false" outlineLevel="0" collapsed="false">
      <c r="A33" s="93" t="n">
        <v>17</v>
      </c>
      <c r="B33" s="94"/>
      <c r="C33" s="95" t="s">
        <v>540</v>
      </c>
      <c r="D33" s="96" t="s">
        <v>350</v>
      </c>
      <c r="E33" s="97" t="n">
        <v>1</v>
      </c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15.75" hidden="false" customHeight="false" outlineLevel="0" collapsed="false">
      <c r="A34" s="93" t="n">
        <v>18</v>
      </c>
      <c r="B34" s="94"/>
      <c r="C34" s="95" t="s">
        <v>541</v>
      </c>
      <c r="D34" s="96" t="s">
        <v>350</v>
      </c>
      <c r="E34" s="97" t="n">
        <v>1</v>
      </c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15.75" hidden="false" customHeight="false" outlineLevel="0" collapsed="false">
      <c r="A35" s="93" t="n">
        <v>19</v>
      </c>
      <c r="B35" s="94"/>
      <c r="C35" s="95" t="s">
        <v>542</v>
      </c>
      <c r="D35" s="96" t="s">
        <v>350</v>
      </c>
      <c r="E35" s="97" t="n">
        <v>1</v>
      </c>
      <c r="F35" s="98"/>
      <c r="G35" s="98" t="n">
        <f aca="false">IF(F35&gt;0,likme,0)</f>
        <v>0</v>
      </c>
      <c r="H35" s="98" t="n">
        <f aca="false">ROUND(F35*G35,2)</f>
        <v>0</v>
      </c>
      <c r="I35" s="98"/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15.75" hidden="false" customHeight="false" outlineLevel="0" collapsed="false">
      <c r="A36" s="93" t="n">
        <v>20</v>
      </c>
      <c r="B36" s="94"/>
      <c r="C36" s="95" t="s">
        <v>543</v>
      </c>
      <c r="D36" s="96" t="s">
        <v>350</v>
      </c>
      <c r="E36" s="97" t="n">
        <v>1</v>
      </c>
      <c r="F36" s="98"/>
      <c r="G36" s="98" t="n">
        <f aca="false">IF(F36&gt;0,likme,0)</f>
        <v>0</v>
      </c>
      <c r="H36" s="98" t="n">
        <f aca="false">ROUND(F36*G36,2)</f>
        <v>0</v>
      </c>
      <c r="I36" s="98"/>
      <c r="J36" s="98"/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</row>
    <row r="37" customFormat="false" ht="15.75" hidden="false" customHeight="false" outlineLevel="0" collapsed="false">
      <c r="A37" s="93" t="n">
        <v>21</v>
      </c>
      <c r="B37" s="94"/>
      <c r="C37" s="95" t="s">
        <v>544</v>
      </c>
      <c r="D37" s="96" t="s">
        <v>193</v>
      </c>
      <c r="E37" s="97" t="n">
        <v>10</v>
      </c>
      <c r="F37" s="98"/>
      <c r="G37" s="98" t="n">
        <f aca="false">IF(F37&gt;0,likme,0)</f>
        <v>0</v>
      </c>
      <c r="H37" s="98" t="n">
        <f aca="false">ROUND(F37*G37,2)</f>
        <v>0</v>
      </c>
      <c r="I37" s="98"/>
      <c r="J37" s="98"/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98" t="n">
        <f aca="false">SUM(M37:O37)</f>
        <v>0</v>
      </c>
    </row>
    <row r="38" customFormat="false" ht="27.7" hidden="false" customHeight="false" outlineLevel="0" collapsed="false">
      <c r="A38" s="93" t="n">
        <v>22</v>
      </c>
      <c r="B38" s="94"/>
      <c r="C38" s="95" t="s">
        <v>545</v>
      </c>
      <c r="D38" s="96" t="s">
        <v>193</v>
      </c>
      <c r="E38" s="97" t="n">
        <v>10</v>
      </c>
      <c r="F38" s="98"/>
      <c r="G38" s="98" t="n">
        <f aca="false">IF(F38&gt;0,likme,0)</f>
        <v>0</v>
      </c>
      <c r="H38" s="98" t="n">
        <f aca="false">ROUND(F38*G38,2)</f>
        <v>0</v>
      </c>
      <c r="I38" s="98"/>
      <c r="J38" s="98"/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98" t="n">
        <f aca="false">SUM(M38:O38)</f>
        <v>0</v>
      </c>
    </row>
    <row r="39" customFormat="false" ht="15.75" hidden="false" customHeight="false" outlineLevel="0" collapsed="false">
      <c r="A39" s="93" t="n">
        <v>23</v>
      </c>
      <c r="B39" s="94"/>
      <c r="C39" s="95" t="s">
        <v>546</v>
      </c>
      <c r="D39" s="96" t="s">
        <v>350</v>
      </c>
      <c r="E39" s="97" t="n">
        <v>1</v>
      </c>
      <c r="F39" s="98"/>
      <c r="G39" s="98" t="n">
        <f aca="false">IF(F39&gt;0,likme,0)</f>
        <v>0</v>
      </c>
      <c r="H39" s="98" t="n">
        <f aca="false">ROUND(F39*G39,2)</f>
        <v>0</v>
      </c>
      <c r="I39" s="98"/>
      <c r="J39" s="98"/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98" t="n">
        <f aca="false">SUM(M39:O39)</f>
        <v>0</v>
      </c>
    </row>
    <row r="40" customFormat="false" ht="27.7" hidden="false" customHeight="false" outlineLevel="0" collapsed="false">
      <c r="A40" s="93" t="n">
        <v>24</v>
      </c>
      <c r="B40" s="94"/>
      <c r="C40" s="95" t="s">
        <v>547</v>
      </c>
      <c r="D40" s="96" t="s">
        <v>350</v>
      </c>
      <c r="E40" s="97" t="n">
        <v>4</v>
      </c>
      <c r="F40" s="98"/>
      <c r="G40" s="98" t="n">
        <f aca="false">IF(F40&gt;0,likme,0)</f>
        <v>0</v>
      </c>
      <c r="H40" s="98" t="n">
        <f aca="false">ROUND(F40*G40,2)</f>
        <v>0</v>
      </c>
      <c r="I40" s="98"/>
      <c r="J40" s="98"/>
      <c r="K40" s="98" t="n">
        <f aca="false">SUM(H40:J40)</f>
        <v>0</v>
      </c>
      <c r="L40" s="98" t="n">
        <f aca="false">ROUND(E40*F40,2)</f>
        <v>0</v>
      </c>
      <c r="M40" s="98" t="n">
        <f aca="false">ROUND(E40*H40,2)</f>
        <v>0</v>
      </c>
      <c r="N40" s="98" t="n">
        <f aca="false">ROUND(E40*I40,2)</f>
        <v>0</v>
      </c>
      <c r="O40" s="98" t="n">
        <f aca="false">ROUND(E40*J40,2)</f>
        <v>0</v>
      </c>
      <c r="P40" s="98" t="n">
        <f aca="false">SUM(M40:O40)</f>
        <v>0</v>
      </c>
    </row>
    <row r="41" customFormat="false" ht="15.75" hidden="false" customHeight="false" outlineLevel="0" collapsed="false">
      <c r="A41" s="93" t="n">
        <v>25</v>
      </c>
      <c r="B41" s="94"/>
      <c r="C41" s="95" t="s">
        <v>548</v>
      </c>
      <c r="D41" s="96" t="s">
        <v>350</v>
      </c>
      <c r="E41" s="97" t="n">
        <v>1</v>
      </c>
      <c r="F41" s="98"/>
      <c r="G41" s="98" t="n">
        <f aca="false">IF(F41&gt;0,likme,0)</f>
        <v>0</v>
      </c>
      <c r="H41" s="98" t="n">
        <f aca="false">ROUND(F41*G41,2)</f>
        <v>0</v>
      </c>
      <c r="I41" s="98"/>
      <c r="J41" s="98"/>
      <c r="K41" s="98" t="n">
        <f aca="false">SUM(H41:J41)</f>
        <v>0</v>
      </c>
      <c r="L41" s="98" t="n">
        <f aca="false">ROUND(E41*F41,2)</f>
        <v>0</v>
      </c>
      <c r="M41" s="98" t="n">
        <f aca="false">ROUND(E41*H41,2)</f>
        <v>0</v>
      </c>
      <c r="N41" s="98" t="n">
        <f aca="false">ROUND(E41*I41,2)</f>
        <v>0</v>
      </c>
      <c r="O41" s="98" t="n">
        <f aca="false">ROUND(E41*J41,2)</f>
        <v>0</v>
      </c>
      <c r="P41" s="98" t="n">
        <f aca="false">SUM(M41:O41)</f>
        <v>0</v>
      </c>
    </row>
    <row r="42" customFormat="false" ht="27.7" hidden="false" customHeight="false" outlineLevel="0" collapsed="false">
      <c r="A42" s="93" t="n">
        <v>26</v>
      </c>
      <c r="B42" s="94"/>
      <c r="C42" s="95" t="s">
        <v>549</v>
      </c>
      <c r="D42" s="96" t="s">
        <v>350</v>
      </c>
      <c r="E42" s="97" t="n">
        <v>2</v>
      </c>
      <c r="F42" s="98"/>
      <c r="G42" s="98" t="n">
        <f aca="false">IF(F42&gt;0,likme,0)</f>
        <v>0</v>
      </c>
      <c r="H42" s="98" t="n">
        <f aca="false">ROUND(F42*G42,2)</f>
        <v>0</v>
      </c>
      <c r="I42" s="98"/>
      <c r="J42" s="98"/>
      <c r="K42" s="98" t="n">
        <f aca="false">SUM(H42:J42)</f>
        <v>0</v>
      </c>
      <c r="L42" s="98" t="n">
        <f aca="false">ROUND(E42*F42,2)</f>
        <v>0</v>
      </c>
      <c r="M42" s="98" t="n">
        <f aca="false">ROUND(E42*H42,2)</f>
        <v>0</v>
      </c>
      <c r="N42" s="98" t="n">
        <f aca="false">ROUND(E42*I42,2)</f>
        <v>0</v>
      </c>
      <c r="O42" s="98" t="n">
        <f aca="false">ROUND(E42*J42,2)</f>
        <v>0</v>
      </c>
      <c r="P42" s="98" t="n">
        <f aca="false">SUM(M42:O42)</f>
        <v>0</v>
      </c>
    </row>
    <row r="43" customFormat="false" ht="15.75" hidden="false" customHeight="false" outlineLevel="0" collapsed="false">
      <c r="A43" s="93" t="n">
        <v>27</v>
      </c>
      <c r="B43" s="94"/>
      <c r="C43" s="95" t="s">
        <v>550</v>
      </c>
      <c r="D43" s="96" t="s">
        <v>359</v>
      </c>
      <c r="E43" s="97" t="n">
        <v>1</v>
      </c>
      <c r="F43" s="98"/>
      <c r="G43" s="98" t="n">
        <f aca="false">IF(F43&gt;0,likme,0)</f>
        <v>0</v>
      </c>
      <c r="H43" s="98" t="n">
        <f aca="false">ROUND(F43*G43,2)</f>
        <v>0</v>
      </c>
      <c r="I43" s="98"/>
      <c r="J43" s="98"/>
      <c r="K43" s="98" t="n">
        <f aca="false">SUM(H43:J43)</f>
        <v>0</v>
      </c>
      <c r="L43" s="98" t="n">
        <f aca="false">ROUND(E43*F43,2)</f>
        <v>0</v>
      </c>
      <c r="M43" s="98" t="n">
        <f aca="false">ROUND(E43*H43,2)</f>
        <v>0</v>
      </c>
      <c r="N43" s="98" t="n">
        <f aca="false">ROUND(E43*I43,2)</f>
        <v>0</v>
      </c>
      <c r="O43" s="98" t="n">
        <f aca="false">ROUND(E43*J43,2)</f>
        <v>0</v>
      </c>
      <c r="P43" s="98" t="n">
        <f aca="false">SUM(M43:O43)</f>
        <v>0</v>
      </c>
    </row>
    <row r="44" customFormat="false" ht="15.75" hidden="false" customHeight="false" outlineLevel="0" collapsed="false">
      <c r="A44" s="93" t="n">
        <v>28</v>
      </c>
      <c r="B44" s="94"/>
      <c r="C44" s="95" t="s">
        <v>551</v>
      </c>
      <c r="D44" s="96" t="s">
        <v>359</v>
      </c>
      <c r="E44" s="97" t="n">
        <v>2</v>
      </c>
      <c r="F44" s="98"/>
      <c r="G44" s="98" t="n">
        <f aca="false">IF(F44&gt;0,likme,0)</f>
        <v>0</v>
      </c>
      <c r="H44" s="98" t="n">
        <f aca="false">ROUND(F44*G44,2)</f>
        <v>0</v>
      </c>
      <c r="I44" s="98"/>
      <c r="J44" s="98"/>
      <c r="K44" s="98" t="n">
        <f aca="false">SUM(H44:J44)</f>
        <v>0</v>
      </c>
      <c r="L44" s="98" t="n">
        <f aca="false">ROUND(E44*F44,2)</f>
        <v>0</v>
      </c>
      <c r="M44" s="98" t="n">
        <f aca="false">ROUND(E44*H44,2)</f>
        <v>0</v>
      </c>
      <c r="N44" s="98" t="n">
        <f aca="false">ROUND(E44*I44,2)</f>
        <v>0</v>
      </c>
      <c r="O44" s="98" t="n">
        <f aca="false">ROUND(E44*J44,2)</f>
        <v>0</v>
      </c>
      <c r="P44" s="98" t="n">
        <f aca="false">SUM(M44:O44)</f>
        <v>0</v>
      </c>
    </row>
    <row r="45" customFormat="false" ht="15.75" hidden="false" customHeight="false" outlineLevel="0" collapsed="false">
      <c r="A45" s="93" t="n">
        <v>29</v>
      </c>
      <c r="B45" s="94"/>
      <c r="C45" s="95" t="s">
        <v>552</v>
      </c>
      <c r="D45" s="96" t="s">
        <v>359</v>
      </c>
      <c r="E45" s="97" t="n">
        <v>1</v>
      </c>
      <c r="F45" s="98"/>
      <c r="G45" s="98" t="n">
        <f aca="false">IF(F45&gt;0,likme,0)</f>
        <v>0</v>
      </c>
      <c r="H45" s="98" t="n">
        <f aca="false">ROUND(F45*G45,2)</f>
        <v>0</v>
      </c>
      <c r="I45" s="98"/>
      <c r="J45" s="98"/>
      <c r="K45" s="98" t="n">
        <f aca="false">SUM(H45:J45)</f>
        <v>0</v>
      </c>
      <c r="L45" s="98" t="n">
        <f aca="false">ROUND(E45*F45,2)</f>
        <v>0</v>
      </c>
      <c r="M45" s="98" t="n">
        <f aca="false">ROUND(E45*H45,2)</f>
        <v>0</v>
      </c>
      <c r="N45" s="98" t="n">
        <f aca="false">ROUND(E45*I45,2)</f>
        <v>0</v>
      </c>
      <c r="O45" s="98" t="n">
        <f aca="false">ROUND(E45*J45,2)</f>
        <v>0</v>
      </c>
      <c r="P45" s="98" t="n">
        <f aca="false">SUM(M45:O45)</f>
        <v>0</v>
      </c>
    </row>
    <row r="46" customFormat="false" ht="15.75" hidden="false" customHeight="false" outlineLevel="0" collapsed="false">
      <c r="A46" s="93" t="n">
        <v>30</v>
      </c>
      <c r="B46" s="94"/>
      <c r="C46" s="95" t="s">
        <v>553</v>
      </c>
      <c r="D46" s="96" t="s">
        <v>359</v>
      </c>
      <c r="E46" s="97" t="n">
        <v>1</v>
      </c>
      <c r="F46" s="98"/>
      <c r="G46" s="98" t="n">
        <f aca="false">IF(F46&gt;0,likme,0)</f>
        <v>0</v>
      </c>
      <c r="H46" s="98" t="n">
        <f aca="false">ROUND(F46*G46,2)</f>
        <v>0</v>
      </c>
      <c r="I46" s="98"/>
      <c r="J46" s="98"/>
      <c r="K46" s="98" t="n">
        <f aca="false">SUM(H46:J46)</f>
        <v>0</v>
      </c>
      <c r="L46" s="98" t="n">
        <f aca="false">ROUND(E46*F46,2)</f>
        <v>0</v>
      </c>
      <c r="M46" s="98" t="n">
        <f aca="false">ROUND(E46*H46,2)</f>
        <v>0</v>
      </c>
      <c r="N46" s="98" t="n">
        <f aca="false">ROUND(E46*I46,2)</f>
        <v>0</v>
      </c>
      <c r="O46" s="98" t="n">
        <f aca="false">ROUND(E46*J46,2)</f>
        <v>0</v>
      </c>
      <c r="P46" s="98" t="n">
        <f aca="false">SUM(M46:O46)</f>
        <v>0</v>
      </c>
    </row>
    <row r="47" customFormat="false" ht="15.75" hidden="false" customHeight="false" outlineLevel="0" collapsed="false">
      <c r="A47" s="93" t="n">
        <v>31</v>
      </c>
      <c r="B47" s="94"/>
      <c r="C47" s="95" t="s">
        <v>554</v>
      </c>
      <c r="D47" s="96" t="s">
        <v>359</v>
      </c>
      <c r="E47" s="97" t="n">
        <v>1</v>
      </c>
      <c r="F47" s="98"/>
      <c r="G47" s="98" t="n">
        <f aca="false">IF(F47&gt;0,likme,0)</f>
        <v>0</v>
      </c>
      <c r="H47" s="98" t="n">
        <f aca="false">ROUND(F47*G47,2)</f>
        <v>0</v>
      </c>
      <c r="I47" s="98"/>
      <c r="J47" s="98"/>
      <c r="K47" s="98" t="n">
        <f aca="false">SUM(H47:J47)</f>
        <v>0</v>
      </c>
      <c r="L47" s="98" t="n">
        <f aca="false">ROUND(E47*F47,2)</f>
        <v>0</v>
      </c>
      <c r="M47" s="98" t="n">
        <f aca="false">ROUND(E47*H47,2)</f>
        <v>0</v>
      </c>
      <c r="N47" s="98" t="n">
        <f aca="false">ROUND(E47*I47,2)</f>
        <v>0</v>
      </c>
      <c r="O47" s="98" t="n">
        <f aca="false">ROUND(E47*J47,2)</f>
        <v>0</v>
      </c>
      <c r="P47" s="98" t="n">
        <f aca="false">SUM(M47:O47)</f>
        <v>0</v>
      </c>
    </row>
    <row r="48" customFormat="false" ht="15.75" hidden="false" customHeight="false" outlineLevel="0" collapsed="false">
      <c r="A48" s="93" t="n">
        <v>32</v>
      </c>
      <c r="B48" s="94"/>
      <c r="C48" s="95" t="s">
        <v>555</v>
      </c>
      <c r="D48" s="96" t="s">
        <v>359</v>
      </c>
      <c r="E48" s="97" t="n">
        <v>1</v>
      </c>
      <c r="F48" s="98"/>
      <c r="G48" s="98" t="n">
        <f aca="false">IF(F48&gt;0,likme,0)</f>
        <v>0</v>
      </c>
      <c r="H48" s="98" t="n">
        <f aca="false">ROUND(F48*G48,2)</f>
        <v>0</v>
      </c>
      <c r="I48" s="98"/>
      <c r="J48" s="98"/>
      <c r="K48" s="98" t="n">
        <f aca="false">SUM(H48:J48)</f>
        <v>0</v>
      </c>
      <c r="L48" s="98" t="n">
        <f aca="false">ROUND(E48*F48,2)</f>
        <v>0</v>
      </c>
      <c r="M48" s="98" t="n">
        <f aca="false">ROUND(E48*H48,2)</f>
        <v>0</v>
      </c>
      <c r="N48" s="98" t="n">
        <f aca="false">ROUND(E48*I48,2)</f>
        <v>0</v>
      </c>
      <c r="O48" s="98" t="n">
        <f aca="false">ROUND(E48*J48,2)</f>
        <v>0</v>
      </c>
      <c r="P48" s="98" t="n">
        <f aca="false">SUM(M48:O48)</f>
        <v>0</v>
      </c>
    </row>
    <row r="49" customFormat="false" ht="15.75" hidden="false" customHeight="false" outlineLevel="0" collapsed="false">
      <c r="A49" s="93" t="n">
        <v>33</v>
      </c>
      <c r="B49" s="94"/>
      <c r="C49" s="95" t="s">
        <v>556</v>
      </c>
      <c r="D49" s="96" t="s">
        <v>359</v>
      </c>
      <c r="E49" s="97" t="n">
        <v>1</v>
      </c>
      <c r="F49" s="98"/>
      <c r="G49" s="98" t="n">
        <f aca="false">IF(F49&gt;0,likme,0)</f>
        <v>0</v>
      </c>
      <c r="H49" s="98" t="n">
        <f aca="false">ROUND(F49*G49,2)</f>
        <v>0</v>
      </c>
      <c r="I49" s="98"/>
      <c r="J49" s="98"/>
      <c r="K49" s="98" t="n">
        <f aca="false">SUM(H49:J49)</f>
        <v>0</v>
      </c>
      <c r="L49" s="98" t="n">
        <f aca="false">ROUND(E49*F49,2)</f>
        <v>0</v>
      </c>
      <c r="M49" s="98" t="n">
        <f aca="false">ROUND(E49*H49,2)</f>
        <v>0</v>
      </c>
      <c r="N49" s="98" t="n">
        <f aca="false">ROUND(E49*I49,2)</f>
        <v>0</v>
      </c>
      <c r="O49" s="98" t="n">
        <f aca="false">ROUND(E49*J49,2)</f>
        <v>0</v>
      </c>
      <c r="P49" s="98" t="n">
        <f aca="false">SUM(M49:O49)</f>
        <v>0</v>
      </c>
    </row>
    <row r="50" customFormat="false" ht="15.75" hidden="false" customHeight="false" outlineLevel="0" collapsed="false">
      <c r="A50" s="93" t="n">
        <v>34</v>
      </c>
      <c r="B50" s="94"/>
      <c r="C50" s="95" t="s">
        <v>557</v>
      </c>
      <c r="D50" s="96" t="s">
        <v>359</v>
      </c>
      <c r="E50" s="97" t="n">
        <v>2</v>
      </c>
      <c r="F50" s="98"/>
      <c r="G50" s="98" t="n">
        <f aca="false">IF(F50&gt;0,likme,0)</f>
        <v>0</v>
      </c>
      <c r="H50" s="98" t="n">
        <f aca="false">ROUND(F50*G50,2)</f>
        <v>0</v>
      </c>
      <c r="I50" s="98"/>
      <c r="J50" s="98"/>
      <c r="K50" s="98" t="n">
        <f aca="false">SUM(H50:J50)</f>
        <v>0</v>
      </c>
      <c r="L50" s="98" t="n">
        <f aca="false">ROUND(E50*F50,2)</f>
        <v>0</v>
      </c>
      <c r="M50" s="98" t="n">
        <f aca="false">ROUND(E50*H50,2)</f>
        <v>0</v>
      </c>
      <c r="N50" s="98" t="n">
        <f aca="false">ROUND(E50*I50,2)</f>
        <v>0</v>
      </c>
      <c r="O50" s="98" t="n">
        <f aca="false">ROUND(E50*J50,2)</f>
        <v>0</v>
      </c>
      <c r="P50" s="98" t="n">
        <f aca="false">SUM(M50:O50)</f>
        <v>0</v>
      </c>
    </row>
    <row r="51" customFormat="false" ht="15.75" hidden="false" customHeight="false" outlineLevel="0" collapsed="false">
      <c r="A51" s="93" t="n">
        <v>35</v>
      </c>
      <c r="B51" s="94"/>
      <c r="C51" s="95" t="s">
        <v>558</v>
      </c>
      <c r="D51" s="96" t="s">
        <v>350</v>
      </c>
      <c r="E51" s="97" t="n">
        <v>1</v>
      </c>
      <c r="F51" s="98"/>
      <c r="G51" s="98" t="n">
        <f aca="false">IF(F51&gt;0,likme,0)</f>
        <v>0</v>
      </c>
      <c r="H51" s="98" t="n">
        <f aca="false">ROUND(F51*G51,2)</f>
        <v>0</v>
      </c>
      <c r="I51" s="98"/>
      <c r="J51" s="98"/>
      <c r="K51" s="98" t="n">
        <f aca="false">SUM(H51:J51)</f>
        <v>0</v>
      </c>
      <c r="L51" s="98" t="n">
        <f aca="false">ROUND(E51*F51,2)</f>
        <v>0</v>
      </c>
      <c r="M51" s="98" t="n">
        <f aca="false">ROUND(E51*H51,2)</f>
        <v>0</v>
      </c>
      <c r="N51" s="98" t="n">
        <f aca="false">ROUND(E51*I51,2)</f>
        <v>0</v>
      </c>
      <c r="O51" s="98" t="n">
        <f aca="false">ROUND(E51*J51,2)</f>
        <v>0</v>
      </c>
      <c r="P51" s="98" t="n">
        <f aca="false">SUM(M51:O51)</f>
        <v>0</v>
      </c>
    </row>
    <row r="52" customFormat="false" ht="15.75" hidden="false" customHeight="false" outlineLevel="0" collapsed="false">
      <c r="A52" s="93" t="n">
        <v>36</v>
      </c>
      <c r="B52" s="94"/>
      <c r="C52" s="95" t="s">
        <v>542</v>
      </c>
      <c r="D52" s="96" t="s">
        <v>350</v>
      </c>
      <c r="E52" s="97" t="n">
        <v>2</v>
      </c>
      <c r="F52" s="98"/>
      <c r="G52" s="98" t="n">
        <f aca="false">IF(F52&gt;0,likme,0)</f>
        <v>0</v>
      </c>
      <c r="H52" s="98" t="n">
        <f aca="false">ROUND(F52*G52,2)</f>
        <v>0</v>
      </c>
      <c r="I52" s="98"/>
      <c r="J52" s="98"/>
      <c r="K52" s="98" t="n">
        <f aca="false">SUM(H52:J52)</f>
        <v>0</v>
      </c>
      <c r="L52" s="98" t="n">
        <f aca="false">ROUND(E52*F52,2)</f>
        <v>0</v>
      </c>
      <c r="M52" s="98" t="n">
        <f aca="false">ROUND(E52*H52,2)</f>
        <v>0</v>
      </c>
      <c r="N52" s="98" t="n">
        <f aca="false">ROUND(E52*I52,2)</f>
        <v>0</v>
      </c>
      <c r="O52" s="98" t="n">
        <f aca="false">ROUND(E52*J52,2)</f>
        <v>0</v>
      </c>
      <c r="P52" s="98" t="n">
        <f aca="false">SUM(M52:O52)</f>
        <v>0</v>
      </c>
    </row>
    <row r="53" customFormat="false" ht="15.75" hidden="false" customHeight="false" outlineLevel="0" collapsed="false">
      <c r="A53" s="93" t="n">
        <v>37</v>
      </c>
      <c r="B53" s="94"/>
      <c r="C53" s="95" t="s">
        <v>559</v>
      </c>
      <c r="D53" s="96" t="s">
        <v>350</v>
      </c>
      <c r="E53" s="97" t="n">
        <v>2</v>
      </c>
      <c r="F53" s="98"/>
      <c r="G53" s="98" t="n">
        <f aca="false">IF(F53&gt;0,likme,0)</f>
        <v>0</v>
      </c>
      <c r="H53" s="98" t="n">
        <f aca="false">ROUND(F53*G53,2)</f>
        <v>0</v>
      </c>
      <c r="I53" s="98"/>
      <c r="J53" s="98"/>
      <c r="K53" s="98" t="n">
        <f aca="false">SUM(H53:J53)</f>
        <v>0</v>
      </c>
      <c r="L53" s="98" t="n">
        <f aca="false">ROUND(E53*F53,2)</f>
        <v>0</v>
      </c>
      <c r="M53" s="98" t="n">
        <f aca="false">ROUND(E53*H53,2)</f>
        <v>0</v>
      </c>
      <c r="N53" s="98" t="n">
        <f aca="false">ROUND(E53*I53,2)</f>
        <v>0</v>
      </c>
      <c r="O53" s="98" t="n">
        <f aca="false">ROUND(E53*J53,2)</f>
        <v>0</v>
      </c>
      <c r="P53" s="98" t="n">
        <f aca="false">SUM(M53:O53)</f>
        <v>0</v>
      </c>
    </row>
    <row r="54" customFormat="false" ht="15.75" hidden="false" customHeight="false" outlineLevel="0" collapsed="false">
      <c r="A54" s="93" t="n">
        <v>38</v>
      </c>
      <c r="B54" s="94"/>
      <c r="C54" s="95" t="s">
        <v>560</v>
      </c>
      <c r="D54" s="96" t="s">
        <v>350</v>
      </c>
      <c r="E54" s="97" t="n">
        <v>1</v>
      </c>
      <c r="F54" s="98"/>
      <c r="G54" s="98" t="n">
        <f aca="false">IF(F54&gt;0,likme,0)</f>
        <v>0</v>
      </c>
      <c r="H54" s="98" t="n">
        <f aca="false">ROUND(F54*G54,2)</f>
        <v>0</v>
      </c>
      <c r="I54" s="98"/>
      <c r="J54" s="98"/>
      <c r="K54" s="98" t="n">
        <f aca="false">SUM(H54:J54)</f>
        <v>0</v>
      </c>
      <c r="L54" s="98" t="n">
        <f aca="false">ROUND(E54*F54,2)</f>
        <v>0</v>
      </c>
      <c r="M54" s="98" t="n">
        <f aca="false">ROUND(E54*H54,2)</f>
        <v>0</v>
      </c>
      <c r="N54" s="98" t="n">
        <f aca="false">ROUND(E54*I54,2)</f>
        <v>0</v>
      </c>
      <c r="O54" s="98" t="n">
        <f aca="false">ROUND(E54*J54,2)</f>
        <v>0</v>
      </c>
      <c r="P54" s="98" t="n">
        <f aca="false">SUM(M54:O54)</f>
        <v>0</v>
      </c>
    </row>
    <row r="55" customFormat="false" ht="15.75" hidden="false" customHeight="false" outlineLevel="0" collapsed="false">
      <c r="A55" s="93" t="n">
        <v>39</v>
      </c>
      <c r="B55" s="94"/>
      <c r="C55" s="95" t="s">
        <v>561</v>
      </c>
      <c r="D55" s="96" t="s">
        <v>350</v>
      </c>
      <c r="E55" s="97" t="n">
        <v>1</v>
      </c>
      <c r="F55" s="98"/>
      <c r="G55" s="98" t="n">
        <f aca="false">IF(F55&gt;0,likme,0)</f>
        <v>0</v>
      </c>
      <c r="H55" s="98" t="n">
        <f aca="false">ROUND(F55*G55,2)</f>
        <v>0</v>
      </c>
      <c r="I55" s="98"/>
      <c r="J55" s="98"/>
      <c r="K55" s="98" t="n">
        <f aca="false">SUM(H55:J55)</f>
        <v>0</v>
      </c>
      <c r="L55" s="98" t="n">
        <f aca="false">ROUND(E55*F55,2)</f>
        <v>0</v>
      </c>
      <c r="M55" s="98" t="n">
        <f aca="false">ROUND(E55*H55,2)</f>
        <v>0</v>
      </c>
      <c r="N55" s="98" t="n">
        <f aca="false">ROUND(E55*I55,2)</f>
        <v>0</v>
      </c>
      <c r="O55" s="98" t="n">
        <f aca="false">ROUND(E55*J55,2)</f>
        <v>0</v>
      </c>
      <c r="P55" s="98" t="n">
        <f aca="false">SUM(M55:O55)</f>
        <v>0</v>
      </c>
    </row>
    <row r="56" customFormat="false" ht="27.7" hidden="false" customHeight="false" outlineLevel="0" collapsed="false">
      <c r="A56" s="93" t="n">
        <v>40</v>
      </c>
      <c r="B56" s="94"/>
      <c r="C56" s="95" t="s">
        <v>547</v>
      </c>
      <c r="D56" s="96" t="s">
        <v>350</v>
      </c>
      <c r="E56" s="97" t="n">
        <v>6</v>
      </c>
      <c r="F56" s="98"/>
      <c r="G56" s="98" t="n">
        <f aca="false">IF(F56&gt;0,likme,0)</f>
        <v>0</v>
      </c>
      <c r="H56" s="98" t="n">
        <f aca="false">ROUND(F56*G56,2)</f>
        <v>0</v>
      </c>
      <c r="I56" s="98"/>
      <c r="J56" s="98"/>
      <c r="K56" s="98" t="n">
        <f aca="false">SUM(H56:J56)</f>
        <v>0</v>
      </c>
      <c r="L56" s="98" t="n">
        <f aca="false">ROUND(E56*F56,2)</f>
        <v>0</v>
      </c>
      <c r="M56" s="98" t="n">
        <f aca="false">ROUND(E56*H56,2)</f>
        <v>0</v>
      </c>
      <c r="N56" s="98" t="n">
        <f aca="false">ROUND(E56*I56,2)</f>
        <v>0</v>
      </c>
      <c r="O56" s="98" t="n">
        <f aca="false">ROUND(E56*J56,2)</f>
        <v>0</v>
      </c>
      <c r="P56" s="98" t="n">
        <f aca="false">SUM(M56:O56)</f>
        <v>0</v>
      </c>
    </row>
    <row r="57" customFormat="false" ht="27.7" hidden="false" customHeight="false" outlineLevel="0" collapsed="false">
      <c r="A57" s="93" t="n">
        <v>41</v>
      </c>
      <c r="B57" s="94"/>
      <c r="C57" s="95" t="s">
        <v>562</v>
      </c>
      <c r="D57" s="96" t="s">
        <v>350</v>
      </c>
      <c r="E57" s="97" t="n">
        <v>1</v>
      </c>
      <c r="F57" s="98"/>
      <c r="G57" s="98" t="n">
        <f aca="false">IF(F57&gt;0,likme,0)</f>
        <v>0</v>
      </c>
      <c r="H57" s="98" t="n">
        <f aca="false">ROUND(F57*G57,2)</f>
        <v>0</v>
      </c>
      <c r="I57" s="98"/>
      <c r="J57" s="98"/>
      <c r="K57" s="98" t="n">
        <f aca="false">SUM(H57:J57)</f>
        <v>0</v>
      </c>
      <c r="L57" s="98" t="n">
        <f aca="false">ROUND(E57*F57,2)</f>
        <v>0</v>
      </c>
      <c r="M57" s="98" t="n">
        <f aca="false">ROUND(E57*H57,2)</f>
        <v>0</v>
      </c>
      <c r="N57" s="98" t="n">
        <f aca="false">ROUND(E57*I57,2)</f>
        <v>0</v>
      </c>
      <c r="O57" s="98" t="n">
        <f aca="false">ROUND(E57*J57,2)</f>
        <v>0</v>
      </c>
      <c r="P57" s="98" t="n">
        <f aca="false">SUM(M57:O57)</f>
        <v>0</v>
      </c>
    </row>
    <row r="58" customFormat="false" ht="15.75" hidden="false" customHeight="false" outlineLevel="0" collapsed="false">
      <c r="A58" s="93" t="n">
        <v>42</v>
      </c>
      <c r="B58" s="94"/>
      <c r="C58" s="95" t="s">
        <v>542</v>
      </c>
      <c r="D58" s="96" t="s">
        <v>350</v>
      </c>
      <c r="E58" s="97" t="n">
        <v>1</v>
      </c>
      <c r="F58" s="98"/>
      <c r="G58" s="98" t="n">
        <f aca="false">IF(F58&gt;0,likme,0)</f>
        <v>0</v>
      </c>
      <c r="H58" s="98" t="n">
        <f aca="false">ROUND(F58*G58,2)</f>
        <v>0</v>
      </c>
      <c r="I58" s="98"/>
      <c r="J58" s="98"/>
      <c r="K58" s="98" t="n">
        <f aca="false">SUM(H58:J58)</f>
        <v>0</v>
      </c>
      <c r="L58" s="98" t="n">
        <f aca="false">ROUND(E58*F58,2)</f>
        <v>0</v>
      </c>
      <c r="M58" s="98" t="n">
        <f aca="false">ROUND(E58*H58,2)</f>
        <v>0</v>
      </c>
      <c r="N58" s="98" t="n">
        <f aca="false">ROUND(E58*I58,2)</f>
        <v>0</v>
      </c>
      <c r="O58" s="98" t="n">
        <f aca="false">ROUND(E58*J58,2)</f>
        <v>0</v>
      </c>
      <c r="P58" s="98" t="n">
        <f aca="false">SUM(M58:O58)</f>
        <v>0</v>
      </c>
    </row>
    <row r="59" customFormat="false" ht="27.7" hidden="false" customHeight="false" outlineLevel="0" collapsed="false">
      <c r="A59" s="93" t="n">
        <v>43</v>
      </c>
      <c r="B59" s="94"/>
      <c r="C59" s="95" t="s">
        <v>563</v>
      </c>
      <c r="D59" s="96" t="s">
        <v>350</v>
      </c>
      <c r="E59" s="97" t="n">
        <v>1</v>
      </c>
      <c r="F59" s="98"/>
      <c r="G59" s="98" t="n">
        <f aca="false">IF(F59&gt;0,likme,0)</f>
        <v>0</v>
      </c>
      <c r="H59" s="98" t="n">
        <f aca="false">ROUND(F59*G59,2)</f>
        <v>0</v>
      </c>
      <c r="I59" s="98"/>
      <c r="J59" s="98"/>
      <c r="K59" s="98" t="n">
        <f aca="false">SUM(H59:J59)</f>
        <v>0</v>
      </c>
      <c r="L59" s="98" t="n">
        <f aca="false">ROUND(E59*F59,2)</f>
        <v>0</v>
      </c>
      <c r="M59" s="98" t="n">
        <f aca="false">ROUND(E59*H59,2)</f>
        <v>0</v>
      </c>
      <c r="N59" s="98" t="n">
        <f aca="false">ROUND(E59*I59,2)</f>
        <v>0</v>
      </c>
      <c r="O59" s="98" t="n">
        <f aca="false">ROUND(E59*J59,2)</f>
        <v>0</v>
      </c>
      <c r="P59" s="98" t="n">
        <f aca="false">SUM(M59:O59)</f>
        <v>0</v>
      </c>
    </row>
    <row r="60" customFormat="false" ht="15.75" hidden="false" customHeight="false" outlineLevel="0" collapsed="false">
      <c r="A60" s="93" t="n">
        <v>44</v>
      </c>
      <c r="B60" s="94"/>
      <c r="C60" s="95" t="s">
        <v>564</v>
      </c>
      <c r="D60" s="96" t="s">
        <v>359</v>
      </c>
      <c r="E60" s="97" t="n">
        <v>2</v>
      </c>
      <c r="F60" s="98"/>
      <c r="G60" s="98" t="n">
        <f aca="false">IF(F60&gt;0,likme,0)</f>
        <v>0</v>
      </c>
      <c r="H60" s="98" t="n">
        <f aca="false">ROUND(F60*G60,2)</f>
        <v>0</v>
      </c>
      <c r="I60" s="98"/>
      <c r="J60" s="98"/>
      <c r="K60" s="98" t="n">
        <f aca="false">SUM(H60:J60)</f>
        <v>0</v>
      </c>
      <c r="L60" s="98" t="n">
        <f aca="false">ROUND(E60*F60,2)</f>
        <v>0</v>
      </c>
      <c r="M60" s="98" t="n">
        <f aca="false">ROUND(E60*H60,2)</f>
        <v>0</v>
      </c>
      <c r="N60" s="98" t="n">
        <f aca="false">ROUND(E60*I60,2)</f>
        <v>0</v>
      </c>
      <c r="O60" s="98" t="n">
        <f aca="false">ROUND(E60*J60,2)</f>
        <v>0</v>
      </c>
      <c r="P60" s="98" t="n">
        <f aca="false">SUM(M60:O60)</f>
        <v>0</v>
      </c>
    </row>
    <row r="61" customFormat="false" ht="15.75" hidden="false" customHeight="false" outlineLevel="0" collapsed="false">
      <c r="A61" s="93" t="n">
        <v>45</v>
      </c>
      <c r="B61" s="94"/>
      <c r="C61" s="95" t="s">
        <v>565</v>
      </c>
      <c r="D61" s="96" t="s">
        <v>359</v>
      </c>
      <c r="E61" s="97" t="n">
        <v>1</v>
      </c>
      <c r="F61" s="98"/>
      <c r="G61" s="98" t="n">
        <f aca="false">IF(F61&gt;0,likme,0)</f>
        <v>0</v>
      </c>
      <c r="H61" s="98" t="n">
        <f aca="false">ROUND(F61*G61,2)</f>
        <v>0</v>
      </c>
      <c r="I61" s="98"/>
      <c r="J61" s="98"/>
      <c r="K61" s="98" t="n">
        <f aca="false">SUM(H61:J61)</f>
        <v>0</v>
      </c>
      <c r="L61" s="98" t="n">
        <f aca="false">ROUND(E61*F61,2)</f>
        <v>0</v>
      </c>
      <c r="M61" s="98" t="n">
        <f aca="false">ROUND(E61*H61,2)</f>
        <v>0</v>
      </c>
      <c r="N61" s="98" t="n">
        <f aca="false">ROUND(E61*I61,2)</f>
        <v>0</v>
      </c>
      <c r="O61" s="98" t="n">
        <f aca="false">ROUND(E61*J61,2)</f>
        <v>0</v>
      </c>
      <c r="P61" s="98" t="n">
        <f aca="false">SUM(M61:O61)</f>
        <v>0</v>
      </c>
    </row>
    <row r="62" customFormat="false" ht="15.75" hidden="false" customHeight="false" outlineLevel="0" collapsed="false">
      <c r="A62" s="93" t="n">
        <v>46</v>
      </c>
      <c r="B62" s="94"/>
      <c r="C62" s="95" t="s">
        <v>566</v>
      </c>
      <c r="D62" s="96" t="s">
        <v>359</v>
      </c>
      <c r="E62" s="97" t="n">
        <v>1</v>
      </c>
      <c r="F62" s="98"/>
      <c r="G62" s="98" t="n">
        <f aca="false">IF(F62&gt;0,likme,0)</f>
        <v>0</v>
      </c>
      <c r="H62" s="98" t="n">
        <f aca="false">ROUND(F62*G62,2)</f>
        <v>0</v>
      </c>
      <c r="I62" s="98"/>
      <c r="J62" s="98"/>
      <c r="K62" s="98" t="n">
        <f aca="false">SUM(H62:J62)</f>
        <v>0</v>
      </c>
      <c r="L62" s="98" t="n">
        <f aca="false">ROUND(E62*F62,2)</f>
        <v>0</v>
      </c>
      <c r="M62" s="98" t="n">
        <f aca="false">ROUND(E62*H62,2)</f>
        <v>0</v>
      </c>
      <c r="N62" s="98" t="n">
        <f aca="false">ROUND(E62*I62,2)</f>
        <v>0</v>
      </c>
      <c r="O62" s="98" t="n">
        <f aca="false">ROUND(E62*J62,2)</f>
        <v>0</v>
      </c>
      <c r="P62" s="98" t="n">
        <f aca="false">SUM(M62:O62)</f>
        <v>0</v>
      </c>
    </row>
    <row r="63" customFormat="false" ht="15.75" hidden="false" customHeight="false" outlineLevel="0" collapsed="false">
      <c r="A63" s="93" t="n">
        <v>47</v>
      </c>
      <c r="B63" s="94"/>
      <c r="C63" s="95" t="s">
        <v>567</v>
      </c>
      <c r="D63" s="96" t="s">
        <v>117</v>
      </c>
      <c r="E63" s="97" t="n">
        <v>20</v>
      </c>
      <c r="F63" s="98"/>
      <c r="G63" s="98" t="n">
        <f aca="false">IF(F63&gt;0,likme,0)</f>
        <v>0</v>
      </c>
      <c r="H63" s="98" t="n">
        <f aca="false">ROUND(F63*G63,2)</f>
        <v>0</v>
      </c>
      <c r="I63" s="98"/>
      <c r="J63" s="98"/>
      <c r="K63" s="98" t="n">
        <f aca="false">SUM(H63:J63)</f>
        <v>0</v>
      </c>
      <c r="L63" s="98" t="n">
        <f aca="false">ROUND(E63*F63,2)</f>
        <v>0</v>
      </c>
      <c r="M63" s="98" t="n">
        <f aca="false">ROUND(E63*H63,2)</f>
        <v>0</v>
      </c>
      <c r="N63" s="98" t="n">
        <f aca="false">ROUND(E63*I63,2)</f>
        <v>0</v>
      </c>
      <c r="O63" s="98" t="n">
        <f aca="false">ROUND(E63*J63,2)</f>
        <v>0</v>
      </c>
      <c r="P63" s="98" t="n">
        <f aca="false">SUM(M63:O63)</f>
        <v>0</v>
      </c>
    </row>
    <row r="64" customFormat="false" ht="15.75" hidden="false" customHeight="false" outlineLevel="0" collapsed="false">
      <c r="A64" s="93" t="n">
        <v>48</v>
      </c>
      <c r="B64" s="94"/>
      <c r="C64" s="95" t="s">
        <v>568</v>
      </c>
      <c r="D64" s="96" t="s">
        <v>110</v>
      </c>
      <c r="E64" s="97" t="n">
        <v>2</v>
      </c>
      <c r="F64" s="98"/>
      <c r="G64" s="98" t="n">
        <f aca="false">IF(F64&gt;0,likme,0)</f>
        <v>0</v>
      </c>
      <c r="H64" s="98" t="n">
        <f aca="false">ROUND(F64*G64,2)</f>
        <v>0</v>
      </c>
      <c r="I64" s="98"/>
      <c r="J64" s="98"/>
      <c r="K64" s="98" t="n">
        <f aca="false">SUM(H64:J64)</f>
        <v>0</v>
      </c>
      <c r="L64" s="98" t="n">
        <f aca="false">ROUND(E64*F64,2)</f>
        <v>0</v>
      </c>
      <c r="M64" s="98" t="n">
        <f aca="false">ROUND(E64*H64,2)</f>
        <v>0</v>
      </c>
      <c r="N64" s="98" t="n">
        <f aca="false">ROUND(E64*I64,2)</f>
        <v>0</v>
      </c>
      <c r="O64" s="98" t="n">
        <f aca="false">ROUND(E64*J64,2)</f>
        <v>0</v>
      </c>
      <c r="P64" s="98" t="n">
        <f aca="false">SUM(M64:O64)</f>
        <v>0</v>
      </c>
    </row>
    <row r="65" customFormat="false" ht="15.75" hidden="false" customHeight="false" outlineLevel="0" collapsed="false">
      <c r="A65" s="93" t="n">
        <v>49</v>
      </c>
      <c r="B65" s="94"/>
      <c r="C65" s="118" t="s">
        <v>569</v>
      </c>
      <c r="D65" s="96"/>
      <c r="E65" s="97"/>
      <c r="F65" s="98"/>
      <c r="G65" s="98" t="n">
        <f aca="false">IF(F65&gt;0,likme,0)</f>
        <v>0</v>
      </c>
      <c r="H65" s="98" t="n">
        <f aca="false">ROUND(F65*G65,2)</f>
        <v>0</v>
      </c>
      <c r="I65" s="98" t="n">
        <v>0</v>
      </c>
      <c r="J65" s="98" t="n">
        <v>0</v>
      </c>
      <c r="K65" s="98" t="n">
        <f aca="false">SUM(H65:J65)</f>
        <v>0</v>
      </c>
      <c r="L65" s="98" t="n">
        <f aca="false">ROUND(E65*F65,2)</f>
        <v>0</v>
      </c>
      <c r="M65" s="98" t="n">
        <f aca="false">ROUND(E65*H65,2)</f>
        <v>0</v>
      </c>
      <c r="N65" s="98" t="n">
        <f aca="false">ROUND(E65*I65,2)</f>
        <v>0</v>
      </c>
      <c r="O65" s="98" t="n">
        <f aca="false">ROUND(E65*J65,2)</f>
        <v>0</v>
      </c>
      <c r="P65" s="98" t="n">
        <f aca="false">SUM(M65:O65)</f>
        <v>0</v>
      </c>
    </row>
    <row r="66" customFormat="false" ht="40.95" hidden="false" customHeight="false" outlineLevel="0" collapsed="false">
      <c r="A66" s="93" t="n">
        <v>50</v>
      </c>
      <c r="B66" s="94"/>
      <c r="C66" s="95" t="s">
        <v>570</v>
      </c>
      <c r="D66" s="96" t="s">
        <v>193</v>
      </c>
      <c r="E66" s="97" t="n">
        <v>30</v>
      </c>
      <c r="F66" s="98"/>
      <c r="G66" s="98" t="n">
        <f aca="false">IF(F66&gt;0,likme,0)</f>
        <v>0</v>
      </c>
      <c r="H66" s="98" t="n">
        <f aca="false">ROUND(F66*G66,2)</f>
        <v>0</v>
      </c>
      <c r="I66" s="98" t="n">
        <v>0</v>
      </c>
      <c r="J66" s="98"/>
      <c r="K66" s="98" t="n">
        <f aca="false">SUM(H66:J66)</f>
        <v>0</v>
      </c>
      <c r="L66" s="98" t="n">
        <f aca="false">ROUND(E66*F66,2)</f>
        <v>0</v>
      </c>
      <c r="M66" s="98" t="n">
        <f aca="false">ROUND(E66*H66,2)</f>
        <v>0</v>
      </c>
      <c r="N66" s="98" t="n">
        <f aca="false">ROUND(E66*I66,2)</f>
        <v>0</v>
      </c>
      <c r="O66" s="98" t="n">
        <f aca="false">ROUND(E66*J66,2)</f>
        <v>0</v>
      </c>
      <c r="P66" s="98" t="n">
        <f aca="false">SUM(M66:O66)</f>
        <v>0</v>
      </c>
    </row>
    <row r="67" customFormat="false" ht="15.75" hidden="false" customHeight="false" outlineLevel="0" collapsed="false">
      <c r="A67" s="93" t="n">
        <v>51</v>
      </c>
      <c r="B67" s="94"/>
      <c r="C67" s="95" t="s">
        <v>571</v>
      </c>
      <c r="D67" s="96" t="s">
        <v>359</v>
      </c>
      <c r="E67" s="97" t="n">
        <v>1</v>
      </c>
      <c r="F67" s="98"/>
      <c r="G67" s="98" t="n">
        <f aca="false">IF(F67&gt;0,likme,0)</f>
        <v>0</v>
      </c>
      <c r="H67" s="98" t="n">
        <f aca="false">ROUND(F67*G67,2)</f>
        <v>0</v>
      </c>
      <c r="I67" s="98" t="n">
        <v>0</v>
      </c>
      <c r="J67" s="98"/>
      <c r="K67" s="98" t="n">
        <f aca="false">SUM(H67:J67)</f>
        <v>0</v>
      </c>
      <c r="L67" s="98" t="n">
        <f aca="false">ROUND(E67*F67,2)</f>
        <v>0</v>
      </c>
      <c r="M67" s="98" t="n">
        <f aca="false">ROUND(E67*H67,2)</f>
        <v>0</v>
      </c>
      <c r="N67" s="98" t="n">
        <f aca="false">ROUND(E67*I67,2)</f>
        <v>0</v>
      </c>
      <c r="O67" s="98" t="n">
        <f aca="false">ROUND(E67*J67,2)</f>
        <v>0</v>
      </c>
      <c r="P67" s="98" t="n">
        <f aca="false">SUM(M67:O67)</f>
        <v>0</v>
      </c>
    </row>
    <row r="68" customFormat="false" ht="27.7" hidden="false" customHeight="false" outlineLevel="0" collapsed="false">
      <c r="A68" s="93" t="n">
        <v>52</v>
      </c>
      <c r="B68" s="94"/>
      <c r="C68" s="95" t="s">
        <v>572</v>
      </c>
      <c r="D68" s="96" t="s">
        <v>359</v>
      </c>
      <c r="E68" s="97" t="n">
        <v>4</v>
      </c>
      <c r="F68" s="98"/>
      <c r="G68" s="98" t="n">
        <f aca="false">IF(F68&gt;0,likme,0)</f>
        <v>0</v>
      </c>
      <c r="H68" s="98" t="n">
        <f aca="false">ROUND(F68*G68,2)</f>
        <v>0</v>
      </c>
      <c r="I68" s="98" t="n">
        <v>0</v>
      </c>
      <c r="J68" s="98"/>
      <c r="K68" s="98" t="n">
        <f aca="false">SUM(H68:J68)</f>
        <v>0</v>
      </c>
      <c r="L68" s="98" t="n">
        <f aca="false">ROUND(E68*F68,2)</f>
        <v>0</v>
      </c>
      <c r="M68" s="98" t="n">
        <f aca="false">ROUND(E68*H68,2)</f>
        <v>0</v>
      </c>
      <c r="N68" s="98" t="n">
        <f aca="false">ROUND(E68*I68,2)</f>
        <v>0</v>
      </c>
      <c r="O68" s="98" t="n">
        <f aca="false">ROUND(E68*J68,2)</f>
        <v>0</v>
      </c>
      <c r="P68" s="98" t="n">
        <f aca="false">SUM(M68:O68)</f>
        <v>0</v>
      </c>
    </row>
    <row r="69" customFormat="false" ht="15.75" hidden="false" customHeight="false" outlineLevel="0" collapsed="false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</row>
    <row r="70" customFormat="false" ht="15.75" hidden="false" customHeight="true" outlineLevel="0" collapsed="false">
      <c r="A70" s="100" t="s">
        <v>107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1"/>
      <c r="L70" s="102" t="n">
        <f aca="false">SUM(L17:L69)</f>
        <v>0</v>
      </c>
      <c r="M70" s="102" t="n">
        <f aca="false">SUM(M17:M69)</f>
        <v>0</v>
      </c>
      <c r="N70" s="102" t="n">
        <f aca="false">SUM(N17:N69)</f>
        <v>0</v>
      </c>
      <c r="O70" s="102" t="n">
        <f aca="false">SUM(O17:O69)</f>
        <v>0</v>
      </c>
      <c r="P70" s="102" t="n">
        <f aca="false">SUM(P17:P69)</f>
        <v>0</v>
      </c>
    </row>
    <row r="71" customFormat="false" ht="15.75" hidden="false" customHeight="false" outlineLevel="0" collapsed="false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4"/>
      <c r="L71" s="105"/>
      <c r="M71" s="105"/>
      <c r="N71" s="105"/>
      <c r="O71" s="105"/>
      <c r="P71" s="106"/>
    </row>
    <row r="72" customFormat="false" ht="15.75" hidden="false" customHeight="false" outlineLevel="0" collapsed="false">
      <c r="A72" s="42" t="str">
        <f aca="false">KT!A23</f>
        <v>Sastādīja: </v>
      </c>
      <c r="C72" s="53"/>
      <c r="D72" s="53" t="str">
        <f aca="false">KT!C27</f>
        <v>2026. gada </v>
      </c>
      <c r="E72" s="53"/>
      <c r="F72" s="53"/>
      <c r="G72" s="53"/>
      <c r="H72" s="53"/>
    </row>
    <row r="73" customFormat="false" ht="15.75" hidden="false" customHeight="false" outlineLevel="0" collapsed="false">
      <c r="A73" s="42" t="s">
        <v>49</v>
      </c>
      <c r="C73" s="53"/>
      <c r="D73" s="53"/>
      <c r="E73" s="53"/>
      <c r="F73" s="53"/>
      <c r="G73" s="53"/>
      <c r="H73" s="53"/>
    </row>
    <row r="74" customFormat="false" ht="15.75" hidden="false" customHeight="false" outlineLevel="0" collapsed="false">
      <c r="A74" s="42"/>
      <c r="C74" s="53"/>
      <c r="D74" s="53"/>
      <c r="E74" s="53"/>
      <c r="F74" s="53"/>
      <c r="G74" s="53"/>
      <c r="H74" s="53"/>
    </row>
    <row r="75" customFormat="false" ht="15.75" hidden="false" customHeight="false" outlineLevel="0" collapsed="false">
      <c r="A75" s="44"/>
      <c r="C75" s="53"/>
      <c r="D75" s="53"/>
      <c r="E75" s="53"/>
      <c r="F75" s="53"/>
      <c r="G75" s="53"/>
      <c r="H75" s="53"/>
    </row>
    <row r="76" customFormat="false" ht="15.75" hidden="false" customHeight="false" outlineLevel="0" collapsed="false">
      <c r="A76" s="42"/>
      <c r="C76" s="53"/>
      <c r="D76" s="53"/>
      <c r="E76" s="53"/>
      <c r="F76" s="53"/>
      <c r="G76" s="53"/>
      <c r="H76" s="53"/>
    </row>
    <row r="77" customFormat="false" ht="15.75" hidden="false" customHeight="false" outlineLevel="0" collapsed="false">
      <c r="A77" s="42"/>
      <c r="C77" s="53"/>
      <c r="D77" s="53"/>
      <c r="E77" s="53"/>
      <c r="F77" s="53"/>
      <c r="G77" s="53"/>
      <c r="H77" s="53"/>
    </row>
    <row r="78" customFormat="false" ht="15.75" hidden="false" customHeight="false" outlineLevel="0" collapsed="false">
      <c r="A78" s="42"/>
      <c r="C78" s="53"/>
      <c r="D78" s="53"/>
      <c r="E78" s="53"/>
      <c r="F78" s="53"/>
      <c r="G78" s="53"/>
      <c r="H78" s="53"/>
    </row>
    <row r="79" customFormat="false" ht="15.75" hidden="false" customHeight="false" outlineLevel="0" collapsed="false">
      <c r="B79" s="44"/>
      <c r="C79" s="53"/>
      <c r="D79" s="53"/>
      <c r="E79" s="53"/>
      <c r="F79" s="53"/>
      <c r="G79" s="53"/>
      <c r="H79" s="53"/>
    </row>
    <row r="80" customFormat="false" ht="15.75" hidden="false" customHeight="false" outlineLevel="0" collapsed="false">
      <c r="B80" s="55"/>
      <c r="C80" s="56"/>
      <c r="D80" s="55"/>
      <c r="F80" s="56"/>
      <c r="H80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69:P69"/>
    <mergeCell ref="A70:J7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true"/>
  </sheetPr>
  <dimension ref="A2:H31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H8" activeCellId="0" sqref="H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9" width="20.14"/>
    <col collapsed="false" customWidth="true" hidden="false" outlineLevel="0" max="2" min="2" style="19" width="47.29"/>
    <col collapsed="false" customWidth="true" hidden="false" outlineLevel="0" max="6" min="3" style="19" width="16.85"/>
    <col collapsed="false" customWidth="false" hidden="false" outlineLevel="0" max="16384" min="7" style="19" width="9.14"/>
  </cols>
  <sheetData>
    <row r="2" customFormat="false" ht="27.75" hidden="false" customHeight="true" outlineLevel="0" collapsed="false">
      <c r="C2" s="20" t="s">
        <v>18</v>
      </c>
    </row>
    <row r="3" customFormat="false" ht="15.75" hidden="false" customHeight="false" outlineLevel="0" collapsed="false">
      <c r="C3" s="20" t="s">
        <v>19</v>
      </c>
    </row>
    <row r="4" customFormat="false" ht="38.25" hidden="false" customHeight="true" outlineLevel="0" collapsed="false">
      <c r="C4" s="20" t="s">
        <v>20</v>
      </c>
    </row>
    <row r="5" customFormat="false" ht="27" hidden="false" customHeight="true" outlineLevel="0" collapsed="false">
      <c r="C5" s="20" t="s">
        <v>21</v>
      </c>
    </row>
    <row r="7" customFormat="false" ht="19.7" hidden="false" customHeight="false" outlineLevel="0" collapsed="false">
      <c r="A7" s="21" t="s">
        <v>40</v>
      </c>
      <c r="B7" s="21"/>
      <c r="C7" s="21"/>
      <c r="D7" s="48"/>
      <c r="E7" s="48"/>
      <c r="F7" s="48"/>
      <c r="G7" s="48"/>
      <c r="H7" s="48"/>
    </row>
    <row r="8" customFormat="false" ht="15.75" hidden="false" customHeight="false" outlineLevel="0" collapsed="false">
      <c r="A8" s="49"/>
      <c r="B8" s="49"/>
      <c r="C8" s="49"/>
      <c r="D8" s="49"/>
      <c r="E8" s="49"/>
      <c r="F8" s="49"/>
      <c r="G8" s="49"/>
      <c r="H8" s="49"/>
    </row>
    <row r="9" customFormat="false" ht="15.75" hidden="false" customHeight="true" outlineLevel="0" collapsed="false">
      <c r="A9" s="50" t="s">
        <v>23</v>
      </c>
      <c r="B9" s="25" t="s">
        <v>41</v>
      </c>
      <c r="C9" s="25"/>
      <c r="D9" s="50"/>
      <c r="E9" s="50"/>
      <c r="F9" s="50"/>
      <c r="G9" s="50"/>
      <c r="H9" s="50"/>
    </row>
    <row r="10" customFormat="false" ht="15.75" hidden="false" customHeight="true" outlineLevel="0" collapsed="false">
      <c r="A10" s="50" t="s">
        <v>24</v>
      </c>
      <c r="B10" s="25" t="s">
        <v>42</v>
      </c>
      <c r="C10" s="25"/>
      <c r="D10" s="50"/>
      <c r="E10" s="50"/>
      <c r="F10" s="50"/>
      <c r="G10" s="50"/>
      <c r="H10" s="50"/>
    </row>
    <row r="11" customFormat="false" ht="15.75" hidden="false" customHeight="false" outlineLevel="0" collapsed="false">
      <c r="A11" s="50" t="s">
        <v>25</v>
      </c>
      <c r="B11" s="26" t="s">
        <v>43</v>
      </c>
      <c r="C11" s="26"/>
      <c r="D11" s="50"/>
      <c r="E11" s="50"/>
      <c r="F11" s="50"/>
      <c r="G11" s="50"/>
      <c r="H11" s="50"/>
    </row>
    <row r="12" customFormat="false" ht="15.75" hidden="false" customHeight="false" outlineLevel="0" collapsed="false">
      <c r="A12" s="50" t="s">
        <v>26</v>
      </c>
      <c r="B12" s="26"/>
      <c r="C12" s="26"/>
      <c r="D12" s="50"/>
      <c r="E12" s="50"/>
      <c r="F12" s="50"/>
      <c r="G12" s="50"/>
      <c r="H12" s="50"/>
    </row>
    <row r="14" customFormat="false" ht="43.5" hidden="false" customHeight="true" outlineLevel="0" collapsed="false">
      <c r="A14" s="27" t="s">
        <v>27</v>
      </c>
      <c r="B14" s="27" t="s">
        <v>28</v>
      </c>
      <c r="C14" s="27" t="s">
        <v>29</v>
      </c>
    </row>
    <row r="15" customFormat="false" ht="15.75" hidden="false" customHeight="false" outlineLevel="0" collapsed="false">
      <c r="A15" s="28" t="n">
        <v>1</v>
      </c>
      <c r="B15" s="29" t="str">
        <f aca="false">B9</f>
        <v>Kafejnīcas ēkas jaunbūve</v>
      </c>
      <c r="C15" s="51" t="n">
        <f aca="false">KA!E40</f>
        <v>0</v>
      </c>
    </row>
    <row r="16" customFormat="false" ht="15.75" hidden="false" customHeight="false" outlineLevel="0" collapsed="false">
      <c r="A16" s="32"/>
      <c r="B16" s="31"/>
      <c r="C16" s="30"/>
    </row>
    <row r="17" customFormat="false" ht="15.75" hidden="false" customHeight="false" outlineLevel="0" collapsed="false">
      <c r="A17" s="31"/>
      <c r="B17" s="31"/>
      <c r="C17" s="31"/>
    </row>
    <row r="18" customFormat="false" ht="15.75" hidden="false" customHeight="false" outlineLevel="0" collapsed="false">
      <c r="A18" s="31"/>
      <c r="B18" s="33" t="s">
        <v>30</v>
      </c>
      <c r="C18" s="52" t="n">
        <f aca="false">SUM(C15:C17)</f>
        <v>0</v>
      </c>
    </row>
    <row r="19" customFormat="false" ht="15.75" hidden="false" customHeight="false" outlineLevel="0" collapsed="false">
      <c r="D19" s="19" t="s">
        <v>44</v>
      </c>
      <c r="E19" s="35" t="n">
        <v>0</v>
      </c>
    </row>
    <row r="20" customFormat="false" ht="15.75" hidden="false" customHeight="false" outlineLevel="0" collapsed="false">
      <c r="A20" s="36" t="s">
        <v>32</v>
      </c>
      <c r="B20" s="36"/>
      <c r="C20" s="30" t="n">
        <f aca="false">ROUND(C18*21%,2)</f>
        <v>0</v>
      </c>
      <c r="D20" s="19" t="s">
        <v>45</v>
      </c>
      <c r="E20" s="35" t="n">
        <v>0</v>
      </c>
    </row>
    <row r="21" customFormat="false" ht="15.75" hidden="false" customHeight="false" outlineLevel="0" collapsed="false">
      <c r="D21" s="19" t="s">
        <v>46</v>
      </c>
      <c r="E21" s="35" t="n">
        <v>0</v>
      </c>
    </row>
    <row r="22" customFormat="false" ht="15.75" hidden="false" customHeight="false" outlineLevel="0" collapsed="false">
      <c r="D22" s="19" t="s">
        <v>47</v>
      </c>
      <c r="E22" s="19" t="n">
        <v>15</v>
      </c>
    </row>
    <row r="23" customFormat="false" ht="15.75" hidden="false" customHeight="false" outlineLevel="0" collapsed="false">
      <c r="A23" s="42" t="s">
        <v>48</v>
      </c>
      <c r="B23" s="53"/>
      <c r="C23" s="53"/>
      <c r="E23" s="53"/>
      <c r="F23" s="53"/>
      <c r="G23" s="53"/>
    </row>
    <row r="24" customFormat="false" ht="15.75" hidden="false" customHeight="false" outlineLevel="0" collapsed="false">
      <c r="A24" s="42" t="s">
        <v>49</v>
      </c>
      <c r="B24" s="53"/>
      <c r="C24" s="53"/>
      <c r="D24" s="53"/>
      <c r="E24" s="53"/>
      <c r="F24" s="53"/>
      <c r="G24" s="53"/>
    </row>
    <row r="25" customFormat="false" ht="15.75" hidden="false" customHeight="false" outlineLevel="0" collapsed="false">
      <c r="A25" s="42"/>
      <c r="B25" s="53"/>
      <c r="C25" s="53"/>
      <c r="D25" s="53"/>
      <c r="E25" s="53"/>
      <c r="F25" s="53"/>
      <c r="G25" s="53"/>
    </row>
    <row r="26" customFormat="false" ht="15.75" hidden="false" customHeight="false" outlineLevel="0" collapsed="false">
      <c r="A26" s="44"/>
      <c r="B26" s="53"/>
      <c r="C26" s="53"/>
      <c r="D26" s="53"/>
      <c r="E26" s="53"/>
      <c r="F26" s="53"/>
      <c r="G26" s="53"/>
    </row>
    <row r="27" customFormat="false" ht="15.75" hidden="false" customHeight="false" outlineLevel="0" collapsed="false">
      <c r="A27" s="42"/>
      <c r="B27" s="53"/>
      <c r="C27" s="54" t="s">
        <v>50</v>
      </c>
      <c r="D27" s="53"/>
      <c r="E27" s="53"/>
      <c r="F27" s="53"/>
      <c r="G27" s="53"/>
    </row>
    <row r="28" customFormat="false" ht="15.75" hidden="false" customHeight="false" outlineLevel="0" collapsed="false">
      <c r="A28" s="42"/>
      <c r="B28" s="53"/>
      <c r="C28" s="53" t="s">
        <v>39</v>
      </c>
      <c r="D28" s="53"/>
      <c r="E28" s="53"/>
      <c r="F28" s="53"/>
      <c r="G28" s="53"/>
    </row>
    <row r="29" customFormat="false" ht="15.75" hidden="false" customHeight="false" outlineLevel="0" collapsed="false">
      <c r="A29" s="42"/>
      <c r="B29" s="53"/>
      <c r="C29" s="53"/>
      <c r="D29" s="53"/>
      <c r="E29" s="53"/>
      <c r="F29" s="53"/>
      <c r="G29" s="53"/>
    </row>
    <row r="30" customFormat="false" ht="15.75" hidden="false" customHeight="false" outlineLevel="0" collapsed="false">
      <c r="A30" s="44"/>
      <c r="B30" s="53"/>
      <c r="C30" s="53"/>
      <c r="D30" s="53"/>
      <c r="E30" s="53"/>
      <c r="F30" s="53"/>
      <c r="G30" s="53"/>
    </row>
    <row r="31" customFormat="false" ht="15.75" hidden="false" customHeight="false" outlineLevel="0" collapsed="false">
      <c r="A31" s="55"/>
      <c r="B31" s="56"/>
      <c r="E31" s="56"/>
      <c r="F31" s="47"/>
      <c r="G31" s="53"/>
    </row>
  </sheetData>
  <mergeCells count="6">
    <mergeCell ref="A7:C7"/>
    <mergeCell ref="B9:C9"/>
    <mergeCell ref="B10:C10"/>
    <mergeCell ref="B11:C11"/>
    <mergeCell ref="B12:C12"/>
    <mergeCell ref="A20:B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2:Q50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G19" activeCellId="0" sqref="G19"/>
    </sheetView>
  </sheetViews>
  <sheetFormatPr defaultColWidth="9.1484375" defaultRowHeight="15.75" customHeight="true" zeroHeight="false" outlineLevelRow="0" outlineLevelCol="0"/>
  <cols>
    <col collapsed="false" customWidth="false" hidden="false" outlineLevel="0" max="1" min="1" style="19" width="9.14"/>
    <col collapsed="false" customWidth="true" hidden="false" outlineLevel="0" max="2" min="2" style="19" width="12.15"/>
    <col collapsed="false" customWidth="true" hidden="false" outlineLevel="0" max="3" min="3" style="19" width="43"/>
    <col collapsed="false" customWidth="true" hidden="false" outlineLevel="0" max="4" min="4" style="19" width="6.14"/>
    <col collapsed="false" customWidth="true" hidden="false" outlineLevel="0" max="5" min="5" style="19" width="13.71"/>
    <col collapsed="false" customWidth="true" hidden="false" outlineLevel="0" max="8" min="6" style="19" width="17.29"/>
    <col collapsed="false" customWidth="true" hidden="false" outlineLevel="0" max="9" min="9" style="19" width="14.71"/>
    <col collapsed="false" customWidth="false" hidden="false" outlineLevel="0" max="10" min="10" style="19" width="9.14"/>
    <col collapsed="false" customWidth="true" hidden="false" outlineLevel="0" max="11" min="11" style="19" width="12.42"/>
    <col collapsed="false" customWidth="false" hidden="false" outlineLevel="0" max="16384" min="12" style="19" width="9.14"/>
  </cols>
  <sheetData>
    <row r="2" customFormat="false" ht="19.7" hidden="false" customHeight="false" outlineLevel="0" collapsed="false">
      <c r="A2" s="21" t="s">
        <v>51</v>
      </c>
      <c r="B2" s="21"/>
      <c r="C2" s="21"/>
      <c r="D2" s="21"/>
      <c r="E2" s="21"/>
      <c r="F2" s="21"/>
      <c r="G2" s="21"/>
      <c r="H2" s="21"/>
      <c r="I2" s="21"/>
      <c r="J2" s="50"/>
      <c r="K2" s="50"/>
      <c r="L2" s="50"/>
      <c r="M2" s="50"/>
      <c r="N2" s="50"/>
      <c r="O2" s="50"/>
      <c r="P2" s="50"/>
      <c r="Q2" s="50"/>
    </row>
    <row r="3" customFormat="false" ht="15.75" hidden="false" customHeight="false" outlineLevel="0" collapsed="false">
      <c r="A3" s="57" t="str">
        <f aca="false">C6</f>
        <v>Kafejnīcas ēkas jaunbūve</v>
      </c>
      <c r="B3" s="57"/>
      <c r="C3" s="57"/>
      <c r="D3" s="57"/>
      <c r="E3" s="57"/>
      <c r="F3" s="57"/>
      <c r="G3" s="57"/>
      <c r="H3" s="57"/>
      <c r="I3" s="57"/>
      <c r="J3" s="48"/>
      <c r="K3" s="48"/>
      <c r="L3" s="48"/>
      <c r="M3" s="48"/>
      <c r="N3" s="48"/>
      <c r="O3" s="48"/>
      <c r="P3" s="48"/>
      <c r="Q3" s="48"/>
    </row>
    <row r="4" customFormat="false" ht="15.75" hidden="false" customHeight="false" outlineLevel="0" collapsed="false">
      <c r="A4" s="58" t="s">
        <v>52</v>
      </c>
      <c r="B4" s="58"/>
      <c r="C4" s="58"/>
      <c r="D4" s="58"/>
      <c r="E4" s="58"/>
      <c r="F4" s="58"/>
      <c r="G4" s="58"/>
      <c r="H4" s="58"/>
      <c r="I4" s="58"/>
      <c r="J4" s="50"/>
      <c r="K4" s="50"/>
      <c r="L4" s="50"/>
      <c r="M4" s="50"/>
      <c r="N4" s="50"/>
      <c r="O4" s="50"/>
      <c r="P4" s="50"/>
      <c r="Q4" s="50"/>
    </row>
    <row r="5" customFormat="false" ht="15.75" hidden="false" customHeight="false" outlineLevel="0" collapsed="false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customFormat="false" ht="15.75" hidden="false" customHeight="false" outlineLevel="0" collapsed="false">
      <c r="A6" s="50" t="s">
        <v>23</v>
      </c>
      <c r="B6" s="50"/>
      <c r="C6" s="59" t="str">
        <f aca="false">KT!B9</f>
        <v>Kafejnīcas ēkas jaunbūve</v>
      </c>
      <c r="D6" s="59"/>
      <c r="E6" s="59"/>
      <c r="F6" s="59"/>
      <c r="G6" s="59"/>
      <c r="H6" s="59"/>
      <c r="I6" s="59"/>
      <c r="J6" s="50"/>
      <c r="K6" s="50"/>
      <c r="L6" s="50"/>
      <c r="M6" s="50"/>
      <c r="N6" s="50"/>
      <c r="O6" s="50"/>
      <c r="P6" s="50"/>
      <c r="Q6" s="50"/>
    </row>
    <row r="7" customFormat="false" ht="15.75" hidden="false" customHeight="false" outlineLevel="0" collapsed="false">
      <c r="A7" s="50" t="s">
        <v>24</v>
      </c>
      <c r="B7" s="50"/>
      <c r="C7" s="59" t="str">
        <f aca="false">KT!B10</f>
        <v>Kafejnīca</v>
      </c>
      <c r="D7" s="59"/>
      <c r="E7" s="60"/>
      <c r="F7" s="60"/>
      <c r="G7" s="60"/>
      <c r="H7" s="60"/>
      <c r="I7" s="60"/>
      <c r="J7" s="50"/>
      <c r="K7" s="50"/>
      <c r="L7" s="50"/>
      <c r="M7" s="50"/>
      <c r="N7" s="50"/>
      <c r="O7" s="50"/>
      <c r="P7" s="50"/>
      <c r="Q7" s="50"/>
    </row>
    <row r="8" customFormat="false" ht="15.75" hidden="false" customHeight="false" outlineLevel="0" collapsed="false">
      <c r="A8" s="50" t="s">
        <v>25</v>
      </c>
      <c r="B8" s="50"/>
      <c r="C8" s="59" t="str">
        <f aca="false">KT!B11</f>
        <v>"Smārdes Krogs", Smārdes pag., Tukuma nov. Kad. Nr. 90820130012</v>
      </c>
      <c r="D8" s="59"/>
      <c r="E8" s="60"/>
      <c r="F8" s="60"/>
      <c r="G8" s="60"/>
      <c r="H8" s="60"/>
      <c r="I8" s="60"/>
      <c r="J8" s="50"/>
      <c r="K8" s="50"/>
      <c r="L8" s="50"/>
      <c r="M8" s="50"/>
      <c r="N8" s="50"/>
      <c r="O8" s="50"/>
      <c r="P8" s="50"/>
      <c r="Q8" s="50"/>
    </row>
    <row r="9" customFormat="false" ht="15.75" hidden="false" customHeight="false" outlineLevel="0" collapsed="false">
      <c r="A9" s="50" t="s">
        <v>26</v>
      </c>
      <c r="B9" s="50"/>
      <c r="C9" s="59"/>
      <c r="D9" s="59"/>
      <c r="E9" s="60"/>
      <c r="F9" s="60"/>
      <c r="G9" s="60"/>
      <c r="H9" s="60"/>
      <c r="I9" s="60"/>
      <c r="J9" s="50"/>
      <c r="K9" s="50"/>
      <c r="L9" s="50"/>
      <c r="M9" s="50"/>
      <c r="N9" s="50"/>
      <c r="O9" s="50"/>
      <c r="P9" s="50"/>
      <c r="Q9" s="50"/>
    </row>
    <row r="10" customFormat="false" ht="15.75" hidden="false" customHeight="false" outlineLevel="0" collapsed="false">
      <c r="C10" s="19" t="s">
        <v>53</v>
      </c>
      <c r="E10" s="61" t="n">
        <f aca="false">E40</f>
        <v>0</v>
      </c>
    </row>
    <row r="11" customFormat="false" ht="15.75" hidden="false" customHeight="false" outlineLevel="0" collapsed="false">
      <c r="C11" s="19" t="s">
        <v>54</v>
      </c>
      <c r="E11" s="62" t="n">
        <f aca="false">SUM(I14:I35)</f>
        <v>0</v>
      </c>
    </row>
    <row r="12" customFormat="false" ht="57.75" hidden="false" customHeight="true" outlineLevel="0" collapsed="false">
      <c r="A12" s="27" t="s">
        <v>27</v>
      </c>
      <c r="B12" s="27" t="s">
        <v>55</v>
      </c>
      <c r="C12" s="27" t="s">
        <v>56</v>
      </c>
      <c r="D12" s="27"/>
      <c r="E12" s="27" t="s">
        <v>57</v>
      </c>
      <c r="F12" s="27" t="s">
        <v>58</v>
      </c>
      <c r="G12" s="27"/>
      <c r="H12" s="27"/>
      <c r="I12" s="27" t="s">
        <v>59</v>
      </c>
    </row>
    <row r="13" customFormat="false" ht="15.75" hidden="false" customHeight="false" outlineLevel="0" collapsed="false">
      <c r="A13" s="27"/>
      <c r="B13" s="27"/>
      <c r="C13" s="27"/>
      <c r="D13" s="27"/>
      <c r="E13" s="27"/>
      <c r="F13" s="27" t="s">
        <v>60</v>
      </c>
      <c r="G13" s="27" t="s">
        <v>61</v>
      </c>
      <c r="H13" s="27" t="s">
        <v>62</v>
      </c>
      <c r="I13" s="27"/>
    </row>
    <row r="14" customFormat="false" ht="15.75" hidden="false" customHeight="false" outlineLevel="0" collapsed="false">
      <c r="A14" s="28" t="n">
        <v>1</v>
      </c>
      <c r="B14" s="28"/>
      <c r="C14" s="63" t="s">
        <v>63</v>
      </c>
      <c r="D14" s="64"/>
      <c r="E14" s="65" t="n">
        <f aca="false">SUM(F14:H14)</f>
        <v>0</v>
      </c>
      <c r="F14" s="65"/>
      <c r="G14" s="65"/>
      <c r="H14" s="65"/>
      <c r="I14" s="66" t="n">
        <f aca="false">ROUND(F14/likme,2)</f>
        <v>0</v>
      </c>
    </row>
    <row r="15" customFormat="false" ht="15.75" hidden="false" customHeight="false" outlineLevel="0" collapsed="false">
      <c r="A15" s="28" t="n">
        <v>2</v>
      </c>
      <c r="B15" s="28" t="n">
        <v>1.1</v>
      </c>
      <c r="C15" s="67" t="s">
        <v>64</v>
      </c>
      <c r="D15" s="64"/>
      <c r="E15" s="65" t="n">
        <f aca="false">SUM(F15:H15)</f>
        <v>0</v>
      </c>
      <c r="F15" s="65" t="n">
        <f aca="false">'1,1'!M19</f>
        <v>0</v>
      </c>
      <c r="G15" s="65" t="n">
        <f aca="false">'1,1'!N19</f>
        <v>0</v>
      </c>
      <c r="H15" s="65" t="n">
        <f aca="false">'1,1'!O19</f>
        <v>0</v>
      </c>
      <c r="I15" s="66" t="n">
        <f aca="false">ROUND(F15/likme,2)</f>
        <v>0</v>
      </c>
    </row>
    <row r="16" customFormat="false" ht="15.75" hidden="false" customHeight="false" outlineLevel="0" collapsed="false">
      <c r="A16" s="28" t="n">
        <v>3</v>
      </c>
      <c r="B16" s="28" t="n">
        <v>1.2</v>
      </c>
      <c r="C16" s="67" t="s">
        <v>65</v>
      </c>
      <c r="D16" s="64"/>
      <c r="E16" s="65" t="n">
        <f aca="false">SUM(F16:H16)</f>
        <v>0</v>
      </c>
      <c r="F16" s="65" t="n">
        <f aca="false">'1,2'!M22</f>
        <v>0</v>
      </c>
      <c r="G16" s="65" t="n">
        <f aca="false">'1,2'!N22</f>
        <v>0</v>
      </c>
      <c r="H16" s="65" t="n">
        <f aca="false">'1,2'!O22</f>
        <v>0</v>
      </c>
      <c r="I16" s="66" t="n">
        <f aca="false">ROUND(F16/likme,2)</f>
        <v>0</v>
      </c>
    </row>
    <row r="17" customFormat="false" ht="15.75" hidden="false" customHeight="false" outlineLevel="0" collapsed="false">
      <c r="A17" s="28" t="n">
        <v>4</v>
      </c>
      <c r="B17" s="28" t="n">
        <v>1.3</v>
      </c>
      <c r="C17" s="67" t="s">
        <v>66</v>
      </c>
      <c r="D17" s="64"/>
      <c r="E17" s="65" t="n">
        <f aca="false">SUM(F17:H17)</f>
        <v>0</v>
      </c>
      <c r="F17" s="65" t="n">
        <f aca="false">'1,3'!M41</f>
        <v>0</v>
      </c>
      <c r="G17" s="65" t="n">
        <f aca="false">'1,3'!N41</f>
        <v>0</v>
      </c>
      <c r="H17" s="65" t="n">
        <f aca="false">'1,3'!O41</f>
        <v>0</v>
      </c>
      <c r="I17" s="66" t="n">
        <f aca="false">ROUND(F17/likme,2)</f>
        <v>0</v>
      </c>
    </row>
    <row r="18" customFormat="false" ht="15.75" hidden="false" customHeight="false" outlineLevel="0" collapsed="false">
      <c r="A18" s="28" t="n">
        <v>5</v>
      </c>
      <c r="B18" s="28" t="n">
        <v>1.4</v>
      </c>
      <c r="C18" s="67" t="s">
        <v>67</v>
      </c>
      <c r="D18" s="64"/>
      <c r="E18" s="65" t="n">
        <f aca="false">SUM(F18:H18)</f>
        <v>0</v>
      </c>
      <c r="F18" s="65" t="n">
        <f aca="false">'1,4'!M20</f>
        <v>0</v>
      </c>
      <c r="G18" s="65" t="n">
        <f aca="false">'1,4'!N20</f>
        <v>0</v>
      </c>
      <c r="H18" s="65" t="n">
        <f aca="false">'1,4'!O20</f>
        <v>0</v>
      </c>
      <c r="I18" s="66" t="n">
        <f aca="false">ROUND(F18/likme,2)</f>
        <v>0</v>
      </c>
    </row>
    <row r="19" customFormat="false" ht="15.75" hidden="false" customHeight="false" outlineLevel="0" collapsed="false">
      <c r="A19" s="28" t="n">
        <v>6</v>
      </c>
      <c r="B19" s="28" t="n">
        <v>1.5</v>
      </c>
      <c r="C19" s="67" t="s">
        <v>68</v>
      </c>
      <c r="D19" s="64"/>
      <c r="E19" s="65" t="n">
        <f aca="false">SUM(F19:H19)</f>
        <v>0</v>
      </c>
      <c r="F19" s="65" t="n">
        <f aca="false">'1,5'!M79</f>
        <v>0</v>
      </c>
      <c r="G19" s="65" t="n">
        <f aca="false">'1,5'!N79</f>
        <v>0</v>
      </c>
      <c r="H19" s="65" t="n">
        <f aca="false">'1,5'!O79</f>
        <v>0</v>
      </c>
      <c r="I19" s="66" t="n">
        <f aca="false">ROUND(F19/likme,2)</f>
        <v>0</v>
      </c>
    </row>
    <row r="20" customFormat="false" ht="15.75" hidden="false" customHeight="false" outlineLevel="0" collapsed="false">
      <c r="A20" s="28" t="n">
        <v>7</v>
      </c>
      <c r="B20" s="28" t="n">
        <v>1.6</v>
      </c>
      <c r="C20" s="67" t="s">
        <v>69</v>
      </c>
      <c r="D20" s="64"/>
      <c r="E20" s="65" t="n">
        <f aca="false">SUM(F20:H20)</f>
        <v>0</v>
      </c>
      <c r="F20" s="65" t="n">
        <f aca="false">'1,6'!M45</f>
        <v>0</v>
      </c>
      <c r="G20" s="65" t="n">
        <f aca="false">'1,6'!N45</f>
        <v>0</v>
      </c>
      <c r="H20" s="65" t="n">
        <f aca="false">'1,6'!O45</f>
        <v>0</v>
      </c>
      <c r="I20" s="66" t="n">
        <f aca="false">ROUND(F20/likme,2)</f>
        <v>0</v>
      </c>
    </row>
    <row r="21" customFormat="false" ht="15.75" hidden="false" customHeight="false" outlineLevel="0" collapsed="false">
      <c r="A21" s="28" t="n">
        <v>8</v>
      </c>
      <c r="B21" s="28" t="n">
        <v>1.7</v>
      </c>
      <c r="C21" s="67" t="s">
        <v>70</v>
      </c>
      <c r="D21" s="64"/>
      <c r="E21" s="65" t="n">
        <f aca="false">SUM(F21:H21)</f>
        <v>0</v>
      </c>
      <c r="F21" s="65" t="n">
        <f aca="false">'1,7'!M33</f>
        <v>0</v>
      </c>
      <c r="G21" s="65" t="n">
        <f aca="false">'1,7'!N33</f>
        <v>0</v>
      </c>
      <c r="H21" s="65" t="n">
        <f aca="false">'1,7'!O33</f>
        <v>0</v>
      </c>
      <c r="I21" s="66" t="n">
        <f aca="false">ROUND(F21/likme,2)</f>
        <v>0</v>
      </c>
    </row>
    <row r="22" customFormat="false" ht="27.7" hidden="false" customHeight="false" outlineLevel="0" collapsed="false">
      <c r="A22" s="28" t="n">
        <v>9</v>
      </c>
      <c r="B22" s="28" t="n">
        <v>1.8</v>
      </c>
      <c r="C22" s="68" t="s">
        <v>71</v>
      </c>
      <c r="D22" s="64"/>
      <c r="E22" s="65" t="n">
        <f aca="false">SUM(F22:H22)</f>
        <v>0</v>
      </c>
      <c r="F22" s="65" t="n">
        <f aca="false">'1,8'!M43</f>
        <v>0</v>
      </c>
      <c r="G22" s="65" t="n">
        <f aca="false">'1,8'!N43</f>
        <v>0</v>
      </c>
      <c r="H22" s="65" t="n">
        <f aca="false">'1,8'!O43</f>
        <v>0</v>
      </c>
      <c r="I22" s="66" t="n">
        <f aca="false">ROUND(F22/likme,2)</f>
        <v>0</v>
      </c>
    </row>
    <row r="23" customFormat="false" ht="15.75" hidden="false" customHeight="false" outlineLevel="0" collapsed="false">
      <c r="A23" s="28" t="n">
        <v>10</v>
      </c>
      <c r="B23" s="69" t="n">
        <v>1.9</v>
      </c>
      <c r="C23" s="67" t="s">
        <v>72</v>
      </c>
      <c r="D23" s="64"/>
      <c r="E23" s="65" t="n">
        <f aca="false">SUM(F23:H23)</f>
        <v>0</v>
      </c>
      <c r="F23" s="65" t="n">
        <f aca="false">'1,9'!M36</f>
        <v>0</v>
      </c>
      <c r="G23" s="65" t="n">
        <f aca="false">'1,9'!N36</f>
        <v>0</v>
      </c>
      <c r="H23" s="65" t="n">
        <f aca="false">'1,9'!O36</f>
        <v>0</v>
      </c>
      <c r="I23" s="66" t="n">
        <f aca="false">ROUND(F23/likme,2)</f>
        <v>0</v>
      </c>
    </row>
    <row r="24" customFormat="false" ht="15.75" hidden="false" customHeight="false" outlineLevel="0" collapsed="false">
      <c r="A24" s="28" t="n">
        <v>11</v>
      </c>
      <c r="B24" s="70" t="n">
        <v>1.1</v>
      </c>
      <c r="C24" s="67" t="s">
        <v>73</v>
      </c>
      <c r="D24" s="64"/>
      <c r="E24" s="65" t="n">
        <f aca="false">SUM(F24:H24)</f>
        <v>0</v>
      </c>
      <c r="F24" s="65" t="n">
        <f aca="false">'1,10'!M21</f>
        <v>0</v>
      </c>
      <c r="G24" s="65" t="n">
        <f aca="false">'1,10'!N21</f>
        <v>0</v>
      </c>
      <c r="H24" s="65" t="n">
        <f aca="false">'1,10'!O21</f>
        <v>0</v>
      </c>
      <c r="I24" s="66" t="n">
        <f aca="false">ROUND(F24/likme,2)</f>
        <v>0</v>
      </c>
    </row>
    <row r="25" customFormat="false" ht="15.75" hidden="false" customHeight="false" outlineLevel="0" collapsed="false">
      <c r="A25" s="28" t="n">
        <v>12</v>
      </c>
      <c r="B25" s="70" t="n">
        <v>1.11</v>
      </c>
      <c r="C25" s="67" t="s">
        <v>74</v>
      </c>
      <c r="D25" s="64"/>
      <c r="E25" s="65" t="n">
        <f aca="false">SUM(F25:H25)</f>
        <v>0</v>
      </c>
      <c r="F25" s="65" t="n">
        <f aca="false">'1,11'!M38</f>
        <v>0</v>
      </c>
      <c r="G25" s="65" t="n">
        <f aca="false">'1,11'!N38</f>
        <v>0</v>
      </c>
      <c r="H25" s="65" t="n">
        <f aca="false">'1,11'!O38</f>
        <v>0</v>
      </c>
      <c r="I25" s="66" t="n">
        <f aca="false">ROUND(F25/likme,2)</f>
        <v>0</v>
      </c>
    </row>
    <row r="26" customFormat="false" ht="15.75" hidden="false" customHeight="false" outlineLevel="0" collapsed="false">
      <c r="A26" s="28" t="n">
        <v>13</v>
      </c>
      <c r="B26" s="28"/>
      <c r="C26" s="71" t="s">
        <v>75</v>
      </c>
      <c r="D26" s="64"/>
      <c r="E26" s="65" t="n">
        <f aca="false">SUM(F26:H26)</f>
        <v>0</v>
      </c>
      <c r="F26" s="65"/>
      <c r="G26" s="65"/>
      <c r="H26" s="65"/>
      <c r="I26" s="66" t="n">
        <f aca="false">ROUND(F26/likme,2)</f>
        <v>0</v>
      </c>
    </row>
    <row r="27" customFormat="false" ht="15.75" hidden="false" customHeight="false" outlineLevel="0" collapsed="false">
      <c r="A27" s="28" t="n">
        <v>14</v>
      </c>
      <c r="B27" s="28" t="n">
        <v>2.1</v>
      </c>
      <c r="C27" s="67" t="s">
        <v>76</v>
      </c>
      <c r="D27" s="64"/>
      <c r="E27" s="65" t="n">
        <f aca="false">SUM(F27:H27)</f>
        <v>0</v>
      </c>
      <c r="F27" s="65" t="n">
        <f aca="false">'2,1'!M95</f>
        <v>0</v>
      </c>
      <c r="G27" s="65" t="n">
        <f aca="false">'2,1'!N95</f>
        <v>0</v>
      </c>
      <c r="H27" s="65" t="n">
        <f aca="false">'2,1'!O95</f>
        <v>0</v>
      </c>
      <c r="I27" s="66" t="n">
        <f aca="false">ROUND(F27/likme,2)</f>
        <v>0</v>
      </c>
    </row>
    <row r="28" customFormat="false" ht="15.75" hidden="false" customHeight="false" outlineLevel="0" collapsed="false">
      <c r="A28" s="28" t="n">
        <v>15</v>
      </c>
      <c r="B28" s="28" t="n">
        <v>2.2</v>
      </c>
      <c r="C28" s="67" t="s">
        <v>77</v>
      </c>
      <c r="D28" s="64"/>
      <c r="E28" s="65" t="n">
        <f aca="false">SUM(F28:H28)</f>
        <v>0</v>
      </c>
      <c r="F28" s="65" t="n">
        <f aca="false">'2,2'!M108</f>
        <v>0</v>
      </c>
      <c r="G28" s="65" t="n">
        <f aca="false">'2,2'!N108</f>
        <v>0</v>
      </c>
      <c r="H28" s="65" t="n">
        <f aca="false">'2,2'!O108</f>
        <v>0</v>
      </c>
      <c r="I28" s="66" t="n">
        <f aca="false">ROUND(F28/likme,2)</f>
        <v>0</v>
      </c>
    </row>
    <row r="29" customFormat="false" ht="15.75" hidden="false" customHeight="false" outlineLevel="0" collapsed="false">
      <c r="A29" s="28" t="n">
        <v>16</v>
      </c>
      <c r="B29" s="28" t="n">
        <v>2.3</v>
      </c>
      <c r="C29" s="67" t="s">
        <v>78</v>
      </c>
      <c r="D29" s="64"/>
      <c r="E29" s="65" t="n">
        <f aca="false">SUM(F29:H29)</f>
        <v>0</v>
      </c>
      <c r="F29" s="65" t="n">
        <f aca="false">'2,3'!M19</f>
        <v>0</v>
      </c>
      <c r="G29" s="65" t="n">
        <f aca="false">'2,3'!N19</f>
        <v>0</v>
      </c>
      <c r="H29" s="65" t="n">
        <f aca="false">'2,3'!O19</f>
        <v>0</v>
      </c>
      <c r="I29" s="66" t="n">
        <f aca="false">ROUND(F29/likme,2)</f>
        <v>0</v>
      </c>
    </row>
    <row r="30" customFormat="false" ht="15.75" hidden="false" customHeight="false" outlineLevel="0" collapsed="false">
      <c r="A30" s="28" t="n">
        <v>17</v>
      </c>
      <c r="B30" s="28" t="n">
        <v>2.4</v>
      </c>
      <c r="C30" s="67" t="s">
        <v>79</v>
      </c>
      <c r="D30" s="64"/>
      <c r="E30" s="65" t="n">
        <f aca="false">SUM(F30:H30)</f>
        <v>0</v>
      </c>
      <c r="F30" s="65" t="n">
        <f aca="false">'2,4'!M57</f>
        <v>0</v>
      </c>
      <c r="G30" s="65" t="n">
        <f aca="false">'2,4'!N57</f>
        <v>0</v>
      </c>
      <c r="H30" s="65" t="n">
        <f aca="false">'2,4'!O57</f>
        <v>0</v>
      </c>
      <c r="I30" s="66" t="n">
        <f aca="false">ROUND(F30/likme,2)</f>
        <v>0</v>
      </c>
    </row>
    <row r="31" customFormat="false" ht="15.75" hidden="false" customHeight="false" outlineLevel="0" collapsed="false">
      <c r="A31" s="28" t="n">
        <v>18</v>
      </c>
      <c r="B31" s="28" t="n">
        <v>2.5</v>
      </c>
      <c r="C31" s="67" t="s">
        <v>80</v>
      </c>
      <c r="D31" s="64"/>
      <c r="E31" s="65" t="n">
        <f aca="false">SUM(F31:H31)</f>
        <v>0</v>
      </c>
      <c r="F31" s="65" t="n">
        <f aca="false">'2,5'!M43</f>
        <v>0</v>
      </c>
      <c r="G31" s="65" t="n">
        <f aca="false">'2,5'!N43</f>
        <v>0</v>
      </c>
      <c r="H31" s="65" t="n">
        <f aca="false">'2,5'!O43</f>
        <v>0</v>
      </c>
      <c r="I31" s="66" t="n">
        <f aca="false">ROUND(F31/likme,2)</f>
        <v>0</v>
      </c>
    </row>
    <row r="32" customFormat="false" ht="15.75" hidden="false" customHeight="false" outlineLevel="0" collapsed="false">
      <c r="A32" s="28" t="n">
        <v>19</v>
      </c>
      <c r="B32" s="28" t="n">
        <v>2.6</v>
      </c>
      <c r="C32" s="67" t="s">
        <v>81</v>
      </c>
      <c r="D32" s="64"/>
      <c r="E32" s="65" t="n">
        <f aca="false">SUM(F32:H32)</f>
        <v>0</v>
      </c>
      <c r="F32" s="65" t="n">
        <f aca="false">'2,6'!M37</f>
        <v>0</v>
      </c>
      <c r="G32" s="65" t="n">
        <f aca="false">'2,6'!N37</f>
        <v>0</v>
      </c>
      <c r="H32" s="65" t="n">
        <f aca="false">'2,6'!O37</f>
        <v>0</v>
      </c>
      <c r="I32" s="66" t="n">
        <f aca="false">ROUND(F32/likme,2)</f>
        <v>0</v>
      </c>
    </row>
    <row r="33" customFormat="false" ht="15.75" hidden="false" customHeight="false" outlineLevel="0" collapsed="false">
      <c r="A33" s="28" t="n">
        <v>20</v>
      </c>
      <c r="B33" s="28"/>
      <c r="C33" s="63" t="s">
        <v>82</v>
      </c>
      <c r="D33" s="64"/>
      <c r="E33" s="65" t="n">
        <f aca="false">SUM(F33:H33)</f>
        <v>0</v>
      </c>
      <c r="F33" s="65"/>
      <c r="G33" s="65"/>
      <c r="H33" s="65"/>
      <c r="I33" s="66" t="n">
        <f aca="false">ROUND(F33/likme,2)</f>
        <v>0</v>
      </c>
    </row>
    <row r="34" customFormat="false" ht="27.7" hidden="false" customHeight="false" outlineLevel="0" collapsed="false">
      <c r="A34" s="28" t="n">
        <v>21</v>
      </c>
      <c r="B34" s="28" t="n">
        <v>3.1</v>
      </c>
      <c r="C34" s="68" t="s">
        <v>83</v>
      </c>
      <c r="D34" s="64"/>
      <c r="E34" s="65" t="n">
        <f aca="false">SUM(F34:H34)</f>
        <v>0</v>
      </c>
      <c r="F34" s="65" t="n">
        <f aca="false">'3,1'!M58</f>
        <v>0</v>
      </c>
      <c r="G34" s="65" t="n">
        <f aca="false">'3,1'!N58</f>
        <v>0</v>
      </c>
      <c r="H34" s="65" t="n">
        <f aca="false">'3,1'!O58</f>
        <v>0</v>
      </c>
      <c r="I34" s="66" t="n">
        <f aca="false">ROUND(F34/likme,2)</f>
        <v>0</v>
      </c>
    </row>
    <row r="35" customFormat="false" ht="15.75" hidden="false" customHeight="false" outlineLevel="0" collapsed="false">
      <c r="A35" s="28" t="n">
        <v>22</v>
      </c>
      <c r="B35" s="28" t="n">
        <v>3.2</v>
      </c>
      <c r="C35" s="67" t="s">
        <v>84</v>
      </c>
      <c r="D35" s="64"/>
      <c r="E35" s="65" t="n">
        <f aca="false">SUM(F35:H35)</f>
        <v>0</v>
      </c>
      <c r="F35" s="65" t="n">
        <f aca="false">'3,2'!M70</f>
        <v>0</v>
      </c>
      <c r="G35" s="65" t="n">
        <f aca="false">'3,2'!N70</f>
        <v>0</v>
      </c>
      <c r="H35" s="65" t="n">
        <f aca="false">'3,2'!O70</f>
        <v>0</v>
      </c>
      <c r="I35" s="66" t="n">
        <f aca="false">ROUND(F35/likme,2)</f>
        <v>0</v>
      </c>
    </row>
    <row r="36" customFormat="false" ht="15.75" hidden="false" customHeight="false" outlineLevel="0" collapsed="false">
      <c r="A36" s="72" t="s">
        <v>30</v>
      </c>
      <c r="B36" s="72"/>
      <c r="C36" s="72"/>
      <c r="D36" s="73"/>
      <c r="E36" s="74" t="n">
        <f aca="false">SUM(E14:E35)</f>
        <v>0</v>
      </c>
      <c r="K36" s="41"/>
    </row>
    <row r="37" customFormat="false" ht="15.75" hidden="false" customHeight="false" outlineLevel="0" collapsed="false">
      <c r="A37" s="75" t="s">
        <v>85</v>
      </c>
      <c r="B37" s="75"/>
      <c r="C37" s="75"/>
      <c r="D37" s="76" t="n">
        <f aca="false">KT!E19</f>
        <v>0</v>
      </c>
      <c r="E37" s="77" t="n">
        <f aca="false">ROUND(E36*D37,2)</f>
        <v>0</v>
      </c>
    </row>
    <row r="38" customFormat="false" ht="15.75" hidden="false" customHeight="false" outlineLevel="0" collapsed="false">
      <c r="A38" s="75" t="s">
        <v>86</v>
      </c>
      <c r="B38" s="75"/>
      <c r="C38" s="75"/>
      <c r="D38" s="76" t="n">
        <f aca="false">KT!E20</f>
        <v>0</v>
      </c>
      <c r="E38" s="77" t="n">
        <f aca="false">ROUND(E37*D38,2)</f>
        <v>0</v>
      </c>
    </row>
    <row r="39" customFormat="false" ht="15.75" hidden="false" customHeight="false" outlineLevel="0" collapsed="false">
      <c r="A39" s="75" t="s">
        <v>46</v>
      </c>
      <c r="B39" s="75"/>
      <c r="C39" s="75"/>
      <c r="D39" s="76" t="n">
        <f aca="false">KT!E21</f>
        <v>0</v>
      </c>
      <c r="E39" s="77" t="n">
        <f aca="false">ROUND(E36*D39,2)</f>
        <v>0</v>
      </c>
    </row>
    <row r="40" customFormat="false" ht="15.75" hidden="false" customHeight="false" outlineLevel="0" collapsed="false">
      <c r="A40" s="78" t="s">
        <v>87</v>
      </c>
      <c r="B40" s="78"/>
      <c r="C40" s="78"/>
      <c r="D40" s="79"/>
      <c r="E40" s="34" t="n">
        <f aca="false">ROUND(E36+E37+E39,2)</f>
        <v>0</v>
      </c>
    </row>
    <row r="42" customFormat="false" ht="15.75" hidden="false" customHeight="false" outlineLevel="0" collapsed="false">
      <c r="A42" s="42" t="str">
        <f aca="false">KT!A23</f>
        <v>Sastādīja: </v>
      </c>
      <c r="B42" s="53"/>
      <c r="C42" s="53"/>
      <c r="D42" s="53"/>
      <c r="E42" s="53" t="str">
        <f aca="false">KT!C27</f>
        <v>2026. gada </v>
      </c>
      <c r="F42" s="53"/>
      <c r="G42" s="53"/>
      <c r="H42" s="53"/>
    </row>
    <row r="43" customFormat="false" ht="15.75" hidden="false" customHeight="false" outlineLevel="0" collapsed="false">
      <c r="A43" s="42" t="s">
        <v>49</v>
      </c>
      <c r="B43" s="53"/>
      <c r="C43" s="53"/>
      <c r="D43" s="53"/>
      <c r="E43" s="53"/>
      <c r="F43" s="53"/>
      <c r="G43" s="53"/>
      <c r="H43" s="53"/>
    </row>
    <row r="44" customFormat="false" ht="15.75" hidden="false" customHeight="false" outlineLevel="0" collapsed="false">
      <c r="A44" s="42"/>
      <c r="B44" s="53"/>
      <c r="C44" s="53"/>
      <c r="D44" s="53"/>
      <c r="E44" s="53"/>
      <c r="F44" s="53"/>
      <c r="G44" s="53"/>
      <c r="H44" s="53"/>
    </row>
    <row r="45" customFormat="false" ht="15.75" hidden="false" customHeight="false" outlineLevel="0" collapsed="false">
      <c r="A45" s="44"/>
      <c r="B45" s="53"/>
      <c r="C45" s="53"/>
      <c r="D45" s="53"/>
      <c r="E45" s="53"/>
      <c r="F45" s="53"/>
      <c r="G45" s="53"/>
      <c r="H45" s="53"/>
    </row>
    <row r="46" customFormat="false" ht="15.75" hidden="false" customHeight="false" outlineLevel="0" collapsed="false">
      <c r="A46" s="42"/>
      <c r="B46" s="53"/>
      <c r="C46" s="53"/>
      <c r="D46" s="53"/>
      <c r="E46" s="53" t="str">
        <f aca="false">KT!C27</f>
        <v>2026. gada </v>
      </c>
      <c r="F46" s="53"/>
      <c r="G46" s="53"/>
      <c r="H46" s="53"/>
    </row>
    <row r="47" customFormat="false" ht="15.75" hidden="false" customHeight="false" outlineLevel="0" collapsed="false">
      <c r="A47" s="42"/>
      <c r="B47" s="53"/>
      <c r="C47" s="53"/>
      <c r="D47" s="53"/>
      <c r="E47" s="53"/>
      <c r="F47" s="53"/>
      <c r="G47" s="53"/>
      <c r="H47" s="53"/>
    </row>
    <row r="48" customFormat="false" ht="15.75" hidden="false" customHeight="false" outlineLevel="0" collapsed="false">
      <c r="A48" s="42"/>
      <c r="B48" s="53"/>
      <c r="C48" s="53"/>
      <c r="D48" s="53"/>
      <c r="E48" s="53"/>
      <c r="F48" s="53"/>
      <c r="G48" s="53"/>
      <c r="H48" s="53"/>
    </row>
    <row r="49" customFormat="false" ht="15.75" hidden="false" customHeight="false" outlineLevel="0" collapsed="false">
      <c r="A49" s="44"/>
      <c r="B49" s="53"/>
      <c r="C49" s="53"/>
      <c r="D49" s="53"/>
      <c r="E49" s="53"/>
      <c r="F49" s="53"/>
      <c r="G49" s="53"/>
      <c r="H49" s="53"/>
    </row>
    <row r="50" customFormat="false" ht="15.75" hidden="false" customHeight="false" outlineLevel="0" collapsed="false">
      <c r="A50" s="55"/>
      <c r="B50" s="56"/>
      <c r="C50" s="56"/>
      <c r="D50" s="56"/>
      <c r="E50" s="55"/>
      <c r="F50" s="56"/>
      <c r="G50" s="47"/>
      <c r="H50" s="53"/>
    </row>
  </sheetData>
  <mergeCells count="14">
    <mergeCell ref="A2:I2"/>
    <mergeCell ref="A3:I3"/>
    <mergeCell ref="A4:I4"/>
    <mergeCell ref="A12:A13"/>
    <mergeCell ref="B12:B13"/>
    <mergeCell ref="C12:D13"/>
    <mergeCell ref="E12:E13"/>
    <mergeCell ref="F12:H12"/>
    <mergeCell ref="I12:I13"/>
    <mergeCell ref="A36:C36"/>
    <mergeCell ref="A37:C37"/>
    <mergeCell ref="A38:C38"/>
    <mergeCell ref="A39:C39"/>
    <mergeCell ref="A40:C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P29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K17" activeCellId="0" sqref="K17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7" min="6" style="47" width="10.42"/>
    <col collapsed="false" customWidth="true" hidden="false" outlineLevel="0" max="8" min="8" style="47" width="13.29"/>
    <col collapsed="false" customWidth="true" hidden="false" outlineLevel="0" max="9" min="9" style="47" width="10.42"/>
    <col collapsed="false" customWidth="true" hidden="false" outlineLevel="0" max="10" min="10" style="47" width="12.57"/>
    <col collapsed="false" customWidth="true" hidden="false" outlineLevel="0" max="11" min="11" style="47" width="13"/>
    <col collapsed="false" customWidth="true" hidden="false" outlineLevel="0" max="12" min="12" style="47" width="13.86"/>
    <col collapsed="false" customWidth="true" hidden="false" outlineLevel="0" max="13" min="13" style="47" width="14.57"/>
    <col collapsed="false" customWidth="true" hidden="false" outlineLevel="0" max="16" min="14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KA!C15</f>
        <v>Demontāžas darbi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P19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67.45" hidden="false" customHeight="false" outlineLevel="0" collapsed="false">
      <c r="A17" s="93" t="n">
        <v>1</v>
      </c>
      <c r="B17" s="94"/>
      <c r="C17" s="95" t="s">
        <v>105</v>
      </c>
      <c r="D17" s="96" t="s">
        <v>106</v>
      </c>
      <c r="E17" s="97" t="n">
        <v>1</v>
      </c>
      <c r="F17" s="98"/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/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</row>
    <row r="19" customFormat="false" ht="15.75" hidden="false" customHeight="true" outlineLevel="0" collapsed="false">
      <c r="A19" s="100" t="s">
        <v>107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1"/>
      <c r="L19" s="102" t="n">
        <f aca="false">SUM(L17:L18)</f>
        <v>0</v>
      </c>
      <c r="M19" s="102" t="n">
        <f aca="false">SUM(M17:M18)</f>
        <v>0</v>
      </c>
      <c r="N19" s="102" t="n">
        <f aca="false">SUM(N17:N18)</f>
        <v>0</v>
      </c>
      <c r="O19" s="102" t="n">
        <f aca="false">SUM(O17:O18)</f>
        <v>0</v>
      </c>
      <c r="P19" s="102" t="n">
        <f aca="false">SUM(P17:P18)</f>
        <v>0</v>
      </c>
    </row>
    <row r="20" customFormat="false" ht="15.75" hidden="false" customHeight="false" outlineLevel="0" collapsed="false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4"/>
      <c r="L20" s="105"/>
      <c r="M20" s="105"/>
      <c r="N20" s="105"/>
      <c r="O20" s="105"/>
      <c r="P20" s="106"/>
    </row>
    <row r="21" customFormat="false" ht="15.75" hidden="false" customHeight="false" outlineLevel="0" collapsed="false">
      <c r="A21" s="42" t="str">
        <f aca="false">KT!A23</f>
        <v>Sastādīja: </v>
      </c>
      <c r="C21" s="53"/>
      <c r="D21" s="53" t="str">
        <f aca="false">KT!C27</f>
        <v>2026. gada </v>
      </c>
      <c r="E21" s="53"/>
      <c r="F21" s="53"/>
      <c r="G21" s="53"/>
      <c r="H21" s="53"/>
    </row>
    <row r="22" customFormat="false" ht="15.75" hidden="false" customHeight="false" outlineLevel="0" collapsed="false">
      <c r="A22" s="42" t="s">
        <v>49</v>
      </c>
      <c r="C22" s="53"/>
      <c r="D22" s="53"/>
      <c r="E22" s="53"/>
      <c r="F22" s="53"/>
      <c r="G22" s="53"/>
      <c r="H22" s="53"/>
    </row>
    <row r="23" customFormat="false" ht="15.75" hidden="false" customHeight="false" outlineLevel="0" collapsed="false">
      <c r="A23" s="42"/>
      <c r="C23" s="53"/>
      <c r="D23" s="53"/>
      <c r="E23" s="53"/>
      <c r="F23" s="53"/>
      <c r="G23" s="53"/>
      <c r="H23" s="53"/>
    </row>
    <row r="24" customFormat="false" ht="15.75" hidden="false" customHeight="false" outlineLevel="0" collapsed="false">
      <c r="A24" s="44"/>
      <c r="C24" s="53"/>
      <c r="D24" s="53"/>
      <c r="E24" s="53"/>
      <c r="F24" s="53"/>
      <c r="G24" s="53"/>
      <c r="H24" s="53"/>
    </row>
    <row r="25" customFormat="false" ht="15.75" hidden="false" customHeight="false" outlineLevel="0" collapsed="false">
      <c r="A25" s="42"/>
      <c r="C25" s="53"/>
      <c r="D25" s="53"/>
      <c r="E25" s="53"/>
      <c r="F25" s="53"/>
      <c r="G25" s="53"/>
      <c r="H25" s="53"/>
    </row>
    <row r="26" customFormat="false" ht="15.75" hidden="false" customHeight="false" outlineLevel="0" collapsed="false">
      <c r="A26" s="42"/>
      <c r="C26" s="53"/>
      <c r="D26" s="53"/>
      <c r="E26" s="53"/>
      <c r="F26" s="53"/>
      <c r="G26" s="53"/>
      <c r="H26" s="53"/>
    </row>
    <row r="27" customFormat="false" ht="15.75" hidden="false" customHeight="false" outlineLevel="0" collapsed="false">
      <c r="A27" s="42"/>
      <c r="C27" s="53"/>
      <c r="D27" s="53"/>
      <c r="E27" s="53"/>
      <c r="F27" s="53"/>
      <c r="G27" s="53"/>
      <c r="H27" s="53"/>
    </row>
    <row r="28" customFormat="false" ht="15.75" hidden="false" customHeight="false" outlineLevel="0" collapsed="false">
      <c r="B28" s="44"/>
      <c r="C28" s="53"/>
      <c r="D28" s="53"/>
      <c r="E28" s="53"/>
      <c r="F28" s="53"/>
      <c r="G28" s="53"/>
      <c r="H28" s="53"/>
    </row>
    <row r="29" customFormat="false" ht="15.75" hidden="false" customHeight="false" outlineLevel="0" collapsed="false">
      <c r="B29" s="55"/>
      <c r="C29" s="56"/>
      <c r="D29" s="55"/>
      <c r="F29" s="56"/>
      <c r="H29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18:P18"/>
    <mergeCell ref="A19:J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P32"/>
  <sheetViews>
    <sheetView showFormulas="false" showGridLines="true" showRowColHeaders="true" showZeros="true" rightToLeft="false" tabSelected="false" showOutlineSymbols="true" defaultGridColor="true" view="pageBreakPreview" topLeftCell="A5" colorId="64" zoomScale="90" zoomScaleNormal="85" zoomScalePageLayoutView="90" workbookViewId="0">
      <selection pane="topLeft" activeCell="I27" activeCellId="0" sqref="I27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7" min="17" style="47" width="9.14"/>
    <col collapsed="false" customWidth="true" hidden="false" outlineLevel="0" max="18" min="18" style="47" width="10.71"/>
    <col collapsed="false" customWidth="false" hidden="false" outlineLevel="0" max="16384" min="19" style="47" width="9.14"/>
  </cols>
  <sheetData>
    <row r="2" customFormat="false" ht="15.75" hidden="false" customHeight="false" outlineLevel="0" collapsed="false">
      <c r="A2" s="80" t="s">
        <v>108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KA!C16</f>
        <v>Zemes darbi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P22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95" t="s">
        <v>109</v>
      </c>
      <c r="D17" s="96" t="s">
        <v>110</v>
      </c>
      <c r="E17" s="97" t="n">
        <v>433.77</v>
      </c>
      <c r="F17" s="98"/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/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3" t="n">
        <v>2</v>
      </c>
      <c r="B18" s="94"/>
      <c r="C18" s="95" t="s">
        <v>111</v>
      </c>
      <c r="D18" s="96" t="s">
        <v>110</v>
      </c>
      <c r="E18" s="97" t="n">
        <v>433.77</v>
      </c>
      <c r="F18" s="98"/>
      <c r="G18" s="98" t="n">
        <f aca="false">IF(F18&gt;0,likme,0)</f>
        <v>0</v>
      </c>
      <c r="H18" s="98" t="n">
        <f aca="false">ROUND(F18*G18,2)</f>
        <v>0</v>
      </c>
      <c r="I18" s="98" t="n">
        <v>0</v>
      </c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27.7" hidden="false" customHeight="false" outlineLevel="0" collapsed="false">
      <c r="A19" s="93" t="n">
        <v>3</v>
      </c>
      <c r="B19" s="94"/>
      <c r="C19" s="95" t="s">
        <v>112</v>
      </c>
      <c r="D19" s="96" t="s">
        <v>110</v>
      </c>
      <c r="E19" s="97" t="n">
        <v>168.97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3" t="n">
        <v>4</v>
      </c>
      <c r="B20" s="94"/>
      <c r="C20" s="95" t="s">
        <v>113</v>
      </c>
      <c r="D20" s="96" t="s">
        <v>106</v>
      </c>
      <c r="E20" s="97" t="n">
        <v>1</v>
      </c>
      <c r="F20" s="98"/>
      <c r="G20" s="98" t="n">
        <f aca="false">IF(F20&gt;0,likme,0)</f>
        <v>0</v>
      </c>
      <c r="H20" s="98" t="n">
        <f aca="false">ROUND(F20*G20,2)</f>
        <v>0</v>
      </c>
      <c r="I20" s="98" t="n">
        <v>0</v>
      </c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15.75" hidden="false" customHeight="false" outlineLevel="0" collapsed="false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customFormat="false" ht="15.75" hidden="false" customHeight="true" outlineLevel="0" collapsed="false">
      <c r="A22" s="100" t="s">
        <v>107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1"/>
      <c r="L22" s="102" t="n">
        <f aca="false">SUM(L17:L21)</f>
        <v>0</v>
      </c>
      <c r="M22" s="102" t="n">
        <f aca="false">SUM(M17:M21)</f>
        <v>0</v>
      </c>
      <c r="N22" s="102" t="n">
        <f aca="false">SUM(N17:N21)</f>
        <v>0</v>
      </c>
      <c r="O22" s="102" t="n">
        <f aca="false">SUM(O17:O21)</f>
        <v>0</v>
      </c>
      <c r="P22" s="102" t="n">
        <f aca="false">SUM(P17:P21)</f>
        <v>0</v>
      </c>
    </row>
    <row r="23" customFormat="false" ht="15.75" hidden="false" customHeight="false" outlineLevel="0" collapsed="false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4"/>
      <c r="L23" s="105"/>
      <c r="M23" s="105"/>
      <c r="N23" s="105"/>
      <c r="O23" s="105"/>
      <c r="P23" s="106"/>
    </row>
    <row r="24" customFormat="false" ht="15.75" hidden="false" customHeight="false" outlineLevel="0" collapsed="false">
      <c r="A24" s="42" t="str">
        <f aca="false">KT!A23</f>
        <v>Sastādīja: </v>
      </c>
      <c r="C24" s="53"/>
      <c r="D24" s="53" t="str">
        <f aca="false">KT!C27</f>
        <v>2026. gada </v>
      </c>
      <c r="E24" s="53"/>
      <c r="F24" s="53"/>
      <c r="G24" s="53"/>
      <c r="H24" s="53"/>
    </row>
    <row r="25" customFormat="false" ht="15.75" hidden="false" customHeight="false" outlineLevel="0" collapsed="false">
      <c r="A25" s="42" t="s">
        <v>49</v>
      </c>
      <c r="C25" s="53"/>
      <c r="D25" s="53"/>
      <c r="E25" s="53"/>
      <c r="F25" s="53"/>
      <c r="G25" s="53"/>
      <c r="H25" s="53"/>
    </row>
    <row r="26" customFormat="false" ht="15.75" hidden="false" customHeight="false" outlineLevel="0" collapsed="false">
      <c r="A26" s="42"/>
      <c r="C26" s="53"/>
      <c r="D26" s="53"/>
      <c r="E26" s="53"/>
      <c r="F26" s="53"/>
      <c r="G26" s="53"/>
      <c r="H26" s="53"/>
    </row>
    <row r="27" customFormat="false" ht="15.75" hidden="false" customHeight="false" outlineLevel="0" collapsed="false">
      <c r="A27" s="44"/>
      <c r="C27" s="53"/>
      <c r="D27" s="53"/>
      <c r="E27" s="53"/>
      <c r="F27" s="53"/>
      <c r="G27" s="53"/>
      <c r="H27" s="53"/>
    </row>
    <row r="28" customFormat="false" ht="15.75" hidden="false" customHeight="false" outlineLevel="0" collapsed="false">
      <c r="A28" s="42"/>
      <c r="C28" s="53"/>
      <c r="D28" s="53"/>
      <c r="E28" s="53"/>
      <c r="F28" s="53"/>
      <c r="G28" s="53"/>
      <c r="H28" s="53"/>
    </row>
    <row r="29" customFormat="false" ht="15.75" hidden="false" customHeight="false" outlineLevel="0" collapsed="false">
      <c r="A29" s="42"/>
      <c r="C29" s="53"/>
      <c r="D29" s="53"/>
      <c r="E29" s="53"/>
      <c r="F29" s="53"/>
      <c r="G29" s="53"/>
      <c r="H29" s="53"/>
    </row>
    <row r="30" customFormat="false" ht="15.75" hidden="false" customHeight="false" outlineLevel="0" collapsed="false">
      <c r="A30" s="42"/>
      <c r="C30" s="53"/>
      <c r="D30" s="53"/>
      <c r="E30" s="53"/>
      <c r="F30" s="53"/>
      <c r="G30" s="53"/>
      <c r="H30" s="53"/>
    </row>
    <row r="31" customFormat="false" ht="15.75" hidden="false" customHeight="false" outlineLevel="0" collapsed="false">
      <c r="B31" s="44"/>
      <c r="C31" s="53"/>
      <c r="D31" s="53"/>
      <c r="E31" s="53"/>
      <c r="F31" s="53"/>
      <c r="G31" s="53"/>
      <c r="H31" s="53"/>
    </row>
    <row r="32" customFormat="false" ht="15.75" hidden="false" customHeight="false" outlineLevel="0" collapsed="false">
      <c r="B32" s="55"/>
      <c r="C32" s="56"/>
      <c r="D32" s="55"/>
      <c r="F32" s="56"/>
      <c r="H32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21:P21"/>
    <mergeCell ref="A22:J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R51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L8" activeCellId="0" sqref="L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true" hidden="false" outlineLevel="0" max="17" min="17" style="47" width="11.85"/>
    <col collapsed="false" customWidth="true" hidden="false" outlineLevel="0" max="18" min="18" style="47" width="10.71"/>
    <col collapsed="false" customWidth="false" hidden="false" outlineLevel="0" max="16384" min="19" style="47" width="9.14"/>
  </cols>
  <sheetData>
    <row r="2" customFormat="false" ht="15.75" hidden="false" customHeight="false" outlineLevel="0" collapsed="false">
      <c r="A2" s="80" t="s">
        <v>114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KA!C17</f>
        <v>Pamati un pamatnes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P41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07" t="s">
        <v>115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15.75" hidden="false" customHeight="false" outlineLevel="0" collapsed="false">
      <c r="A18" s="93" t="n">
        <v>2</v>
      </c>
      <c r="B18" s="94"/>
      <c r="C18" s="95" t="s">
        <v>116</v>
      </c>
      <c r="D18" s="96" t="s">
        <v>117</v>
      </c>
      <c r="E18" s="97" t="n">
        <v>235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15.75" hidden="false" customHeight="false" outlineLevel="0" collapsed="false">
      <c r="A19" s="93" t="n">
        <v>3</v>
      </c>
      <c r="B19" s="94"/>
      <c r="C19" s="108" t="s">
        <v>118</v>
      </c>
      <c r="D19" s="96" t="s">
        <v>110</v>
      </c>
      <c r="E19" s="97" t="n">
        <v>108.25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98" t="n">
        <f aca="false">SUM(M19:O19)</f>
        <v>0</v>
      </c>
    </row>
    <row r="20" customFormat="false" ht="15.75" hidden="false" customHeight="false" outlineLevel="0" collapsed="false">
      <c r="A20" s="93" t="n">
        <v>4</v>
      </c>
      <c r="B20" s="94"/>
      <c r="C20" s="95" t="s">
        <v>116</v>
      </c>
      <c r="D20" s="96" t="s">
        <v>117</v>
      </c>
      <c r="E20" s="97" t="n">
        <v>235</v>
      </c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98" t="n">
        <f aca="false">SUM(M20:O20)</f>
        <v>0</v>
      </c>
    </row>
    <row r="21" customFormat="false" ht="15.75" hidden="false" customHeight="false" outlineLevel="0" collapsed="false">
      <c r="A21" s="93" t="n">
        <v>5</v>
      </c>
      <c r="B21" s="94"/>
      <c r="C21" s="95" t="s">
        <v>119</v>
      </c>
      <c r="D21" s="96" t="s">
        <v>110</v>
      </c>
      <c r="E21" s="97" t="n">
        <v>53</v>
      </c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98" t="n">
        <f aca="false">SUM(M21:O21)</f>
        <v>0</v>
      </c>
    </row>
    <row r="22" customFormat="false" ht="15.75" hidden="false" customHeight="false" outlineLevel="0" collapsed="false">
      <c r="A22" s="93" t="n">
        <v>6</v>
      </c>
      <c r="B22" s="94"/>
      <c r="C22" s="108" t="s">
        <v>120</v>
      </c>
      <c r="D22" s="96" t="s">
        <v>110</v>
      </c>
      <c r="E22" s="97" t="n">
        <v>11.75</v>
      </c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98" t="n">
        <f aca="false">SUM(M22:O22)</f>
        <v>0</v>
      </c>
    </row>
    <row r="23" customFormat="false" ht="27.7" hidden="false" customHeight="false" outlineLevel="0" collapsed="false">
      <c r="A23" s="93" t="n">
        <v>7</v>
      </c>
      <c r="B23" s="94"/>
      <c r="C23" s="95" t="s">
        <v>121</v>
      </c>
      <c r="D23" s="96" t="s">
        <v>110</v>
      </c>
      <c r="E23" s="97" t="n">
        <v>2.08</v>
      </c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98" t="n">
        <f aca="false">SUM(M23:O23)</f>
        <v>0</v>
      </c>
    </row>
    <row r="24" customFormat="false" ht="15.75" hidden="false" customHeight="false" outlineLevel="0" collapsed="false">
      <c r="A24" s="93" t="n">
        <v>8</v>
      </c>
      <c r="B24" s="94"/>
      <c r="C24" s="107" t="s">
        <v>122</v>
      </c>
      <c r="D24" s="96"/>
      <c r="E24" s="97"/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98" t="n">
        <f aca="false">SUM(M24:O24)</f>
        <v>0</v>
      </c>
      <c r="Q24" s="109"/>
      <c r="R24" s="109"/>
    </row>
    <row r="25" customFormat="false" ht="15.75" hidden="false" customHeight="false" outlineLevel="0" collapsed="false">
      <c r="A25" s="93" t="n">
        <v>9</v>
      </c>
      <c r="B25" s="94"/>
      <c r="C25" s="95" t="s">
        <v>123</v>
      </c>
      <c r="D25" s="96" t="s">
        <v>110</v>
      </c>
      <c r="E25" s="97" t="n">
        <v>1.7</v>
      </c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98" t="n">
        <f aca="false">SUM(M25:O25)</f>
        <v>0</v>
      </c>
      <c r="Q25" s="110"/>
      <c r="R25" s="110"/>
    </row>
    <row r="26" customFormat="false" ht="15.75" hidden="false" customHeight="false" outlineLevel="0" collapsed="false">
      <c r="A26" s="93" t="n">
        <v>10</v>
      </c>
      <c r="B26" s="94"/>
      <c r="C26" s="95" t="s">
        <v>124</v>
      </c>
      <c r="D26" s="96" t="s">
        <v>110</v>
      </c>
      <c r="E26" s="97" t="n">
        <v>3.8</v>
      </c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98" t="n">
        <f aca="false">SUM(M26:O26)</f>
        <v>0</v>
      </c>
    </row>
    <row r="27" customFormat="false" ht="15.75" hidden="false" customHeight="false" outlineLevel="0" collapsed="false">
      <c r="A27" s="93" t="n">
        <v>11</v>
      </c>
      <c r="B27" s="94"/>
      <c r="C27" s="95" t="s">
        <v>125</v>
      </c>
      <c r="D27" s="96" t="s">
        <v>110</v>
      </c>
      <c r="E27" s="97" t="n">
        <v>16.5</v>
      </c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98" t="n">
        <f aca="false">SUM(M27:O27)</f>
        <v>0</v>
      </c>
      <c r="Q27" s="109"/>
    </row>
    <row r="28" customFormat="false" ht="15.75" hidden="false" customHeight="false" outlineLevel="0" collapsed="false">
      <c r="A28" s="93" t="n">
        <v>12</v>
      </c>
      <c r="B28" s="94"/>
      <c r="C28" s="95" t="s">
        <v>125</v>
      </c>
      <c r="D28" s="96" t="s">
        <v>110</v>
      </c>
      <c r="E28" s="97" t="n">
        <v>16.5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98" t="n">
        <f aca="false">SUM(M28:O28)</f>
        <v>0</v>
      </c>
      <c r="R28" s="109"/>
    </row>
    <row r="29" customFormat="false" ht="15.75" hidden="false" customHeight="false" outlineLevel="0" collapsed="false">
      <c r="A29" s="93" t="n">
        <v>13</v>
      </c>
      <c r="B29" s="94"/>
      <c r="C29" s="95" t="s">
        <v>126</v>
      </c>
      <c r="D29" s="96" t="s">
        <v>110</v>
      </c>
      <c r="E29" s="97" t="n">
        <v>2.3</v>
      </c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98" t="n">
        <f aca="false">SUM(M29:O29)</f>
        <v>0</v>
      </c>
    </row>
    <row r="30" customFormat="false" ht="15.75" hidden="false" customHeight="false" outlineLevel="0" collapsed="false">
      <c r="A30" s="93" t="n">
        <v>14</v>
      </c>
      <c r="B30" s="94"/>
      <c r="C30" s="95" t="s">
        <v>125</v>
      </c>
      <c r="D30" s="96" t="s">
        <v>110</v>
      </c>
      <c r="E30" s="97" t="n">
        <v>16.5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98" t="n">
        <f aca="false">SUM(M30:O30)</f>
        <v>0</v>
      </c>
    </row>
    <row r="31" customFormat="false" ht="15.75" hidden="false" customHeight="false" outlineLevel="0" collapsed="false">
      <c r="A31" s="93" t="n">
        <v>15</v>
      </c>
      <c r="B31" s="94"/>
      <c r="C31" s="95" t="s">
        <v>127</v>
      </c>
      <c r="D31" s="96" t="s">
        <v>117</v>
      </c>
      <c r="E31" s="97" t="n">
        <v>235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98" t="n">
        <f aca="false">SUM(M31:O31)</f>
        <v>0</v>
      </c>
    </row>
    <row r="32" customFormat="false" ht="15.75" hidden="false" customHeight="false" outlineLevel="0" collapsed="false">
      <c r="A32" s="93" t="n">
        <v>16</v>
      </c>
      <c r="B32" s="94"/>
      <c r="C32" s="107" t="s">
        <v>128</v>
      </c>
      <c r="D32" s="96"/>
      <c r="E32" s="97"/>
      <c r="F32" s="98"/>
      <c r="G32" s="98" t="n">
        <f aca="false">IF(F32&gt;0,likme,0)</f>
        <v>0</v>
      </c>
      <c r="H32" s="98" t="n">
        <f aca="false">ROUND(F32*G32,2)</f>
        <v>0</v>
      </c>
      <c r="I32" s="98"/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98" t="n">
        <f aca="false">SUM(M32:O32)</f>
        <v>0</v>
      </c>
    </row>
    <row r="33" customFormat="false" ht="27.7" hidden="false" customHeight="false" outlineLevel="0" collapsed="false">
      <c r="A33" s="93" t="n">
        <v>17</v>
      </c>
      <c r="B33" s="94"/>
      <c r="C33" s="95" t="s">
        <v>129</v>
      </c>
      <c r="D33" s="96" t="s">
        <v>130</v>
      </c>
      <c r="E33" s="97" t="n">
        <v>3360</v>
      </c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98" t="n">
        <f aca="false">SUM(M33:O33)</f>
        <v>0</v>
      </c>
    </row>
    <row r="34" customFormat="false" ht="40.95" hidden="false" customHeight="false" outlineLevel="0" collapsed="false">
      <c r="A34" s="93" t="n">
        <v>18</v>
      </c>
      <c r="B34" s="94"/>
      <c r="C34" s="95" t="s">
        <v>131</v>
      </c>
      <c r="D34" s="96" t="s">
        <v>110</v>
      </c>
      <c r="E34" s="97" t="n">
        <v>34.5</v>
      </c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98" t="n">
        <f aca="false">SUM(M34:O34)</f>
        <v>0</v>
      </c>
    </row>
    <row r="35" customFormat="false" ht="46.5" hidden="false" customHeight="true" outlineLevel="0" collapsed="false">
      <c r="A35" s="93" t="n">
        <v>19</v>
      </c>
      <c r="B35" s="94"/>
      <c r="C35" s="95" t="s">
        <v>132</v>
      </c>
      <c r="D35" s="96" t="s">
        <v>130</v>
      </c>
      <c r="E35" s="97" t="n">
        <v>129</v>
      </c>
      <c r="F35" s="98"/>
      <c r="G35" s="98" t="n">
        <f aca="false">IF(F35&gt;0,likme,0)</f>
        <v>0</v>
      </c>
      <c r="H35" s="98" t="n">
        <f aca="false">ROUND(F35*G35,2)</f>
        <v>0</v>
      </c>
      <c r="I35" s="98"/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98" t="n">
        <f aca="false">SUM(M35:O35)</f>
        <v>0</v>
      </c>
    </row>
    <row r="36" customFormat="false" ht="40.95" hidden="false" customHeight="false" outlineLevel="0" collapsed="false">
      <c r="A36" s="93" t="n">
        <v>20</v>
      </c>
      <c r="B36" s="94"/>
      <c r="C36" s="95" t="s">
        <v>133</v>
      </c>
      <c r="D36" s="96" t="s">
        <v>110</v>
      </c>
      <c r="E36" s="97" t="n">
        <v>2.1</v>
      </c>
      <c r="F36" s="98"/>
      <c r="G36" s="98" t="n">
        <f aca="false">IF(F36&gt;0,likme,0)</f>
        <v>0</v>
      </c>
      <c r="H36" s="98" t="n">
        <f aca="false">ROUND(F36*G36,2)</f>
        <v>0</v>
      </c>
      <c r="I36" s="98"/>
      <c r="J36" s="98"/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98" t="n">
        <f aca="false">SUM(M36:O36)</f>
        <v>0</v>
      </c>
    </row>
    <row r="37" customFormat="false" ht="15.75" hidden="false" customHeight="false" outlineLevel="0" collapsed="false">
      <c r="A37" s="93" t="n">
        <v>21</v>
      </c>
      <c r="B37" s="94"/>
      <c r="C37" s="107" t="s">
        <v>134</v>
      </c>
      <c r="D37" s="96"/>
      <c r="E37" s="97"/>
      <c r="F37" s="98"/>
      <c r="G37" s="98" t="n">
        <f aca="false">IF(F37&gt;0,likme,0)</f>
        <v>0</v>
      </c>
      <c r="H37" s="98" t="n">
        <f aca="false">ROUND(F37*G37,2)</f>
        <v>0</v>
      </c>
      <c r="I37" s="98"/>
      <c r="J37" s="98"/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98" t="n">
        <f aca="false">SUM(M37:O37)</f>
        <v>0</v>
      </c>
    </row>
    <row r="38" customFormat="false" ht="27.7" hidden="false" customHeight="false" outlineLevel="0" collapsed="false">
      <c r="A38" s="93" t="n">
        <v>22</v>
      </c>
      <c r="B38" s="94"/>
      <c r="C38" s="95" t="s">
        <v>135</v>
      </c>
      <c r="D38" s="96" t="s">
        <v>117</v>
      </c>
      <c r="E38" s="97" t="n">
        <v>24.5</v>
      </c>
      <c r="F38" s="98"/>
      <c r="G38" s="98" t="n">
        <f aca="false">IF(F38&gt;0,likme,0)</f>
        <v>0</v>
      </c>
      <c r="H38" s="98" t="n">
        <f aca="false">ROUND(F38*G38,2)</f>
        <v>0</v>
      </c>
      <c r="I38" s="98"/>
      <c r="J38" s="98"/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98" t="n">
        <f aca="false">SUM(M38:O38)</f>
        <v>0</v>
      </c>
    </row>
    <row r="39" customFormat="false" ht="27.7" hidden="false" customHeight="false" outlineLevel="0" collapsed="false">
      <c r="A39" s="93" t="n">
        <v>23</v>
      </c>
      <c r="B39" s="94"/>
      <c r="C39" s="95" t="s">
        <v>136</v>
      </c>
      <c r="D39" s="96" t="s">
        <v>117</v>
      </c>
      <c r="E39" s="97" t="n">
        <v>24.5</v>
      </c>
      <c r="F39" s="98"/>
      <c r="G39" s="98" t="n">
        <f aca="false">IF(F39&gt;0,likme,0)</f>
        <v>0</v>
      </c>
      <c r="H39" s="98" t="n">
        <f aca="false">ROUND(F39*G39,2)</f>
        <v>0</v>
      </c>
      <c r="I39" s="98"/>
      <c r="J39" s="98"/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98" t="n">
        <f aca="false">SUM(M39:O39)</f>
        <v>0</v>
      </c>
    </row>
    <row r="40" customFormat="false" ht="15.75" hidden="false" customHeight="false" outlineLevel="0" collapsed="false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</row>
    <row r="41" customFormat="false" ht="15.75" hidden="false" customHeight="true" outlineLevel="0" collapsed="false">
      <c r="A41" s="100" t="s">
        <v>107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1"/>
      <c r="L41" s="102" t="n">
        <f aca="false">SUM(L17:L40)</f>
        <v>0</v>
      </c>
      <c r="M41" s="102" t="n">
        <f aca="false">SUM(M17:M40)</f>
        <v>0</v>
      </c>
      <c r="N41" s="102" t="n">
        <f aca="false">SUM(N17:N40)</f>
        <v>0</v>
      </c>
      <c r="O41" s="102" t="n">
        <f aca="false">SUM(O17:O40)</f>
        <v>0</v>
      </c>
      <c r="P41" s="102" t="n">
        <f aca="false">SUM(P17:P40)</f>
        <v>0</v>
      </c>
    </row>
    <row r="42" customFormat="false" ht="15.75" hidden="false" customHeight="false" outlineLevel="0" collapsed="false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5"/>
      <c r="M42" s="105"/>
      <c r="N42" s="105"/>
      <c r="O42" s="105"/>
      <c r="P42" s="106"/>
    </row>
    <row r="43" customFormat="false" ht="15.75" hidden="false" customHeight="false" outlineLevel="0" collapsed="false">
      <c r="A43" s="42" t="str">
        <f aca="false">KT!A23</f>
        <v>Sastādīja: </v>
      </c>
      <c r="C43" s="53"/>
      <c r="D43" s="53" t="str">
        <f aca="false">KT!C27</f>
        <v>2026. gada </v>
      </c>
      <c r="E43" s="53"/>
      <c r="F43" s="53"/>
      <c r="G43" s="53"/>
      <c r="H43" s="53"/>
    </row>
    <row r="44" customFormat="false" ht="15.75" hidden="false" customHeight="false" outlineLevel="0" collapsed="false">
      <c r="A44" s="42" t="s">
        <v>49</v>
      </c>
      <c r="C44" s="53"/>
      <c r="D44" s="53"/>
      <c r="E44" s="53"/>
      <c r="F44" s="53"/>
      <c r="G44" s="53"/>
      <c r="H44" s="53"/>
    </row>
    <row r="45" customFormat="false" ht="15.75" hidden="false" customHeight="false" outlineLevel="0" collapsed="false">
      <c r="A45" s="42"/>
      <c r="C45" s="53"/>
      <c r="D45" s="53"/>
      <c r="E45" s="53"/>
      <c r="F45" s="53"/>
      <c r="G45" s="53"/>
      <c r="H45" s="53"/>
    </row>
    <row r="46" customFormat="false" ht="15.75" hidden="false" customHeight="false" outlineLevel="0" collapsed="false">
      <c r="A46" s="44"/>
      <c r="C46" s="53"/>
      <c r="D46" s="53"/>
      <c r="E46" s="53"/>
      <c r="F46" s="53"/>
      <c r="G46" s="53"/>
      <c r="H46" s="53"/>
    </row>
    <row r="47" customFormat="false" ht="15.75" hidden="false" customHeight="false" outlineLevel="0" collapsed="false">
      <c r="A47" s="42"/>
      <c r="C47" s="53"/>
      <c r="D47" s="53"/>
      <c r="E47" s="53"/>
      <c r="F47" s="53"/>
      <c r="G47" s="53"/>
      <c r="H47" s="53"/>
    </row>
    <row r="48" customFormat="false" ht="15.75" hidden="false" customHeight="false" outlineLevel="0" collapsed="false">
      <c r="A48" s="42"/>
      <c r="C48" s="53"/>
      <c r="D48" s="53"/>
      <c r="E48" s="53"/>
      <c r="F48" s="53"/>
      <c r="G48" s="53"/>
      <c r="H48" s="53"/>
    </row>
    <row r="49" customFormat="false" ht="15.75" hidden="false" customHeight="false" outlineLevel="0" collapsed="false">
      <c r="A49" s="42"/>
      <c r="C49" s="53"/>
      <c r="D49" s="53"/>
      <c r="E49" s="53"/>
      <c r="F49" s="53"/>
      <c r="G49" s="53"/>
      <c r="H49" s="53"/>
    </row>
    <row r="50" customFormat="false" ht="15.75" hidden="false" customHeight="false" outlineLevel="0" collapsed="false">
      <c r="B50" s="44"/>
      <c r="C50" s="53"/>
      <c r="D50" s="53"/>
      <c r="E50" s="53"/>
      <c r="F50" s="53"/>
      <c r="G50" s="53"/>
      <c r="H50" s="53"/>
    </row>
    <row r="51" customFormat="false" ht="15.75" hidden="false" customHeight="false" outlineLevel="0" collapsed="false">
      <c r="B51" s="55"/>
      <c r="C51" s="56"/>
      <c r="D51" s="55"/>
      <c r="F51" s="56"/>
      <c r="H51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40:P40"/>
    <mergeCell ref="A41:J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P30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F25" activeCellId="0" sqref="F25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7" min="6" style="47" width="10.42"/>
    <col collapsed="false" customWidth="true" hidden="false" outlineLevel="0" max="8" min="8" style="47" width="13.29"/>
    <col collapsed="false" customWidth="true" hidden="false" outlineLevel="0" max="9" min="9" style="47" width="11.43"/>
    <col collapsed="false" customWidth="true" hidden="false" outlineLevel="0" max="10" min="10" style="47" width="10.42"/>
    <col collapsed="false" customWidth="true" hidden="false" outlineLevel="0" max="11" min="11" style="47" width="12.71"/>
    <col collapsed="false" customWidth="true" hidden="false" outlineLevel="0" max="16" min="12" style="47" width="13.86"/>
    <col collapsed="false" customWidth="false" hidden="false" outlineLevel="0" max="18" min="17" style="47" width="9.14"/>
    <col collapsed="false" customWidth="true" hidden="false" outlineLevel="0" max="19" min="19" style="47" width="13.71"/>
    <col collapsed="false" customWidth="false" hidden="false" outlineLevel="0" max="16384" min="20" style="47" width="9.14"/>
  </cols>
  <sheetData>
    <row r="2" customFormat="false" ht="15.75" hidden="false" customHeight="false" outlineLevel="0" collapsed="false">
      <c r="A2" s="80" t="s">
        <v>137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KA!C18</f>
        <v>	Sienas, ēku un būvju karkasu konstrukcijas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P20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89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07" t="s">
        <v>138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98" t="n">
        <f aca="false">SUM(M17:O17)</f>
        <v>0</v>
      </c>
    </row>
    <row r="18" customFormat="false" ht="84.75" hidden="false" customHeight="true" outlineLevel="0" collapsed="false">
      <c r="A18" s="93" t="n">
        <v>2</v>
      </c>
      <c r="B18" s="94"/>
      <c r="C18" s="95" t="s">
        <v>139</v>
      </c>
      <c r="D18" s="96" t="s">
        <v>106</v>
      </c>
      <c r="E18" s="97" t="n">
        <v>1</v>
      </c>
      <c r="F18" s="98"/>
      <c r="G18" s="98" t="n">
        <f aca="false">IF(F18&gt;0,likme,0)</f>
        <v>0</v>
      </c>
      <c r="H18" s="98" t="n">
        <f aca="false">ROUND(F18*G18,2)</f>
        <v>0</v>
      </c>
      <c r="I18" s="98"/>
      <c r="J18" s="98"/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98" t="n">
        <f aca="false">SUM(M18:O18)</f>
        <v>0</v>
      </c>
    </row>
    <row r="19" customFormat="false" ht="15.75" hidden="false" customHeight="false" outlineLevel="0" collapsed="false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</row>
    <row r="20" customFormat="false" ht="15.75" hidden="false" customHeight="true" outlineLevel="0" collapsed="false">
      <c r="A20" s="100" t="s">
        <v>107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1"/>
      <c r="L20" s="102" t="n">
        <f aca="false">SUM(L17:L19)</f>
        <v>0</v>
      </c>
      <c r="M20" s="102" t="n">
        <f aca="false">SUM(M17:M19)</f>
        <v>0</v>
      </c>
      <c r="N20" s="102" t="n">
        <f aca="false">SUM(N17:N19)</f>
        <v>0</v>
      </c>
      <c r="O20" s="102" t="n">
        <f aca="false">SUM(O17:O19)</f>
        <v>0</v>
      </c>
      <c r="P20" s="102" t="n">
        <f aca="false">SUM(P17:P19)</f>
        <v>0</v>
      </c>
    </row>
    <row r="21" customFormat="false" ht="15.75" hidden="false" customHeight="false" outlineLevel="0" collapsed="false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L21" s="105"/>
      <c r="M21" s="105"/>
      <c r="N21" s="105"/>
      <c r="O21" s="105"/>
      <c r="P21" s="106"/>
    </row>
    <row r="22" customFormat="false" ht="15.75" hidden="false" customHeight="false" outlineLevel="0" collapsed="false">
      <c r="A22" s="42" t="str">
        <f aca="false">KT!A23</f>
        <v>Sastādīja: </v>
      </c>
      <c r="C22" s="53"/>
      <c r="D22" s="53" t="str">
        <f aca="false">KT!C27</f>
        <v>2026. gada </v>
      </c>
      <c r="E22" s="53"/>
      <c r="F22" s="53"/>
      <c r="G22" s="53"/>
      <c r="H22" s="53"/>
    </row>
    <row r="23" customFormat="false" ht="15.75" hidden="false" customHeight="false" outlineLevel="0" collapsed="false">
      <c r="A23" s="42" t="s">
        <v>49</v>
      </c>
      <c r="C23" s="53"/>
      <c r="D23" s="53"/>
      <c r="E23" s="53"/>
      <c r="F23" s="53"/>
      <c r="G23" s="53"/>
      <c r="H23" s="53"/>
    </row>
    <row r="24" customFormat="false" ht="15.75" hidden="false" customHeight="false" outlineLevel="0" collapsed="false">
      <c r="A24" s="42"/>
      <c r="C24" s="53"/>
      <c r="D24" s="53"/>
      <c r="E24" s="53"/>
      <c r="F24" s="53"/>
      <c r="G24" s="53"/>
      <c r="H24" s="53"/>
    </row>
    <row r="25" customFormat="false" ht="15.75" hidden="false" customHeight="false" outlineLevel="0" collapsed="false">
      <c r="A25" s="44"/>
      <c r="C25" s="53"/>
      <c r="D25" s="53"/>
      <c r="E25" s="53"/>
      <c r="F25" s="53"/>
      <c r="G25" s="53"/>
      <c r="H25" s="53"/>
    </row>
    <row r="26" customFormat="false" ht="15.75" hidden="false" customHeight="false" outlineLevel="0" collapsed="false">
      <c r="A26" s="42"/>
      <c r="C26" s="53"/>
      <c r="D26" s="53"/>
      <c r="E26" s="53"/>
      <c r="F26" s="53"/>
      <c r="G26" s="53"/>
      <c r="H26" s="53"/>
    </row>
    <row r="27" customFormat="false" ht="15.75" hidden="false" customHeight="false" outlineLevel="0" collapsed="false">
      <c r="A27" s="42"/>
      <c r="C27" s="53"/>
      <c r="D27" s="53"/>
      <c r="E27" s="53"/>
      <c r="F27" s="53"/>
      <c r="G27" s="53"/>
      <c r="H27" s="53"/>
    </row>
    <row r="28" customFormat="false" ht="15.75" hidden="false" customHeight="false" outlineLevel="0" collapsed="false">
      <c r="A28" s="42"/>
      <c r="C28" s="53"/>
      <c r="D28" s="53"/>
      <c r="E28" s="53"/>
      <c r="F28" s="53"/>
      <c r="G28" s="53"/>
      <c r="H28" s="53"/>
    </row>
    <row r="29" customFormat="false" ht="15.75" hidden="false" customHeight="false" outlineLevel="0" collapsed="false">
      <c r="B29" s="44"/>
      <c r="C29" s="53"/>
      <c r="D29" s="53"/>
      <c r="E29" s="53"/>
      <c r="F29" s="53"/>
      <c r="G29" s="53"/>
      <c r="H29" s="53"/>
    </row>
    <row r="30" customFormat="false" ht="15.75" hidden="false" customHeight="false" outlineLevel="0" collapsed="false">
      <c r="B30" s="55"/>
      <c r="C30" s="56"/>
      <c r="D30" s="55"/>
      <c r="F30" s="56"/>
      <c r="H30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19:P19"/>
    <mergeCell ref="A20:J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2:S89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5" zoomScalePageLayoutView="90" workbookViewId="0">
      <selection pane="topLeft" activeCell="M72" activeCellId="0" sqref="M72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7" width="10.71"/>
    <col collapsed="false" customWidth="true" hidden="false" outlineLevel="0" max="2" min="2" style="47" width="9.29"/>
    <col collapsed="false" customWidth="true" hidden="false" outlineLevel="0" max="3" min="3" style="47" width="51.15"/>
    <col collapsed="false" customWidth="true" hidden="false" outlineLevel="0" max="4" min="4" style="47" width="8.29"/>
    <col collapsed="false" customWidth="true" hidden="false" outlineLevel="0" max="5" min="5" style="47" width="10.85"/>
    <col collapsed="false" customWidth="true" hidden="false" outlineLevel="0" max="11" min="6" style="47" width="10.42"/>
    <col collapsed="false" customWidth="true" hidden="false" outlineLevel="0" max="16" min="12" style="47" width="13.86"/>
    <col collapsed="false" customWidth="false" hidden="false" outlineLevel="0" max="16384" min="17" style="47" width="9.14"/>
  </cols>
  <sheetData>
    <row r="2" customFormat="false" ht="15.75" hidden="false" customHeight="false" outlineLevel="0" collapsed="false">
      <c r="A2" s="80" t="s">
        <v>140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customFormat="false" ht="15.75" hidden="false" customHeight="false" outlineLevel="0" collapsed="false">
      <c r="A3" s="81" t="str">
        <f aca="false">KA!C19</f>
        <v>Starpsienas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15.75" hidden="false" customHeight="false" outlineLevel="0" collapsed="false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customFormat="false" ht="15.75" hidden="false" customHeight="false" outlineLevel="0" collapsed="false">
      <c r="A5" s="82"/>
      <c r="B5" s="8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  <c r="P5" s="82"/>
    </row>
    <row r="6" customFormat="false" ht="15.75" hidden="false" customHeight="false" outlineLevel="0" collapsed="false">
      <c r="A6" s="47" t="s">
        <v>23</v>
      </c>
      <c r="C6" s="83" t="str">
        <f aca="false">KT!B9</f>
        <v>Kafejnīcas ēkas jaunbūve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Format="false" ht="15.75" hidden="false" customHeight="false" outlineLevel="0" collapsed="false">
      <c r="A7" s="47" t="s">
        <v>24</v>
      </c>
      <c r="C7" s="83" t="str">
        <f aca="false">KT!B10</f>
        <v>Kafejnīca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Format="false" ht="15.75" hidden="false" customHeight="false" outlineLevel="0" collapsed="false">
      <c r="A8" s="47" t="s">
        <v>25</v>
      </c>
      <c r="C8" s="83" t="str">
        <f aca="false">KT!B11</f>
        <v>"Smārdes Krogs", Smārdes pag., Tukuma nov. Kad. Nr. 90820130012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customFormat="false" ht="15.75" hidden="false" customHeight="false" outlineLevel="0" collapsed="false">
      <c r="A9" s="47" t="s">
        <v>26</v>
      </c>
      <c r="C9" s="8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customFormat="false" ht="15.75" hidden="false" customHeight="false" outlineLevel="0" collapsed="false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customFormat="false" ht="15.75" hidden="false" customHeight="false" outlineLevel="0" collapsed="false">
      <c r="A11" s="47" t="s">
        <v>89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6" t="s">
        <v>90</v>
      </c>
      <c r="N11" s="86"/>
      <c r="O11" s="87" t="n">
        <f aca="false">P79</f>
        <v>0</v>
      </c>
      <c r="P11" s="84" t="s">
        <v>91</v>
      </c>
    </row>
    <row r="12" customFormat="false" ht="15.75" hidden="false" customHeight="false" outlineLevel="0" collapsed="false">
      <c r="E12" s="82"/>
      <c r="M12" s="84"/>
      <c r="N12" s="88" t="s">
        <v>92</v>
      </c>
      <c r="O12" s="84" t="str">
        <f aca="false">KT!C27</f>
        <v>2026. gada </v>
      </c>
      <c r="P12" s="84"/>
    </row>
    <row r="13" customFormat="false" ht="15.75" hidden="false" customHeight="false" outlineLevel="0" collapsed="false">
      <c r="E13" s="82"/>
      <c r="M13" s="84"/>
      <c r="N13" s="84"/>
      <c r="O13" s="84"/>
      <c r="P13" s="84"/>
    </row>
    <row r="14" customFormat="false" ht="15.75" hidden="false" customHeight="true" outlineLevel="0" collapsed="false">
      <c r="A14" s="89" t="s">
        <v>27</v>
      </c>
      <c r="B14" s="89" t="s">
        <v>93</v>
      </c>
      <c r="C14" s="90" t="s">
        <v>94</v>
      </c>
      <c r="D14" s="89" t="s">
        <v>95</v>
      </c>
      <c r="E14" s="91" t="s">
        <v>96</v>
      </c>
      <c r="F14" s="90" t="s">
        <v>97</v>
      </c>
      <c r="G14" s="90"/>
      <c r="H14" s="90"/>
      <c r="I14" s="90"/>
      <c r="J14" s="90"/>
      <c r="K14" s="90"/>
      <c r="L14" s="90" t="s">
        <v>98</v>
      </c>
      <c r="M14" s="90"/>
      <c r="N14" s="90"/>
      <c r="O14" s="90"/>
      <c r="P14" s="90"/>
    </row>
    <row r="15" customFormat="false" ht="110.25" hidden="false" customHeight="true" outlineLevel="0" collapsed="false">
      <c r="A15" s="89"/>
      <c r="B15" s="89"/>
      <c r="C15" s="90"/>
      <c r="D15" s="89"/>
      <c r="E15" s="91"/>
      <c r="F15" s="89" t="s">
        <v>99</v>
      </c>
      <c r="G15" s="89" t="s">
        <v>100</v>
      </c>
      <c r="H15" s="89" t="s">
        <v>101</v>
      </c>
      <c r="I15" s="89" t="s">
        <v>61</v>
      </c>
      <c r="J15" s="89" t="s">
        <v>102</v>
      </c>
      <c r="K15" s="89" t="s">
        <v>103</v>
      </c>
      <c r="L15" s="89" t="s">
        <v>59</v>
      </c>
      <c r="M15" s="89" t="s">
        <v>101</v>
      </c>
      <c r="N15" s="89" t="s">
        <v>61</v>
      </c>
      <c r="O15" s="89" t="s">
        <v>102</v>
      </c>
      <c r="P15" s="111" t="s">
        <v>104</v>
      </c>
    </row>
    <row r="16" customFormat="false" ht="15.75" hidden="false" customHeight="false" outlineLevel="0" collapsed="false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customFormat="false" ht="15.75" hidden="false" customHeight="false" outlineLevel="0" collapsed="false">
      <c r="A17" s="93" t="n">
        <v>1</v>
      </c>
      <c r="B17" s="94"/>
      <c r="C17" s="107" t="s">
        <v>141</v>
      </c>
      <c r="D17" s="96"/>
      <c r="E17" s="97"/>
      <c r="F17" s="98" t="n">
        <v>0</v>
      </c>
      <c r="G17" s="98" t="n">
        <f aca="false">IF(F17&gt;0,likme,0)</f>
        <v>0</v>
      </c>
      <c r="H17" s="98" t="n">
        <f aca="false">ROUND(F17*G17,2)</f>
        <v>0</v>
      </c>
      <c r="I17" s="98" t="n">
        <v>0</v>
      </c>
      <c r="J17" s="98" t="n">
        <v>0</v>
      </c>
      <c r="K17" s="98" t="n">
        <f aca="false">SUM(H17:J17)</f>
        <v>0</v>
      </c>
      <c r="L17" s="98" t="n">
        <f aca="false">ROUND(E17*F17,2)</f>
        <v>0</v>
      </c>
      <c r="M17" s="98" t="n">
        <f aca="false">ROUND(E17*H17,2)</f>
        <v>0</v>
      </c>
      <c r="N17" s="98" t="n">
        <f aca="false">ROUND(E17*I17,2)</f>
        <v>0</v>
      </c>
      <c r="O17" s="98" t="n">
        <f aca="false">ROUND(E17*J17,2)</f>
        <v>0</v>
      </c>
      <c r="P17" s="112" t="n">
        <f aca="false">SUM(M17:O17)</f>
        <v>0</v>
      </c>
    </row>
    <row r="18" customFormat="false" ht="15.75" hidden="false" customHeight="false" outlineLevel="0" collapsed="false">
      <c r="A18" s="93" t="n">
        <v>2</v>
      </c>
      <c r="B18" s="94"/>
      <c r="C18" s="95" t="s">
        <v>142</v>
      </c>
      <c r="D18" s="96"/>
      <c r="E18" s="97"/>
      <c r="F18" s="98" t="n">
        <v>0</v>
      </c>
      <c r="G18" s="98" t="n">
        <f aca="false">IF(F18&gt;0,likme,0)</f>
        <v>0</v>
      </c>
      <c r="H18" s="98" t="n">
        <f aca="false">ROUND(F18*G18,2)</f>
        <v>0</v>
      </c>
      <c r="I18" s="98" t="n">
        <v>0</v>
      </c>
      <c r="J18" s="98" t="n">
        <v>0</v>
      </c>
      <c r="K18" s="98" t="n">
        <f aca="false">SUM(H18:J18)</f>
        <v>0</v>
      </c>
      <c r="L18" s="98" t="n">
        <f aca="false">ROUND(E18*F18,2)</f>
        <v>0</v>
      </c>
      <c r="M18" s="98" t="n">
        <f aca="false">ROUND(E18*H18,2)</f>
        <v>0</v>
      </c>
      <c r="N18" s="98" t="n">
        <f aca="false">ROUND(E18*I18,2)</f>
        <v>0</v>
      </c>
      <c r="O18" s="98" t="n">
        <f aca="false">ROUND(E18*J18,2)</f>
        <v>0</v>
      </c>
      <c r="P18" s="112" t="n">
        <f aca="false">SUM(M18:O18)</f>
        <v>0</v>
      </c>
    </row>
    <row r="19" customFormat="false" ht="15.75" hidden="false" customHeight="false" outlineLevel="0" collapsed="false">
      <c r="A19" s="93" t="n">
        <v>3</v>
      </c>
      <c r="B19" s="94"/>
      <c r="C19" s="95" t="s">
        <v>143</v>
      </c>
      <c r="D19" s="96" t="s">
        <v>117</v>
      </c>
      <c r="E19" s="97" t="n">
        <v>125.18</v>
      </c>
      <c r="F19" s="98"/>
      <c r="G19" s="98" t="n">
        <f aca="false">IF(F19&gt;0,likme,0)</f>
        <v>0</v>
      </c>
      <c r="H19" s="98" t="n">
        <f aca="false">ROUND(F19*G19,2)</f>
        <v>0</v>
      </c>
      <c r="I19" s="98"/>
      <c r="J19" s="98"/>
      <c r="K19" s="98" t="n">
        <f aca="false">SUM(H19:J19)</f>
        <v>0</v>
      </c>
      <c r="L19" s="98" t="n">
        <f aca="false">ROUND(E19*F19,2)</f>
        <v>0</v>
      </c>
      <c r="M19" s="98" t="n">
        <f aca="false">ROUND(E19*H19,2)</f>
        <v>0</v>
      </c>
      <c r="N19" s="98" t="n">
        <f aca="false">ROUND(E19*I19,2)</f>
        <v>0</v>
      </c>
      <c r="O19" s="98" t="n">
        <f aca="false">ROUND(E19*J19,2)</f>
        <v>0</v>
      </c>
      <c r="P19" s="112" t="n">
        <f aca="false">SUM(M19:O19)</f>
        <v>0</v>
      </c>
      <c r="S19" s="110"/>
    </row>
    <row r="20" customFormat="false" ht="15.75" hidden="false" customHeight="false" outlineLevel="0" collapsed="false">
      <c r="A20" s="93" t="n">
        <v>4</v>
      </c>
      <c r="B20" s="94"/>
      <c r="C20" s="107" t="s">
        <v>144</v>
      </c>
      <c r="D20" s="96"/>
      <c r="E20" s="97"/>
      <c r="F20" s="98"/>
      <c r="G20" s="98" t="n">
        <f aca="false">IF(F20&gt;0,likme,0)</f>
        <v>0</v>
      </c>
      <c r="H20" s="98" t="n">
        <f aca="false">ROUND(F20*G20,2)</f>
        <v>0</v>
      </c>
      <c r="I20" s="98"/>
      <c r="J20" s="98"/>
      <c r="K20" s="98" t="n">
        <f aca="false">SUM(H20:J20)</f>
        <v>0</v>
      </c>
      <c r="L20" s="98" t="n">
        <f aca="false">ROUND(E20*F20,2)</f>
        <v>0</v>
      </c>
      <c r="M20" s="98" t="n">
        <f aca="false">ROUND(E20*H20,2)</f>
        <v>0</v>
      </c>
      <c r="N20" s="98" t="n">
        <f aca="false">ROUND(E20*I20,2)</f>
        <v>0</v>
      </c>
      <c r="O20" s="98" t="n">
        <f aca="false">ROUND(E20*J20,2)</f>
        <v>0</v>
      </c>
      <c r="P20" s="112" t="n">
        <f aca="false">SUM(M20:O20)</f>
        <v>0</v>
      </c>
      <c r="S20" s="110"/>
    </row>
    <row r="21" customFormat="false" ht="48.75" hidden="false" customHeight="true" outlineLevel="0" collapsed="false">
      <c r="A21" s="93" t="n">
        <v>5</v>
      </c>
      <c r="B21" s="94"/>
      <c r="C21" s="95" t="s">
        <v>145</v>
      </c>
      <c r="D21" s="113" t="s">
        <v>117</v>
      </c>
      <c r="E21" s="97" t="n">
        <v>51.52</v>
      </c>
      <c r="F21" s="98"/>
      <c r="G21" s="98" t="n">
        <f aca="false">IF(F21&gt;0,likme,0)</f>
        <v>0</v>
      </c>
      <c r="H21" s="98" t="n">
        <f aca="false">ROUND(F21*G21,2)</f>
        <v>0</v>
      </c>
      <c r="I21" s="98"/>
      <c r="J21" s="98"/>
      <c r="K21" s="98" t="n">
        <f aca="false">SUM(H21:J21)</f>
        <v>0</v>
      </c>
      <c r="L21" s="98" t="n">
        <f aca="false">ROUND(E21*F21,2)</f>
        <v>0</v>
      </c>
      <c r="M21" s="98" t="n">
        <f aca="false">ROUND(E21*H21,2)</f>
        <v>0</v>
      </c>
      <c r="N21" s="98" t="n">
        <f aca="false">ROUND(E21*I21,2)</f>
        <v>0</v>
      </c>
      <c r="O21" s="98" t="n">
        <f aca="false">ROUND(E21*J21,2)</f>
        <v>0</v>
      </c>
      <c r="P21" s="112" t="n">
        <f aca="false">SUM(M21:O21)</f>
        <v>0</v>
      </c>
      <c r="S21" s="110"/>
    </row>
    <row r="22" customFormat="false" ht="15.75" hidden="false" customHeight="false" outlineLevel="0" collapsed="false">
      <c r="A22" s="93" t="n">
        <v>6</v>
      </c>
      <c r="B22" s="94"/>
      <c r="C22" s="107" t="s">
        <v>146</v>
      </c>
      <c r="D22" s="96"/>
      <c r="E22" s="97"/>
      <c r="F22" s="98"/>
      <c r="G22" s="98" t="n">
        <f aca="false">IF(F22&gt;0,likme,0)</f>
        <v>0</v>
      </c>
      <c r="H22" s="98" t="n">
        <f aca="false">ROUND(F22*G22,2)</f>
        <v>0</v>
      </c>
      <c r="I22" s="98"/>
      <c r="J22" s="98"/>
      <c r="K22" s="98" t="n">
        <f aca="false">SUM(H22:J22)</f>
        <v>0</v>
      </c>
      <c r="L22" s="98" t="n">
        <f aca="false">ROUND(E22*F22,2)</f>
        <v>0</v>
      </c>
      <c r="M22" s="98" t="n">
        <f aca="false">ROUND(E22*H22,2)</f>
        <v>0</v>
      </c>
      <c r="N22" s="98" t="n">
        <f aca="false">ROUND(E22*I22,2)</f>
        <v>0</v>
      </c>
      <c r="O22" s="98" t="n">
        <f aca="false">ROUND(E22*J22,2)</f>
        <v>0</v>
      </c>
      <c r="P22" s="112" t="n">
        <f aca="false">SUM(M22:O22)</f>
        <v>0</v>
      </c>
      <c r="S22" s="110"/>
    </row>
    <row r="23" customFormat="false" ht="15.75" hidden="false" customHeight="false" outlineLevel="0" collapsed="false">
      <c r="A23" s="93" t="n">
        <v>7</v>
      </c>
      <c r="B23" s="94"/>
      <c r="C23" s="95" t="s">
        <v>142</v>
      </c>
      <c r="D23" s="96"/>
      <c r="E23" s="97"/>
      <c r="F23" s="98"/>
      <c r="G23" s="98" t="n">
        <f aca="false">IF(F23&gt;0,likme,0)</f>
        <v>0</v>
      </c>
      <c r="H23" s="98" t="n">
        <f aca="false">ROUND(F23*G23,2)</f>
        <v>0</v>
      </c>
      <c r="I23" s="98"/>
      <c r="J23" s="98"/>
      <c r="K23" s="98" t="n">
        <f aca="false">SUM(H23:J23)</f>
        <v>0</v>
      </c>
      <c r="L23" s="98" t="n">
        <f aca="false">ROUND(E23*F23,2)</f>
        <v>0</v>
      </c>
      <c r="M23" s="98" t="n">
        <f aca="false">ROUND(E23*H23,2)</f>
        <v>0</v>
      </c>
      <c r="N23" s="98" t="n">
        <f aca="false">ROUND(E23*I23,2)</f>
        <v>0</v>
      </c>
      <c r="O23" s="98" t="n">
        <f aca="false">ROUND(E23*J23,2)</f>
        <v>0</v>
      </c>
      <c r="P23" s="112" t="n">
        <f aca="false">SUM(M23:O23)</f>
        <v>0</v>
      </c>
      <c r="S23" s="110"/>
    </row>
    <row r="24" customFormat="false" ht="15.75" hidden="false" customHeight="false" outlineLevel="0" collapsed="false">
      <c r="A24" s="93" t="n">
        <v>8</v>
      </c>
      <c r="B24" s="94"/>
      <c r="C24" s="95" t="s">
        <v>143</v>
      </c>
      <c r="D24" s="96" t="s">
        <v>117</v>
      </c>
      <c r="E24" s="97" t="n">
        <v>17.78</v>
      </c>
      <c r="F24" s="98"/>
      <c r="G24" s="98" t="n">
        <f aca="false">IF(F24&gt;0,likme,0)</f>
        <v>0</v>
      </c>
      <c r="H24" s="98" t="n">
        <f aca="false">ROUND(F24*G24,2)</f>
        <v>0</v>
      </c>
      <c r="I24" s="98"/>
      <c r="J24" s="98"/>
      <c r="K24" s="98" t="n">
        <f aca="false">SUM(H24:J24)</f>
        <v>0</v>
      </c>
      <c r="L24" s="98" t="n">
        <f aca="false">ROUND(E24*F24,2)</f>
        <v>0</v>
      </c>
      <c r="M24" s="98" t="n">
        <f aca="false">ROUND(E24*H24,2)</f>
        <v>0</v>
      </c>
      <c r="N24" s="98" t="n">
        <f aca="false">ROUND(E24*I24,2)</f>
        <v>0</v>
      </c>
      <c r="O24" s="98" t="n">
        <f aca="false">ROUND(E24*J24,2)</f>
        <v>0</v>
      </c>
      <c r="P24" s="112" t="n">
        <f aca="false">SUM(M24:O24)</f>
        <v>0</v>
      </c>
      <c r="S24" s="110"/>
    </row>
    <row r="25" customFormat="false" ht="15.75" hidden="false" customHeight="false" outlineLevel="0" collapsed="false">
      <c r="A25" s="93" t="n">
        <v>9</v>
      </c>
      <c r="B25" s="94"/>
      <c r="C25" s="107" t="s">
        <v>147</v>
      </c>
      <c r="D25" s="96"/>
      <c r="E25" s="97"/>
      <c r="F25" s="98"/>
      <c r="G25" s="98" t="n">
        <f aca="false">IF(F25&gt;0,likme,0)</f>
        <v>0</v>
      </c>
      <c r="H25" s="98" t="n">
        <f aca="false">ROUND(F25*G25,2)</f>
        <v>0</v>
      </c>
      <c r="I25" s="98"/>
      <c r="J25" s="98"/>
      <c r="K25" s="98" t="n">
        <f aca="false">SUM(H25:J25)</f>
        <v>0</v>
      </c>
      <c r="L25" s="98" t="n">
        <f aca="false">ROUND(E25*F25,2)</f>
        <v>0</v>
      </c>
      <c r="M25" s="98" t="n">
        <f aca="false">ROUND(E25*H25,2)</f>
        <v>0</v>
      </c>
      <c r="N25" s="98" t="n">
        <f aca="false">ROUND(E25*I25,2)</f>
        <v>0</v>
      </c>
      <c r="O25" s="98" t="n">
        <f aca="false">ROUND(E25*J25,2)</f>
        <v>0</v>
      </c>
      <c r="P25" s="112" t="n">
        <f aca="false">SUM(M25:O25)</f>
        <v>0</v>
      </c>
      <c r="S25" s="110"/>
    </row>
    <row r="26" customFormat="false" ht="15.75" hidden="false" customHeight="false" outlineLevel="0" collapsed="false">
      <c r="A26" s="93" t="n">
        <v>10</v>
      </c>
      <c r="B26" s="94"/>
      <c r="C26" s="95" t="s">
        <v>143</v>
      </c>
      <c r="D26" s="96" t="s">
        <v>117</v>
      </c>
      <c r="E26" s="97" t="n">
        <v>26.18</v>
      </c>
      <c r="F26" s="98"/>
      <c r="G26" s="98" t="n">
        <f aca="false">IF(F26&gt;0,likme,0)</f>
        <v>0</v>
      </c>
      <c r="H26" s="98" t="n">
        <f aca="false">ROUND(F26*G26,2)</f>
        <v>0</v>
      </c>
      <c r="I26" s="98"/>
      <c r="J26" s="98"/>
      <c r="K26" s="98" t="n">
        <f aca="false">SUM(H26:J26)</f>
        <v>0</v>
      </c>
      <c r="L26" s="98" t="n">
        <f aca="false">ROUND(E26*F26,2)</f>
        <v>0</v>
      </c>
      <c r="M26" s="98" t="n">
        <f aca="false">ROUND(E26*H26,2)</f>
        <v>0</v>
      </c>
      <c r="N26" s="98" t="n">
        <f aca="false">ROUND(E26*I26,2)</f>
        <v>0</v>
      </c>
      <c r="O26" s="98" t="n">
        <f aca="false">ROUND(E26*J26,2)</f>
        <v>0</v>
      </c>
      <c r="P26" s="112" t="n">
        <f aca="false">SUM(M26:O26)</f>
        <v>0</v>
      </c>
      <c r="S26" s="110"/>
    </row>
    <row r="27" customFormat="false" ht="15.75" hidden="false" customHeight="false" outlineLevel="0" collapsed="false">
      <c r="A27" s="93" t="n">
        <v>11</v>
      </c>
      <c r="B27" s="94"/>
      <c r="C27" s="95" t="s">
        <v>142</v>
      </c>
      <c r="D27" s="96"/>
      <c r="E27" s="97"/>
      <c r="F27" s="98"/>
      <c r="G27" s="98" t="n">
        <f aca="false">IF(F27&gt;0,likme,0)</f>
        <v>0</v>
      </c>
      <c r="H27" s="98" t="n">
        <f aca="false">ROUND(F27*G27,2)</f>
        <v>0</v>
      </c>
      <c r="I27" s="98"/>
      <c r="J27" s="98"/>
      <c r="K27" s="98" t="n">
        <f aca="false">SUM(H27:J27)</f>
        <v>0</v>
      </c>
      <c r="L27" s="98" t="n">
        <f aca="false">ROUND(E27*F27,2)</f>
        <v>0</v>
      </c>
      <c r="M27" s="98" t="n">
        <f aca="false">ROUND(E27*H27,2)</f>
        <v>0</v>
      </c>
      <c r="N27" s="98" t="n">
        <f aca="false">ROUND(E27*I27,2)</f>
        <v>0</v>
      </c>
      <c r="O27" s="98" t="n">
        <f aca="false">ROUND(E27*J27,2)</f>
        <v>0</v>
      </c>
      <c r="P27" s="112" t="n">
        <f aca="false">SUM(M27:O27)</f>
        <v>0</v>
      </c>
      <c r="S27" s="110"/>
    </row>
    <row r="28" customFormat="false" ht="27.7" hidden="false" customHeight="false" outlineLevel="0" collapsed="false">
      <c r="A28" s="93" t="n">
        <v>12</v>
      </c>
      <c r="B28" s="94"/>
      <c r="C28" s="95" t="s">
        <v>148</v>
      </c>
      <c r="D28" s="96" t="s">
        <v>117</v>
      </c>
      <c r="E28" s="97" t="n">
        <v>26.18</v>
      </c>
      <c r="F28" s="98"/>
      <c r="G28" s="98" t="n">
        <f aca="false">IF(F28&gt;0,likme,0)</f>
        <v>0</v>
      </c>
      <c r="H28" s="98" t="n">
        <f aca="false">ROUND(F28*G28,2)</f>
        <v>0</v>
      </c>
      <c r="I28" s="98"/>
      <c r="J28" s="98"/>
      <c r="K28" s="98" t="n">
        <f aca="false">SUM(H28:J28)</f>
        <v>0</v>
      </c>
      <c r="L28" s="98" t="n">
        <f aca="false">ROUND(E28*F28,2)</f>
        <v>0</v>
      </c>
      <c r="M28" s="98" t="n">
        <f aca="false">ROUND(E28*H28,2)</f>
        <v>0</v>
      </c>
      <c r="N28" s="98" t="n">
        <f aca="false">ROUND(E28*I28,2)</f>
        <v>0</v>
      </c>
      <c r="O28" s="98" t="n">
        <f aca="false">ROUND(E28*J28,2)</f>
        <v>0</v>
      </c>
      <c r="P28" s="112" t="n">
        <f aca="false">SUM(M28:O28)</f>
        <v>0</v>
      </c>
      <c r="S28" s="110"/>
    </row>
    <row r="29" customFormat="false" ht="15.75" hidden="false" customHeight="false" outlineLevel="0" collapsed="false">
      <c r="A29" s="93" t="n">
        <v>13</v>
      </c>
      <c r="B29" s="94"/>
      <c r="C29" s="95" t="s">
        <v>149</v>
      </c>
      <c r="D29" s="96" t="s">
        <v>117</v>
      </c>
      <c r="E29" s="97" t="n">
        <v>26.18</v>
      </c>
      <c r="F29" s="98"/>
      <c r="G29" s="98" t="n">
        <f aca="false">IF(F29&gt;0,likme,0)</f>
        <v>0</v>
      </c>
      <c r="H29" s="98" t="n">
        <f aca="false">ROUND(F29*G29,2)</f>
        <v>0</v>
      </c>
      <c r="I29" s="98"/>
      <c r="J29" s="98"/>
      <c r="K29" s="98" t="n">
        <f aca="false">SUM(H29:J29)</f>
        <v>0</v>
      </c>
      <c r="L29" s="98" t="n">
        <f aca="false">ROUND(E29*F29,2)</f>
        <v>0</v>
      </c>
      <c r="M29" s="98" t="n">
        <f aca="false">ROUND(E29*H29,2)</f>
        <v>0</v>
      </c>
      <c r="N29" s="98" t="n">
        <f aca="false">ROUND(E29*I29,2)</f>
        <v>0</v>
      </c>
      <c r="O29" s="98" t="n">
        <f aca="false">ROUND(E29*J29,2)</f>
        <v>0</v>
      </c>
      <c r="P29" s="112" t="n">
        <f aca="false">SUM(M29:O29)</f>
        <v>0</v>
      </c>
      <c r="S29" s="110"/>
    </row>
    <row r="30" customFormat="false" ht="40.95" hidden="false" customHeight="false" outlineLevel="0" collapsed="false">
      <c r="A30" s="93" t="n">
        <v>14</v>
      </c>
      <c r="B30" s="94"/>
      <c r="C30" s="95" t="s">
        <v>150</v>
      </c>
      <c r="D30" s="96" t="s">
        <v>117</v>
      </c>
      <c r="E30" s="97" t="n">
        <v>26.18</v>
      </c>
      <c r="F30" s="98"/>
      <c r="G30" s="98" t="n">
        <f aca="false">IF(F30&gt;0,likme,0)</f>
        <v>0</v>
      </c>
      <c r="H30" s="98" t="n">
        <f aca="false">ROUND(F30*G30,2)</f>
        <v>0</v>
      </c>
      <c r="I30" s="98"/>
      <c r="J30" s="98"/>
      <c r="K30" s="98" t="n">
        <f aca="false">SUM(H30:J30)</f>
        <v>0</v>
      </c>
      <c r="L30" s="98" t="n">
        <f aca="false">ROUND(E30*F30,2)</f>
        <v>0</v>
      </c>
      <c r="M30" s="98" t="n">
        <f aca="false">ROUND(E30*H30,2)</f>
        <v>0</v>
      </c>
      <c r="N30" s="98" t="n">
        <f aca="false">ROUND(E30*I30,2)</f>
        <v>0</v>
      </c>
      <c r="O30" s="98" t="n">
        <f aca="false">ROUND(E30*J30,2)</f>
        <v>0</v>
      </c>
      <c r="P30" s="112" t="n">
        <f aca="false">SUM(M30:O30)</f>
        <v>0</v>
      </c>
      <c r="S30" s="110"/>
    </row>
    <row r="31" customFormat="false" ht="15.75" hidden="false" customHeight="false" outlineLevel="0" collapsed="false">
      <c r="A31" s="93" t="n">
        <v>15</v>
      </c>
      <c r="B31" s="94"/>
      <c r="C31" s="95" t="s">
        <v>151</v>
      </c>
      <c r="D31" s="113" t="s">
        <v>117</v>
      </c>
      <c r="E31" s="97" t="n">
        <v>26.18</v>
      </c>
      <c r="F31" s="98"/>
      <c r="G31" s="98" t="n">
        <f aca="false">IF(F31&gt;0,likme,0)</f>
        <v>0</v>
      </c>
      <c r="H31" s="98" t="n">
        <f aca="false">ROUND(F31*G31,2)</f>
        <v>0</v>
      </c>
      <c r="I31" s="98"/>
      <c r="J31" s="98"/>
      <c r="K31" s="98" t="n">
        <f aca="false">SUM(H31:J31)</f>
        <v>0</v>
      </c>
      <c r="L31" s="98" t="n">
        <f aca="false">ROUND(E31*F31,2)</f>
        <v>0</v>
      </c>
      <c r="M31" s="98" t="n">
        <f aca="false">ROUND(E31*H31,2)</f>
        <v>0</v>
      </c>
      <c r="N31" s="98" t="n">
        <f aca="false">ROUND(E31*I31,2)</f>
        <v>0</v>
      </c>
      <c r="O31" s="98" t="n">
        <f aca="false">ROUND(E31*J31,2)</f>
        <v>0</v>
      </c>
      <c r="P31" s="112" t="n">
        <f aca="false">SUM(M31:O31)</f>
        <v>0</v>
      </c>
      <c r="S31" s="110"/>
    </row>
    <row r="32" customFormat="false" ht="48.75" hidden="false" customHeight="true" outlineLevel="0" collapsed="false">
      <c r="A32" s="93" t="n">
        <v>16</v>
      </c>
      <c r="B32" s="94"/>
      <c r="C32" s="95" t="s">
        <v>152</v>
      </c>
      <c r="D32" s="113" t="s">
        <v>117</v>
      </c>
      <c r="E32" s="97" t="n">
        <v>26.18</v>
      </c>
      <c r="F32" s="98"/>
      <c r="G32" s="98" t="n">
        <f aca="false">IF(F32&gt;0,likme,0)</f>
        <v>0</v>
      </c>
      <c r="H32" s="98" t="n">
        <f aca="false">ROUND(F32*G32,2)</f>
        <v>0</v>
      </c>
      <c r="I32" s="98"/>
      <c r="J32" s="98"/>
      <c r="K32" s="98" t="n">
        <f aca="false">SUM(H32:J32)</f>
        <v>0</v>
      </c>
      <c r="L32" s="98" t="n">
        <f aca="false">ROUND(E32*F32,2)</f>
        <v>0</v>
      </c>
      <c r="M32" s="98" t="n">
        <f aca="false">ROUND(E32*H32,2)</f>
        <v>0</v>
      </c>
      <c r="N32" s="98" t="n">
        <f aca="false">ROUND(E32*I32,2)</f>
        <v>0</v>
      </c>
      <c r="O32" s="98" t="n">
        <f aca="false">ROUND(E32*J32,2)</f>
        <v>0</v>
      </c>
      <c r="P32" s="112" t="n">
        <f aca="false">SUM(M32:O32)</f>
        <v>0</v>
      </c>
      <c r="S32" s="110"/>
    </row>
    <row r="33" customFormat="false" ht="15.75" hidden="false" customHeight="false" outlineLevel="0" collapsed="false">
      <c r="A33" s="93" t="n">
        <v>17</v>
      </c>
      <c r="B33" s="94"/>
      <c r="C33" s="107" t="s">
        <v>153</v>
      </c>
      <c r="D33" s="96"/>
      <c r="E33" s="97"/>
      <c r="F33" s="98"/>
      <c r="G33" s="98" t="n">
        <f aca="false">IF(F33&gt;0,likme,0)</f>
        <v>0</v>
      </c>
      <c r="H33" s="98" t="n">
        <f aca="false">ROUND(F33*G33,2)</f>
        <v>0</v>
      </c>
      <c r="I33" s="98"/>
      <c r="J33" s="98"/>
      <c r="K33" s="98" t="n">
        <f aca="false">SUM(H33:J33)</f>
        <v>0</v>
      </c>
      <c r="L33" s="98" t="n">
        <f aca="false">ROUND(E33*F33,2)</f>
        <v>0</v>
      </c>
      <c r="M33" s="98" t="n">
        <f aca="false">ROUND(E33*H33,2)</f>
        <v>0</v>
      </c>
      <c r="N33" s="98" t="n">
        <f aca="false">ROUND(E33*I33,2)</f>
        <v>0</v>
      </c>
      <c r="O33" s="98" t="n">
        <f aca="false">ROUND(E33*J33,2)</f>
        <v>0</v>
      </c>
      <c r="P33" s="112" t="n">
        <f aca="false">SUM(M33:O33)</f>
        <v>0</v>
      </c>
      <c r="S33" s="110"/>
    </row>
    <row r="34" customFormat="false" ht="15.75" hidden="false" customHeight="false" outlineLevel="0" collapsed="false">
      <c r="A34" s="93" t="n">
        <v>18</v>
      </c>
      <c r="B34" s="94"/>
      <c r="C34" s="95" t="s">
        <v>143</v>
      </c>
      <c r="D34" s="96" t="s">
        <v>117</v>
      </c>
      <c r="E34" s="97" t="n">
        <v>2.86</v>
      </c>
      <c r="F34" s="98"/>
      <c r="G34" s="98" t="n">
        <f aca="false">IF(F34&gt;0,likme,0)</f>
        <v>0</v>
      </c>
      <c r="H34" s="98" t="n">
        <f aca="false">ROUND(F34*G34,2)</f>
        <v>0</v>
      </c>
      <c r="I34" s="98"/>
      <c r="J34" s="98"/>
      <c r="K34" s="98" t="n">
        <f aca="false">SUM(H34:J34)</f>
        <v>0</v>
      </c>
      <c r="L34" s="98" t="n">
        <f aca="false">ROUND(E34*F34,2)</f>
        <v>0</v>
      </c>
      <c r="M34" s="98" t="n">
        <f aca="false">ROUND(E34*H34,2)</f>
        <v>0</v>
      </c>
      <c r="N34" s="98" t="n">
        <f aca="false">ROUND(E34*I34,2)</f>
        <v>0</v>
      </c>
      <c r="O34" s="98" t="n">
        <f aca="false">ROUND(E34*J34,2)</f>
        <v>0</v>
      </c>
      <c r="P34" s="112" t="n">
        <f aca="false">SUM(M34:O34)</f>
        <v>0</v>
      </c>
      <c r="S34" s="110"/>
    </row>
    <row r="35" customFormat="false" ht="15.75" hidden="false" customHeight="false" outlineLevel="0" collapsed="false">
      <c r="A35" s="93" t="n">
        <v>19</v>
      </c>
      <c r="B35" s="94"/>
      <c r="C35" s="95" t="s">
        <v>142</v>
      </c>
      <c r="D35" s="96"/>
      <c r="E35" s="97"/>
      <c r="F35" s="98"/>
      <c r="G35" s="98" t="n">
        <f aca="false">IF(F35&gt;0,likme,0)</f>
        <v>0</v>
      </c>
      <c r="H35" s="98" t="n">
        <f aca="false">ROUND(F35*G35,2)</f>
        <v>0</v>
      </c>
      <c r="I35" s="98"/>
      <c r="J35" s="98"/>
      <c r="K35" s="98" t="n">
        <f aca="false">SUM(H35:J35)</f>
        <v>0</v>
      </c>
      <c r="L35" s="98" t="n">
        <f aca="false">ROUND(E35*F35,2)</f>
        <v>0</v>
      </c>
      <c r="M35" s="98" t="n">
        <f aca="false">ROUND(E35*H35,2)</f>
        <v>0</v>
      </c>
      <c r="N35" s="98" t="n">
        <f aca="false">ROUND(E35*I35,2)</f>
        <v>0</v>
      </c>
      <c r="O35" s="98" t="n">
        <f aca="false">ROUND(E35*J35,2)</f>
        <v>0</v>
      </c>
      <c r="P35" s="112" t="n">
        <f aca="false">SUM(M35:O35)</f>
        <v>0</v>
      </c>
      <c r="S35" s="110"/>
    </row>
    <row r="36" customFormat="false" ht="27.7" hidden="false" customHeight="false" outlineLevel="0" collapsed="false">
      <c r="A36" s="93" t="n">
        <v>20</v>
      </c>
      <c r="B36" s="94"/>
      <c r="C36" s="95" t="s">
        <v>148</v>
      </c>
      <c r="D36" s="96" t="s">
        <v>117</v>
      </c>
      <c r="E36" s="97" t="n">
        <v>2.86</v>
      </c>
      <c r="F36" s="98"/>
      <c r="G36" s="98" t="n">
        <f aca="false">IF(F36&gt;0,likme,0)</f>
        <v>0</v>
      </c>
      <c r="H36" s="98" t="n">
        <f aca="false">ROUND(F36*G36,2)</f>
        <v>0</v>
      </c>
      <c r="I36" s="98"/>
      <c r="J36" s="98"/>
      <c r="K36" s="98" t="n">
        <f aca="false">SUM(H36:J36)</f>
        <v>0</v>
      </c>
      <c r="L36" s="98" t="n">
        <f aca="false">ROUND(E36*F36,2)</f>
        <v>0</v>
      </c>
      <c r="M36" s="98" t="n">
        <f aca="false">ROUND(E36*H36,2)</f>
        <v>0</v>
      </c>
      <c r="N36" s="98" t="n">
        <f aca="false">ROUND(E36*I36,2)</f>
        <v>0</v>
      </c>
      <c r="O36" s="98" t="n">
        <f aca="false">ROUND(E36*J36,2)</f>
        <v>0</v>
      </c>
      <c r="P36" s="112" t="n">
        <f aca="false">SUM(M36:O36)</f>
        <v>0</v>
      </c>
      <c r="S36" s="110"/>
    </row>
    <row r="37" customFormat="false" ht="15.75" hidden="false" customHeight="false" outlineLevel="0" collapsed="false">
      <c r="A37" s="93" t="n">
        <v>21</v>
      </c>
      <c r="B37" s="94"/>
      <c r="C37" s="95" t="s">
        <v>149</v>
      </c>
      <c r="D37" s="96" t="s">
        <v>117</v>
      </c>
      <c r="E37" s="97" t="n">
        <v>2.86</v>
      </c>
      <c r="F37" s="98"/>
      <c r="G37" s="98" t="n">
        <f aca="false">IF(F37&gt;0,likme,0)</f>
        <v>0</v>
      </c>
      <c r="H37" s="98" t="n">
        <f aca="false">ROUND(F37*G37,2)</f>
        <v>0</v>
      </c>
      <c r="I37" s="98"/>
      <c r="J37" s="98"/>
      <c r="K37" s="98" t="n">
        <f aca="false">SUM(H37:J37)</f>
        <v>0</v>
      </c>
      <c r="L37" s="98" t="n">
        <f aca="false">ROUND(E37*F37,2)</f>
        <v>0</v>
      </c>
      <c r="M37" s="98" t="n">
        <f aca="false">ROUND(E37*H37,2)</f>
        <v>0</v>
      </c>
      <c r="N37" s="98" t="n">
        <f aca="false">ROUND(E37*I37,2)</f>
        <v>0</v>
      </c>
      <c r="O37" s="98" t="n">
        <f aca="false">ROUND(E37*J37,2)</f>
        <v>0</v>
      </c>
      <c r="P37" s="112" t="n">
        <f aca="false">SUM(M37:O37)</f>
        <v>0</v>
      </c>
      <c r="S37" s="110"/>
    </row>
    <row r="38" customFormat="false" ht="15.75" hidden="false" customHeight="false" outlineLevel="0" collapsed="false">
      <c r="A38" s="93" t="n">
        <v>22</v>
      </c>
      <c r="B38" s="94"/>
      <c r="C38" s="95" t="s">
        <v>142</v>
      </c>
      <c r="D38" s="96"/>
      <c r="E38" s="97"/>
      <c r="F38" s="98"/>
      <c r="G38" s="98" t="n">
        <f aca="false">IF(F38&gt;0,likme,0)</f>
        <v>0</v>
      </c>
      <c r="H38" s="98" t="n">
        <f aca="false">ROUND(F38*G38,2)</f>
        <v>0</v>
      </c>
      <c r="I38" s="98"/>
      <c r="J38" s="98"/>
      <c r="K38" s="98" t="n">
        <f aca="false">SUM(H38:J38)</f>
        <v>0</v>
      </c>
      <c r="L38" s="98" t="n">
        <f aca="false">ROUND(E38*F38,2)</f>
        <v>0</v>
      </c>
      <c r="M38" s="98" t="n">
        <f aca="false">ROUND(E38*H38,2)</f>
        <v>0</v>
      </c>
      <c r="N38" s="98" t="n">
        <f aca="false">ROUND(E38*I38,2)</f>
        <v>0</v>
      </c>
      <c r="O38" s="98" t="n">
        <f aca="false">ROUND(E38*J38,2)</f>
        <v>0</v>
      </c>
      <c r="P38" s="112" t="n">
        <f aca="false">SUM(M38:O38)</f>
        <v>0</v>
      </c>
      <c r="S38" s="110"/>
    </row>
    <row r="39" customFormat="false" ht="15.75" hidden="false" customHeight="false" outlineLevel="0" collapsed="false">
      <c r="A39" s="93" t="n">
        <v>23</v>
      </c>
      <c r="B39" s="94"/>
      <c r="C39" s="95" t="s">
        <v>143</v>
      </c>
      <c r="D39" s="96" t="s">
        <v>117</v>
      </c>
      <c r="E39" s="97" t="n">
        <v>2.86</v>
      </c>
      <c r="F39" s="98"/>
      <c r="G39" s="98" t="n">
        <f aca="false">IF(F39&gt;0,likme,0)</f>
        <v>0</v>
      </c>
      <c r="H39" s="98" t="n">
        <f aca="false">ROUND(F39*G39,2)</f>
        <v>0</v>
      </c>
      <c r="I39" s="98"/>
      <c r="J39" s="98"/>
      <c r="K39" s="98" t="n">
        <f aca="false">SUM(H39:J39)</f>
        <v>0</v>
      </c>
      <c r="L39" s="98" t="n">
        <f aca="false">ROUND(E39*F39,2)</f>
        <v>0</v>
      </c>
      <c r="M39" s="98" t="n">
        <f aca="false">ROUND(E39*H39,2)</f>
        <v>0</v>
      </c>
      <c r="N39" s="98" t="n">
        <f aca="false">ROUND(E39*I39,2)</f>
        <v>0</v>
      </c>
      <c r="O39" s="98" t="n">
        <f aca="false">ROUND(E39*J39,2)</f>
        <v>0</v>
      </c>
      <c r="P39" s="112" t="n">
        <f aca="false">SUM(M39:O39)</f>
        <v>0</v>
      </c>
      <c r="S39" s="110"/>
    </row>
    <row r="40" customFormat="false" ht="15.75" hidden="false" customHeight="false" outlineLevel="0" collapsed="false">
      <c r="A40" s="93" t="n">
        <v>24</v>
      </c>
      <c r="B40" s="94"/>
      <c r="C40" s="107" t="s">
        <v>154</v>
      </c>
      <c r="D40" s="96"/>
      <c r="E40" s="97"/>
      <c r="F40" s="98"/>
      <c r="G40" s="98" t="n">
        <f aca="false">IF(F40&gt;0,likme,0)</f>
        <v>0</v>
      </c>
      <c r="H40" s="98" t="n">
        <f aca="false">ROUND(F40*G40,2)</f>
        <v>0</v>
      </c>
      <c r="I40" s="98"/>
      <c r="J40" s="98"/>
      <c r="K40" s="98" t="n">
        <f aca="false">SUM(H40:J40)</f>
        <v>0</v>
      </c>
      <c r="L40" s="98" t="n">
        <f aca="false">ROUND(E40*F40,2)</f>
        <v>0</v>
      </c>
      <c r="M40" s="98" t="n">
        <f aca="false">ROUND(E40*H40,2)</f>
        <v>0</v>
      </c>
      <c r="N40" s="98" t="n">
        <f aca="false">ROUND(E40*I40,2)</f>
        <v>0</v>
      </c>
      <c r="O40" s="98" t="n">
        <f aca="false">ROUND(E40*J40,2)</f>
        <v>0</v>
      </c>
      <c r="P40" s="112" t="n">
        <f aca="false">SUM(M40:O40)</f>
        <v>0</v>
      </c>
      <c r="S40" s="110"/>
    </row>
    <row r="41" customFormat="false" ht="48" hidden="false" customHeight="true" outlineLevel="0" collapsed="false">
      <c r="A41" s="93" t="n">
        <v>25</v>
      </c>
      <c r="B41" s="94"/>
      <c r="C41" s="95" t="s">
        <v>152</v>
      </c>
      <c r="D41" s="113" t="s">
        <v>117</v>
      </c>
      <c r="E41" s="97" t="n">
        <v>23.61</v>
      </c>
      <c r="F41" s="98"/>
      <c r="G41" s="98" t="n">
        <f aca="false">IF(F41&gt;0,likme,0)</f>
        <v>0</v>
      </c>
      <c r="H41" s="98" t="n">
        <f aca="false">ROUND(F41*G41,2)</f>
        <v>0</v>
      </c>
      <c r="I41" s="98"/>
      <c r="J41" s="98"/>
      <c r="K41" s="98" t="n">
        <f aca="false">SUM(H41:J41)</f>
        <v>0</v>
      </c>
      <c r="L41" s="98" t="n">
        <f aca="false">ROUND(E41*F41,2)</f>
        <v>0</v>
      </c>
      <c r="M41" s="98" t="n">
        <f aca="false">ROUND(E41*H41,2)</f>
        <v>0</v>
      </c>
      <c r="N41" s="98" t="n">
        <f aca="false">ROUND(E41*I41,2)</f>
        <v>0</v>
      </c>
      <c r="O41" s="98" t="n">
        <f aca="false">ROUND(E41*J41,2)</f>
        <v>0</v>
      </c>
      <c r="P41" s="112" t="n">
        <f aca="false">SUM(M41:O41)</f>
        <v>0</v>
      </c>
      <c r="S41" s="110"/>
    </row>
    <row r="42" customFormat="false" ht="15.75" hidden="false" customHeight="false" outlineLevel="0" collapsed="false">
      <c r="A42" s="93" t="n">
        <v>26</v>
      </c>
      <c r="B42" s="94"/>
      <c r="C42" s="95" t="s">
        <v>151</v>
      </c>
      <c r="D42" s="113" t="s">
        <v>117</v>
      </c>
      <c r="E42" s="97" t="n">
        <v>23.61</v>
      </c>
      <c r="F42" s="98"/>
      <c r="G42" s="98" t="n">
        <f aca="false">IF(F42&gt;0,likme,0)</f>
        <v>0</v>
      </c>
      <c r="H42" s="98" t="n">
        <f aca="false">ROUND(F42*G42,2)</f>
        <v>0</v>
      </c>
      <c r="I42" s="98"/>
      <c r="J42" s="98"/>
      <c r="K42" s="98" t="n">
        <f aca="false">SUM(H42:J42)</f>
        <v>0</v>
      </c>
      <c r="L42" s="98" t="n">
        <f aca="false">ROUND(E42*F42,2)</f>
        <v>0</v>
      </c>
      <c r="M42" s="98" t="n">
        <f aca="false">ROUND(E42*H42,2)</f>
        <v>0</v>
      </c>
      <c r="N42" s="98" t="n">
        <f aca="false">ROUND(E42*I42,2)</f>
        <v>0</v>
      </c>
      <c r="O42" s="98" t="n">
        <f aca="false">ROUND(E42*J42,2)</f>
        <v>0</v>
      </c>
      <c r="P42" s="112" t="n">
        <f aca="false">SUM(M42:O42)</f>
        <v>0</v>
      </c>
      <c r="S42" s="110"/>
    </row>
    <row r="43" customFormat="false" ht="40.95" hidden="false" customHeight="false" outlineLevel="0" collapsed="false">
      <c r="A43" s="93" t="n">
        <v>27</v>
      </c>
      <c r="B43" s="94"/>
      <c r="C43" s="95" t="s">
        <v>150</v>
      </c>
      <c r="D43" s="96" t="s">
        <v>117</v>
      </c>
      <c r="E43" s="97" t="n">
        <v>23.61</v>
      </c>
      <c r="F43" s="98"/>
      <c r="G43" s="98" t="n">
        <f aca="false">IF(F43&gt;0,likme,0)</f>
        <v>0</v>
      </c>
      <c r="H43" s="98" t="n">
        <f aca="false">ROUND(F43*G43,2)</f>
        <v>0</v>
      </c>
      <c r="I43" s="98"/>
      <c r="J43" s="98"/>
      <c r="K43" s="98" t="n">
        <f aca="false">SUM(H43:J43)</f>
        <v>0</v>
      </c>
      <c r="L43" s="98" t="n">
        <f aca="false">ROUND(E43*F43,2)</f>
        <v>0</v>
      </c>
      <c r="M43" s="98" t="n">
        <f aca="false">ROUND(E43*H43,2)</f>
        <v>0</v>
      </c>
      <c r="N43" s="98" t="n">
        <f aca="false">ROUND(E43*I43,2)</f>
        <v>0</v>
      </c>
      <c r="O43" s="98" t="n">
        <f aca="false">ROUND(E43*J43,2)</f>
        <v>0</v>
      </c>
      <c r="P43" s="112" t="n">
        <f aca="false">SUM(M43:O43)</f>
        <v>0</v>
      </c>
      <c r="S43" s="110"/>
    </row>
    <row r="44" customFormat="false" ht="27.7" hidden="false" customHeight="false" outlineLevel="0" collapsed="false">
      <c r="A44" s="93" t="n">
        <v>28</v>
      </c>
      <c r="B44" s="94"/>
      <c r="C44" s="95" t="s">
        <v>148</v>
      </c>
      <c r="D44" s="96" t="s">
        <v>117</v>
      </c>
      <c r="E44" s="97" t="n">
        <v>23.61</v>
      </c>
      <c r="F44" s="98"/>
      <c r="G44" s="98" t="n">
        <f aca="false">IF(F44&gt;0,likme,0)</f>
        <v>0</v>
      </c>
      <c r="H44" s="98" t="n">
        <f aca="false">ROUND(F44*G44,2)</f>
        <v>0</v>
      </c>
      <c r="I44" s="98"/>
      <c r="J44" s="98"/>
      <c r="K44" s="98" t="n">
        <f aca="false">SUM(H44:J44)</f>
        <v>0</v>
      </c>
      <c r="L44" s="98" t="n">
        <f aca="false">ROUND(E44*F44,2)</f>
        <v>0</v>
      </c>
      <c r="M44" s="98" t="n">
        <f aca="false">ROUND(E44*H44,2)</f>
        <v>0</v>
      </c>
      <c r="N44" s="98" t="n">
        <f aca="false">ROUND(E44*I44,2)</f>
        <v>0</v>
      </c>
      <c r="O44" s="98" t="n">
        <f aca="false">ROUND(E44*J44,2)</f>
        <v>0</v>
      </c>
      <c r="P44" s="112" t="n">
        <f aca="false">SUM(M44:O44)</f>
        <v>0</v>
      </c>
      <c r="S44" s="110"/>
    </row>
    <row r="45" customFormat="false" ht="15.75" hidden="false" customHeight="false" outlineLevel="0" collapsed="false">
      <c r="A45" s="93" t="n">
        <v>29</v>
      </c>
      <c r="B45" s="94"/>
      <c r="C45" s="95" t="s">
        <v>149</v>
      </c>
      <c r="D45" s="96" t="s">
        <v>117</v>
      </c>
      <c r="E45" s="97" t="n">
        <v>23.61</v>
      </c>
      <c r="F45" s="98"/>
      <c r="G45" s="98" t="n">
        <f aca="false">IF(F45&gt;0,likme,0)</f>
        <v>0</v>
      </c>
      <c r="H45" s="98" t="n">
        <f aca="false">ROUND(F45*G45,2)</f>
        <v>0</v>
      </c>
      <c r="I45" s="98"/>
      <c r="J45" s="98"/>
      <c r="K45" s="98" t="n">
        <f aca="false">SUM(H45:J45)</f>
        <v>0</v>
      </c>
      <c r="L45" s="98" t="n">
        <f aca="false">ROUND(E45*F45,2)</f>
        <v>0</v>
      </c>
      <c r="M45" s="98" t="n">
        <f aca="false">ROUND(E45*H45,2)</f>
        <v>0</v>
      </c>
      <c r="N45" s="98" t="n">
        <f aca="false">ROUND(E45*I45,2)</f>
        <v>0</v>
      </c>
      <c r="O45" s="98" t="n">
        <f aca="false">ROUND(E45*J45,2)</f>
        <v>0</v>
      </c>
      <c r="P45" s="112" t="n">
        <f aca="false">SUM(M45:O45)</f>
        <v>0</v>
      </c>
      <c r="S45" s="110"/>
    </row>
    <row r="46" customFormat="false" ht="40.95" hidden="false" customHeight="false" outlineLevel="0" collapsed="false">
      <c r="A46" s="93" t="n">
        <v>30</v>
      </c>
      <c r="B46" s="94"/>
      <c r="C46" s="95" t="s">
        <v>150</v>
      </c>
      <c r="D46" s="96" t="s">
        <v>117</v>
      </c>
      <c r="E46" s="97" t="n">
        <v>23.61</v>
      </c>
      <c r="F46" s="98"/>
      <c r="G46" s="98" t="n">
        <f aca="false">IF(F46&gt;0,likme,0)</f>
        <v>0</v>
      </c>
      <c r="H46" s="98" t="n">
        <f aca="false">ROUND(F46*G46,2)</f>
        <v>0</v>
      </c>
      <c r="I46" s="98"/>
      <c r="J46" s="98"/>
      <c r="K46" s="98" t="n">
        <f aca="false">SUM(H46:J46)</f>
        <v>0</v>
      </c>
      <c r="L46" s="98" t="n">
        <f aca="false">ROUND(E46*F46,2)</f>
        <v>0</v>
      </c>
      <c r="M46" s="98" t="n">
        <f aca="false">ROUND(E46*H46,2)</f>
        <v>0</v>
      </c>
      <c r="N46" s="98" t="n">
        <f aca="false">ROUND(E46*I46,2)</f>
        <v>0</v>
      </c>
      <c r="O46" s="98" t="n">
        <f aca="false">ROUND(E46*J46,2)</f>
        <v>0</v>
      </c>
      <c r="P46" s="112" t="n">
        <f aca="false">SUM(M46:O46)</f>
        <v>0</v>
      </c>
      <c r="S46" s="110"/>
    </row>
    <row r="47" customFormat="false" ht="15.75" hidden="false" customHeight="false" outlineLevel="0" collapsed="false">
      <c r="A47" s="93" t="n">
        <v>31</v>
      </c>
      <c r="B47" s="94"/>
      <c r="C47" s="95" t="s">
        <v>151</v>
      </c>
      <c r="D47" s="113" t="s">
        <v>117</v>
      </c>
      <c r="E47" s="97" t="n">
        <v>23.61</v>
      </c>
      <c r="F47" s="98"/>
      <c r="G47" s="98" t="n">
        <f aca="false">IF(F47&gt;0,likme,0)</f>
        <v>0</v>
      </c>
      <c r="H47" s="98" t="n">
        <f aca="false">ROUND(F47*G47,2)</f>
        <v>0</v>
      </c>
      <c r="I47" s="98"/>
      <c r="J47" s="98"/>
      <c r="K47" s="98" t="n">
        <f aca="false">SUM(H47:J47)</f>
        <v>0</v>
      </c>
      <c r="L47" s="98" t="n">
        <f aca="false">ROUND(E47*F47,2)</f>
        <v>0</v>
      </c>
      <c r="M47" s="98" t="n">
        <f aca="false">ROUND(E47*H47,2)</f>
        <v>0</v>
      </c>
      <c r="N47" s="98" t="n">
        <f aca="false">ROUND(E47*I47,2)</f>
        <v>0</v>
      </c>
      <c r="O47" s="98" t="n">
        <f aca="false">ROUND(E47*J47,2)</f>
        <v>0</v>
      </c>
      <c r="P47" s="112" t="n">
        <f aca="false">SUM(M47:O47)</f>
        <v>0</v>
      </c>
      <c r="S47" s="110"/>
    </row>
    <row r="48" customFormat="false" ht="51" hidden="false" customHeight="true" outlineLevel="0" collapsed="false">
      <c r="A48" s="93" t="n">
        <v>32</v>
      </c>
      <c r="B48" s="94"/>
      <c r="C48" s="95" t="s">
        <v>152</v>
      </c>
      <c r="D48" s="113" t="s">
        <v>117</v>
      </c>
      <c r="E48" s="97" t="n">
        <v>23.61</v>
      </c>
      <c r="F48" s="98"/>
      <c r="G48" s="98" t="n">
        <f aca="false">IF(F48&gt;0,likme,0)</f>
        <v>0</v>
      </c>
      <c r="H48" s="98" t="n">
        <f aca="false">ROUND(F48*G48,2)</f>
        <v>0</v>
      </c>
      <c r="I48" s="98"/>
      <c r="J48" s="98"/>
      <c r="K48" s="98" t="n">
        <f aca="false">SUM(H48:J48)</f>
        <v>0</v>
      </c>
      <c r="L48" s="98" t="n">
        <f aca="false">ROUND(E48*F48,2)</f>
        <v>0</v>
      </c>
      <c r="M48" s="98" t="n">
        <f aca="false">ROUND(E48*H48,2)</f>
        <v>0</v>
      </c>
      <c r="N48" s="98" t="n">
        <f aca="false">ROUND(E48*I48,2)</f>
        <v>0</v>
      </c>
      <c r="O48" s="98" t="n">
        <f aca="false">ROUND(E48*J48,2)</f>
        <v>0</v>
      </c>
      <c r="P48" s="112" t="n">
        <f aca="false">SUM(M48:O48)</f>
        <v>0</v>
      </c>
      <c r="S48" s="110"/>
    </row>
    <row r="49" customFormat="false" ht="15.75" hidden="false" customHeight="false" outlineLevel="0" collapsed="false">
      <c r="A49" s="93" t="n">
        <v>33</v>
      </c>
      <c r="B49" s="94"/>
      <c r="C49" s="107" t="s">
        <v>155</v>
      </c>
      <c r="D49" s="96"/>
      <c r="E49" s="97"/>
      <c r="F49" s="98"/>
      <c r="G49" s="98" t="n">
        <f aca="false">IF(F49&gt;0,likme,0)</f>
        <v>0</v>
      </c>
      <c r="H49" s="98" t="n">
        <f aca="false">ROUND(F49*G49,2)</f>
        <v>0</v>
      </c>
      <c r="I49" s="98"/>
      <c r="J49" s="98"/>
      <c r="K49" s="98" t="n">
        <f aca="false">SUM(H49:J49)</f>
        <v>0</v>
      </c>
      <c r="L49" s="98" t="n">
        <f aca="false">ROUND(E49*F49,2)</f>
        <v>0</v>
      </c>
      <c r="M49" s="98" t="n">
        <f aca="false">ROUND(E49*H49,2)</f>
        <v>0</v>
      </c>
      <c r="N49" s="98" t="n">
        <f aca="false">ROUND(E49*I49,2)</f>
        <v>0</v>
      </c>
      <c r="O49" s="98" t="n">
        <f aca="false">ROUND(E49*J49,2)</f>
        <v>0</v>
      </c>
      <c r="P49" s="112" t="n">
        <f aca="false">SUM(M49:O49)</f>
        <v>0</v>
      </c>
      <c r="S49" s="110"/>
    </row>
    <row r="50" customFormat="false" ht="48.75" hidden="false" customHeight="true" outlineLevel="0" collapsed="false">
      <c r="A50" s="93" t="n">
        <v>34</v>
      </c>
      <c r="B50" s="94"/>
      <c r="C50" s="95" t="s">
        <v>156</v>
      </c>
      <c r="D50" s="113" t="s">
        <v>117</v>
      </c>
      <c r="E50" s="97" t="n">
        <v>24.69</v>
      </c>
      <c r="F50" s="98"/>
      <c r="G50" s="98" t="n">
        <f aca="false">IF(F50&gt;0,likme,0)</f>
        <v>0</v>
      </c>
      <c r="H50" s="98" t="n">
        <f aca="false">ROUND(F50*G50,2)</f>
        <v>0</v>
      </c>
      <c r="I50" s="98"/>
      <c r="J50" s="98"/>
      <c r="K50" s="98" t="n">
        <f aca="false">SUM(H50:J50)</f>
        <v>0</v>
      </c>
      <c r="L50" s="98" t="n">
        <f aca="false">ROUND(E50*F50,2)</f>
        <v>0</v>
      </c>
      <c r="M50" s="98" t="n">
        <f aca="false">ROUND(E50*H50,2)</f>
        <v>0</v>
      </c>
      <c r="N50" s="98" t="n">
        <f aca="false">ROUND(E50*I50,2)</f>
        <v>0</v>
      </c>
      <c r="O50" s="98" t="n">
        <f aca="false">ROUND(E50*J50,2)</f>
        <v>0</v>
      </c>
      <c r="P50" s="112" t="n">
        <f aca="false">SUM(M50:O50)</f>
        <v>0</v>
      </c>
      <c r="S50" s="110"/>
    </row>
    <row r="51" customFormat="false" ht="15.75" hidden="false" customHeight="false" outlineLevel="0" collapsed="false">
      <c r="A51" s="93" t="n">
        <v>35</v>
      </c>
      <c r="B51" s="94"/>
      <c r="C51" s="107" t="s">
        <v>157</v>
      </c>
      <c r="D51" s="96"/>
      <c r="E51" s="97"/>
      <c r="F51" s="98"/>
      <c r="G51" s="98" t="n">
        <f aca="false">IF(F51&gt;0,likme,0)</f>
        <v>0</v>
      </c>
      <c r="H51" s="98" t="n">
        <f aca="false">ROUND(F51*G51,2)</f>
        <v>0</v>
      </c>
      <c r="I51" s="98"/>
      <c r="J51" s="98"/>
      <c r="K51" s="98" t="n">
        <f aca="false">SUM(H51:J51)</f>
        <v>0</v>
      </c>
      <c r="L51" s="98" t="n">
        <f aca="false">ROUND(E51*F51,2)</f>
        <v>0</v>
      </c>
      <c r="M51" s="98" t="n">
        <f aca="false">ROUND(E51*H51,2)</f>
        <v>0</v>
      </c>
      <c r="N51" s="98" t="n">
        <f aca="false">ROUND(E51*I51,2)</f>
        <v>0</v>
      </c>
      <c r="O51" s="98" t="n">
        <f aca="false">ROUND(E51*J51,2)</f>
        <v>0</v>
      </c>
      <c r="P51" s="112" t="n">
        <f aca="false">SUM(M51:O51)</f>
        <v>0</v>
      </c>
      <c r="S51" s="110"/>
    </row>
    <row r="52" customFormat="false" ht="27.7" hidden="false" customHeight="false" outlineLevel="0" collapsed="false">
      <c r="A52" s="93" t="n">
        <v>36</v>
      </c>
      <c r="B52" s="94"/>
      <c r="C52" s="95" t="s">
        <v>158</v>
      </c>
      <c r="D52" s="96" t="s">
        <v>117</v>
      </c>
      <c r="E52" s="97" t="n">
        <v>27.12</v>
      </c>
      <c r="F52" s="98"/>
      <c r="G52" s="98" t="n">
        <f aca="false">IF(F52&gt;0,likme,0)</f>
        <v>0</v>
      </c>
      <c r="H52" s="98" t="n">
        <f aca="false">ROUND(F52*G52,2)</f>
        <v>0</v>
      </c>
      <c r="I52" s="98"/>
      <c r="J52" s="98"/>
      <c r="K52" s="98" t="n">
        <f aca="false">SUM(H52:J52)</f>
        <v>0</v>
      </c>
      <c r="L52" s="98" t="n">
        <f aca="false">ROUND(E52*F52,2)</f>
        <v>0</v>
      </c>
      <c r="M52" s="98" t="n">
        <f aca="false">ROUND(E52*H52,2)</f>
        <v>0</v>
      </c>
      <c r="N52" s="98" t="n">
        <f aca="false">ROUND(E52*I52,2)</f>
        <v>0</v>
      </c>
      <c r="O52" s="98" t="n">
        <f aca="false">ROUND(E52*J52,2)</f>
        <v>0</v>
      </c>
      <c r="P52" s="112" t="n">
        <f aca="false">SUM(M52:O52)</f>
        <v>0</v>
      </c>
      <c r="S52" s="110"/>
    </row>
    <row r="53" customFormat="false" ht="40.95" hidden="false" customHeight="false" outlineLevel="0" collapsed="false">
      <c r="A53" s="93" t="n">
        <v>37</v>
      </c>
      <c r="B53" s="94"/>
      <c r="C53" s="95" t="s">
        <v>159</v>
      </c>
      <c r="D53" s="96" t="s">
        <v>117</v>
      </c>
      <c r="E53" s="97" t="n">
        <v>27.12</v>
      </c>
      <c r="F53" s="98"/>
      <c r="G53" s="98" t="n">
        <f aca="false">IF(F53&gt;0,likme,0)</f>
        <v>0</v>
      </c>
      <c r="H53" s="98" t="n">
        <f aca="false">ROUND(F53*G53,2)</f>
        <v>0</v>
      </c>
      <c r="I53" s="98"/>
      <c r="J53" s="98"/>
      <c r="K53" s="98" t="n">
        <f aca="false">SUM(H53:J53)</f>
        <v>0</v>
      </c>
      <c r="L53" s="98" t="n">
        <f aca="false">ROUND(E53*F53,2)</f>
        <v>0</v>
      </c>
      <c r="M53" s="98" t="n">
        <f aca="false">ROUND(E53*H53,2)</f>
        <v>0</v>
      </c>
      <c r="N53" s="98" t="n">
        <f aca="false">ROUND(E53*I53,2)</f>
        <v>0</v>
      </c>
      <c r="O53" s="98" t="n">
        <f aca="false">ROUND(E53*J53,2)</f>
        <v>0</v>
      </c>
      <c r="P53" s="112" t="n">
        <f aca="false">SUM(M53:O53)</f>
        <v>0</v>
      </c>
      <c r="S53" s="110"/>
    </row>
    <row r="54" customFormat="false" ht="15.75" hidden="false" customHeight="false" outlineLevel="0" collapsed="false">
      <c r="A54" s="93" t="n">
        <v>38</v>
      </c>
      <c r="B54" s="94"/>
      <c r="C54" s="114" t="s">
        <v>160</v>
      </c>
      <c r="D54" s="113" t="s">
        <v>117</v>
      </c>
      <c r="E54" s="97" t="n">
        <v>27.12</v>
      </c>
      <c r="F54" s="98"/>
      <c r="G54" s="98" t="n">
        <f aca="false">IF(F54&gt;0,likme,0)</f>
        <v>0</v>
      </c>
      <c r="H54" s="98" t="n">
        <f aca="false">ROUND(F54*G54,2)</f>
        <v>0</v>
      </c>
      <c r="I54" s="98"/>
      <c r="J54" s="98"/>
      <c r="K54" s="98" t="n">
        <f aca="false">SUM(H54:J54)</f>
        <v>0</v>
      </c>
      <c r="L54" s="98" t="n">
        <f aca="false">ROUND(E54*F54,2)</f>
        <v>0</v>
      </c>
      <c r="M54" s="98" t="n">
        <f aca="false">ROUND(E54*H54,2)</f>
        <v>0</v>
      </c>
      <c r="N54" s="98" t="n">
        <f aca="false">ROUND(E54*I54,2)</f>
        <v>0</v>
      </c>
      <c r="O54" s="98" t="n">
        <f aca="false">ROUND(E54*J54,2)</f>
        <v>0</v>
      </c>
      <c r="P54" s="112" t="n">
        <f aca="false">SUM(M54:O54)</f>
        <v>0</v>
      </c>
      <c r="S54" s="110"/>
    </row>
    <row r="55" customFormat="false" ht="15.75" hidden="false" customHeight="false" outlineLevel="0" collapsed="false">
      <c r="A55" s="93" t="n">
        <v>39</v>
      </c>
      <c r="B55" s="94"/>
      <c r="C55" s="114" t="s">
        <v>161</v>
      </c>
      <c r="D55" s="113" t="s">
        <v>117</v>
      </c>
      <c r="E55" s="97" t="n">
        <v>27.12</v>
      </c>
      <c r="F55" s="98"/>
      <c r="G55" s="98" t="n">
        <f aca="false">IF(F55&gt;0,likme,0)</f>
        <v>0</v>
      </c>
      <c r="H55" s="98" t="n">
        <f aca="false">ROUND(F55*G55,2)</f>
        <v>0</v>
      </c>
      <c r="I55" s="98"/>
      <c r="J55" s="98"/>
      <c r="K55" s="98" t="n">
        <f aca="false">SUM(H55:J55)</f>
        <v>0</v>
      </c>
      <c r="L55" s="98" t="n">
        <f aca="false">ROUND(E55*F55,2)</f>
        <v>0</v>
      </c>
      <c r="M55" s="98" t="n">
        <f aca="false">ROUND(E55*H55,2)</f>
        <v>0</v>
      </c>
      <c r="N55" s="98" t="n">
        <f aca="false">ROUND(E55*I55,2)</f>
        <v>0</v>
      </c>
      <c r="O55" s="98" t="n">
        <f aca="false">ROUND(E55*J55,2)</f>
        <v>0</v>
      </c>
      <c r="P55" s="112" t="n">
        <f aca="false">SUM(M55:O55)</f>
        <v>0</v>
      </c>
      <c r="S55" s="110"/>
    </row>
    <row r="56" customFormat="false" ht="15.75" hidden="false" customHeight="false" outlineLevel="0" collapsed="false">
      <c r="A56" s="93" t="n">
        <v>40</v>
      </c>
      <c r="B56" s="94"/>
      <c r="C56" s="107" t="s">
        <v>162</v>
      </c>
      <c r="D56" s="96"/>
      <c r="E56" s="97"/>
      <c r="F56" s="98"/>
      <c r="G56" s="98" t="n">
        <f aca="false">IF(F56&gt;0,likme,0)</f>
        <v>0</v>
      </c>
      <c r="H56" s="98" t="n">
        <f aca="false">ROUND(F56*G56,2)</f>
        <v>0</v>
      </c>
      <c r="I56" s="98"/>
      <c r="J56" s="98"/>
      <c r="K56" s="98" t="n">
        <f aca="false">SUM(H56:J56)</f>
        <v>0</v>
      </c>
      <c r="L56" s="98" t="n">
        <f aca="false">ROUND(E56*F56,2)</f>
        <v>0</v>
      </c>
      <c r="M56" s="98" t="n">
        <f aca="false">ROUND(E56*H56,2)</f>
        <v>0</v>
      </c>
      <c r="N56" s="98" t="n">
        <f aca="false">ROUND(E56*I56,2)</f>
        <v>0</v>
      </c>
      <c r="O56" s="98" t="n">
        <f aca="false">ROUND(E56*J56,2)</f>
        <v>0</v>
      </c>
      <c r="P56" s="112" t="n">
        <f aca="false">SUM(M56:O56)</f>
        <v>0</v>
      </c>
      <c r="S56" s="110"/>
    </row>
    <row r="57" customFormat="false" ht="15.75" hidden="false" customHeight="false" outlineLevel="0" collapsed="false">
      <c r="A57" s="93" t="n">
        <v>41</v>
      </c>
      <c r="B57" s="94"/>
      <c r="C57" s="114" t="s">
        <v>161</v>
      </c>
      <c r="D57" s="113" t="s">
        <v>117</v>
      </c>
      <c r="E57" s="97" t="n">
        <v>44.46</v>
      </c>
      <c r="F57" s="98"/>
      <c r="G57" s="98" t="n">
        <f aca="false">IF(F57&gt;0,likme,0)</f>
        <v>0</v>
      </c>
      <c r="H57" s="98" t="n">
        <f aca="false">ROUND(F57*G57,2)</f>
        <v>0</v>
      </c>
      <c r="I57" s="98"/>
      <c r="J57" s="98"/>
      <c r="K57" s="98" t="n">
        <f aca="false">SUM(H57:J57)</f>
        <v>0</v>
      </c>
      <c r="L57" s="98" t="n">
        <f aca="false">ROUND(E57*F57,2)</f>
        <v>0</v>
      </c>
      <c r="M57" s="98" t="n">
        <f aca="false">ROUND(E57*H57,2)</f>
        <v>0</v>
      </c>
      <c r="N57" s="98" t="n">
        <f aca="false">ROUND(E57*I57,2)</f>
        <v>0</v>
      </c>
      <c r="O57" s="98" t="n">
        <f aca="false">ROUND(E57*J57,2)</f>
        <v>0</v>
      </c>
      <c r="P57" s="112" t="n">
        <f aca="false">SUM(M57:O57)</f>
        <v>0</v>
      </c>
      <c r="S57" s="110"/>
    </row>
    <row r="58" customFormat="false" ht="15.75" hidden="false" customHeight="false" outlineLevel="0" collapsed="false">
      <c r="A58" s="93" t="n">
        <v>42</v>
      </c>
      <c r="B58" s="94"/>
      <c r="C58" s="114" t="s">
        <v>160</v>
      </c>
      <c r="D58" s="113" t="s">
        <v>117</v>
      </c>
      <c r="E58" s="97" t="n">
        <v>44.46</v>
      </c>
      <c r="F58" s="98"/>
      <c r="G58" s="98" t="n">
        <f aca="false">IF(F58&gt;0,likme,0)</f>
        <v>0</v>
      </c>
      <c r="H58" s="98" t="n">
        <f aca="false">ROUND(F58*G58,2)</f>
        <v>0</v>
      </c>
      <c r="I58" s="98"/>
      <c r="J58" s="98"/>
      <c r="K58" s="98" t="n">
        <f aca="false">SUM(H58:J58)</f>
        <v>0</v>
      </c>
      <c r="L58" s="98" t="n">
        <f aca="false">ROUND(E58*F58,2)</f>
        <v>0</v>
      </c>
      <c r="M58" s="98" t="n">
        <f aca="false">ROUND(E58*H58,2)</f>
        <v>0</v>
      </c>
      <c r="N58" s="98" t="n">
        <f aca="false">ROUND(E58*I58,2)</f>
        <v>0</v>
      </c>
      <c r="O58" s="98" t="n">
        <f aca="false">ROUND(E58*J58,2)</f>
        <v>0</v>
      </c>
      <c r="P58" s="112" t="n">
        <f aca="false">SUM(M58:O58)</f>
        <v>0</v>
      </c>
      <c r="S58" s="110"/>
    </row>
    <row r="59" customFormat="false" ht="40.95" hidden="false" customHeight="false" outlineLevel="0" collapsed="false">
      <c r="A59" s="93" t="n">
        <v>43</v>
      </c>
      <c r="B59" s="94"/>
      <c r="C59" s="95" t="s">
        <v>163</v>
      </c>
      <c r="D59" s="96" t="s">
        <v>117</v>
      </c>
      <c r="E59" s="97" t="n">
        <v>44.46</v>
      </c>
      <c r="F59" s="98"/>
      <c r="G59" s="98" t="n">
        <f aca="false">IF(F59&gt;0,likme,0)</f>
        <v>0</v>
      </c>
      <c r="H59" s="98" t="n">
        <f aca="false">ROUND(F59*G59,2)</f>
        <v>0</v>
      </c>
      <c r="I59" s="98"/>
      <c r="J59" s="98"/>
      <c r="K59" s="98" t="n">
        <f aca="false">SUM(H59:J59)</f>
        <v>0</v>
      </c>
      <c r="L59" s="98" t="n">
        <f aca="false">ROUND(E59*F59,2)</f>
        <v>0</v>
      </c>
      <c r="M59" s="98" t="n">
        <f aca="false">ROUND(E59*H59,2)</f>
        <v>0</v>
      </c>
      <c r="N59" s="98" t="n">
        <f aca="false">ROUND(E59*I59,2)</f>
        <v>0</v>
      </c>
      <c r="O59" s="98" t="n">
        <f aca="false">ROUND(E59*J59,2)</f>
        <v>0</v>
      </c>
      <c r="P59" s="112" t="n">
        <f aca="false">SUM(M59:O59)</f>
        <v>0</v>
      </c>
      <c r="S59" s="110"/>
    </row>
    <row r="60" customFormat="false" ht="27.7" hidden="false" customHeight="false" outlineLevel="0" collapsed="false">
      <c r="A60" s="93" t="n">
        <v>44</v>
      </c>
      <c r="B60" s="94"/>
      <c r="C60" s="95" t="s">
        <v>148</v>
      </c>
      <c r="D60" s="96" t="s">
        <v>117</v>
      </c>
      <c r="E60" s="97" t="n">
        <v>44.46</v>
      </c>
      <c r="F60" s="98"/>
      <c r="G60" s="98" t="n">
        <f aca="false">IF(F60&gt;0,likme,0)</f>
        <v>0</v>
      </c>
      <c r="H60" s="98" t="n">
        <f aca="false">ROUND(F60*G60,2)</f>
        <v>0</v>
      </c>
      <c r="I60" s="98"/>
      <c r="J60" s="98"/>
      <c r="K60" s="98" t="n">
        <f aca="false">SUM(H60:J60)</f>
        <v>0</v>
      </c>
      <c r="L60" s="98" t="n">
        <f aca="false">ROUND(E60*F60,2)</f>
        <v>0</v>
      </c>
      <c r="M60" s="98" t="n">
        <f aca="false">ROUND(E60*H60,2)</f>
        <v>0</v>
      </c>
      <c r="N60" s="98" t="n">
        <f aca="false">ROUND(E60*I60,2)</f>
        <v>0</v>
      </c>
      <c r="O60" s="98" t="n">
        <f aca="false">ROUND(E60*J60,2)</f>
        <v>0</v>
      </c>
      <c r="P60" s="112" t="n">
        <f aca="false">SUM(M60:O60)</f>
        <v>0</v>
      </c>
      <c r="S60" s="110"/>
    </row>
    <row r="61" customFormat="false" ht="15.75" hidden="false" customHeight="false" outlineLevel="0" collapsed="false">
      <c r="A61" s="93" t="n">
        <v>45</v>
      </c>
      <c r="B61" s="94"/>
      <c r="C61" s="95" t="s">
        <v>149</v>
      </c>
      <c r="D61" s="96" t="s">
        <v>117</v>
      </c>
      <c r="E61" s="97" t="n">
        <v>44.46</v>
      </c>
      <c r="F61" s="98"/>
      <c r="G61" s="98" t="n">
        <f aca="false">IF(F61&gt;0,likme,0)</f>
        <v>0</v>
      </c>
      <c r="H61" s="98" t="n">
        <f aca="false">ROUND(F61*G61,2)</f>
        <v>0</v>
      </c>
      <c r="I61" s="98"/>
      <c r="J61" s="98"/>
      <c r="K61" s="98" t="n">
        <f aca="false">SUM(H61:J61)</f>
        <v>0</v>
      </c>
      <c r="L61" s="98" t="n">
        <f aca="false">ROUND(E61*F61,2)</f>
        <v>0</v>
      </c>
      <c r="M61" s="98" t="n">
        <f aca="false">ROUND(E61*H61,2)</f>
        <v>0</v>
      </c>
      <c r="N61" s="98" t="n">
        <f aca="false">ROUND(E61*I61,2)</f>
        <v>0</v>
      </c>
      <c r="O61" s="98" t="n">
        <f aca="false">ROUND(E61*J61,2)</f>
        <v>0</v>
      </c>
      <c r="P61" s="112" t="n">
        <f aca="false">SUM(M61:O61)</f>
        <v>0</v>
      </c>
      <c r="S61" s="110"/>
    </row>
    <row r="62" customFormat="false" ht="40.95" hidden="false" customHeight="false" outlineLevel="0" collapsed="false">
      <c r="A62" s="93" t="n">
        <v>46</v>
      </c>
      <c r="B62" s="94"/>
      <c r="C62" s="95" t="s">
        <v>163</v>
      </c>
      <c r="D62" s="96" t="s">
        <v>117</v>
      </c>
      <c r="E62" s="97" t="n">
        <v>44.46</v>
      </c>
      <c r="F62" s="98"/>
      <c r="G62" s="98" t="n">
        <f aca="false">IF(F62&gt;0,likme,0)</f>
        <v>0</v>
      </c>
      <c r="H62" s="98" t="n">
        <f aca="false">ROUND(F62*G62,2)</f>
        <v>0</v>
      </c>
      <c r="I62" s="98"/>
      <c r="J62" s="98"/>
      <c r="K62" s="98" t="n">
        <f aca="false">SUM(H62:J62)</f>
        <v>0</v>
      </c>
      <c r="L62" s="98" t="n">
        <f aca="false">ROUND(E62*F62,2)</f>
        <v>0</v>
      </c>
      <c r="M62" s="98" t="n">
        <f aca="false">ROUND(E62*H62,2)</f>
        <v>0</v>
      </c>
      <c r="N62" s="98" t="n">
        <f aca="false">ROUND(E62*I62,2)</f>
        <v>0</v>
      </c>
      <c r="O62" s="98" t="n">
        <f aca="false">ROUND(E62*J62,2)</f>
        <v>0</v>
      </c>
      <c r="P62" s="112" t="n">
        <f aca="false">SUM(M62:O62)</f>
        <v>0</v>
      </c>
      <c r="S62" s="110"/>
    </row>
    <row r="63" customFormat="false" ht="15.75" hidden="false" customHeight="false" outlineLevel="0" collapsed="false">
      <c r="A63" s="93" t="n">
        <v>47</v>
      </c>
      <c r="B63" s="94"/>
      <c r="C63" s="114" t="s">
        <v>160</v>
      </c>
      <c r="D63" s="113" t="s">
        <v>117</v>
      </c>
      <c r="E63" s="97" t="n">
        <v>44.46</v>
      </c>
      <c r="F63" s="98"/>
      <c r="G63" s="98" t="n">
        <f aca="false">IF(F63&gt;0,likme,0)</f>
        <v>0</v>
      </c>
      <c r="H63" s="98" t="n">
        <f aca="false">ROUND(F63*G63,2)</f>
        <v>0</v>
      </c>
      <c r="I63" s="98"/>
      <c r="J63" s="98"/>
      <c r="K63" s="98" t="n">
        <f aca="false">SUM(H63:J63)</f>
        <v>0</v>
      </c>
      <c r="L63" s="98" t="n">
        <f aca="false">ROUND(E63*F63,2)</f>
        <v>0</v>
      </c>
      <c r="M63" s="98" t="n">
        <f aca="false">ROUND(E63*H63,2)</f>
        <v>0</v>
      </c>
      <c r="N63" s="98" t="n">
        <f aca="false">ROUND(E63*I63,2)</f>
        <v>0</v>
      </c>
      <c r="O63" s="98" t="n">
        <f aca="false">ROUND(E63*J63,2)</f>
        <v>0</v>
      </c>
      <c r="P63" s="112" t="n">
        <f aca="false">SUM(M63:O63)</f>
        <v>0</v>
      </c>
      <c r="S63" s="110"/>
    </row>
    <row r="64" customFormat="false" ht="15.75" hidden="false" customHeight="false" outlineLevel="0" collapsed="false">
      <c r="A64" s="93" t="n">
        <v>48</v>
      </c>
      <c r="B64" s="94"/>
      <c r="C64" s="114" t="s">
        <v>161</v>
      </c>
      <c r="D64" s="113" t="s">
        <v>117</v>
      </c>
      <c r="E64" s="97" t="n">
        <v>44.46</v>
      </c>
      <c r="F64" s="98"/>
      <c r="G64" s="98" t="n">
        <f aca="false">IF(F64&gt;0,likme,0)</f>
        <v>0</v>
      </c>
      <c r="H64" s="98" t="n">
        <f aca="false">ROUND(F64*G64,2)</f>
        <v>0</v>
      </c>
      <c r="I64" s="98"/>
      <c r="J64" s="98"/>
      <c r="K64" s="98" t="n">
        <f aca="false">SUM(H64:J64)</f>
        <v>0</v>
      </c>
      <c r="L64" s="98" t="n">
        <f aca="false">ROUND(E64*F64,2)</f>
        <v>0</v>
      </c>
      <c r="M64" s="98" t="n">
        <f aca="false">ROUND(E64*H64,2)</f>
        <v>0</v>
      </c>
      <c r="N64" s="98" t="n">
        <f aca="false">ROUND(E64*I64,2)</f>
        <v>0</v>
      </c>
      <c r="O64" s="98" t="n">
        <f aca="false">ROUND(E64*J64,2)</f>
        <v>0</v>
      </c>
      <c r="P64" s="112" t="n">
        <f aca="false">SUM(M64:O64)</f>
        <v>0</v>
      </c>
      <c r="S64" s="110"/>
    </row>
    <row r="65" customFormat="false" ht="15.75" hidden="false" customHeight="false" outlineLevel="0" collapsed="false">
      <c r="A65" s="93" t="n">
        <v>49</v>
      </c>
      <c r="B65" s="94"/>
      <c r="C65" s="107" t="s">
        <v>164</v>
      </c>
      <c r="D65" s="96"/>
      <c r="E65" s="97"/>
      <c r="F65" s="98"/>
      <c r="G65" s="98" t="n">
        <f aca="false">IF(F65&gt;0,likme,0)</f>
        <v>0</v>
      </c>
      <c r="H65" s="98" t="n">
        <f aca="false">ROUND(F65*G65,2)</f>
        <v>0</v>
      </c>
      <c r="I65" s="98"/>
      <c r="J65" s="98"/>
      <c r="K65" s="98" t="n">
        <f aca="false">SUM(H65:J65)</f>
        <v>0</v>
      </c>
      <c r="L65" s="98" t="n">
        <f aca="false">ROUND(E65*F65,2)</f>
        <v>0</v>
      </c>
      <c r="M65" s="98" t="n">
        <f aca="false">ROUND(E65*H65,2)</f>
        <v>0</v>
      </c>
      <c r="N65" s="98" t="n">
        <f aca="false">ROUND(E65*I65,2)</f>
        <v>0</v>
      </c>
      <c r="O65" s="98" t="n">
        <f aca="false">ROUND(E65*J65,2)</f>
        <v>0</v>
      </c>
      <c r="P65" s="112" t="n">
        <f aca="false">SUM(M65:O65)</f>
        <v>0</v>
      </c>
      <c r="S65" s="110"/>
    </row>
    <row r="66" customFormat="false" ht="50.25" hidden="false" customHeight="true" outlineLevel="0" collapsed="false">
      <c r="A66" s="93" t="n">
        <v>50</v>
      </c>
      <c r="B66" s="94"/>
      <c r="C66" s="95" t="s">
        <v>152</v>
      </c>
      <c r="D66" s="113" t="s">
        <v>117</v>
      </c>
      <c r="E66" s="97" t="n">
        <v>41.26</v>
      </c>
      <c r="F66" s="98"/>
      <c r="G66" s="98" t="n">
        <f aca="false">IF(F66&gt;0,likme,0)</f>
        <v>0</v>
      </c>
      <c r="H66" s="98" t="n">
        <f aca="false">ROUND(F66*G66,2)</f>
        <v>0</v>
      </c>
      <c r="I66" s="98"/>
      <c r="J66" s="98"/>
      <c r="K66" s="98" t="n">
        <f aca="false">SUM(H66:J66)</f>
        <v>0</v>
      </c>
      <c r="L66" s="98" t="n">
        <f aca="false">ROUND(E66*F66,2)</f>
        <v>0</v>
      </c>
      <c r="M66" s="98" t="n">
        <f aca="false">ROUND(E66*H66,2)</f>
        <v>0</v>
      </c>
      <c r="N66" s="98" t="n">
        <f aca="false">ROUND(E66*I66,2)</f>
        <v>0</v>
      </c>
      <c r="O66" s="98" t="n">
        <f aca="false">ROUND(E66*J66,2)</f>
        <v>0</v>
      </c>
      <c r="P66" s="112" t="n">
        <f aca="false">SUM(M66:O66)</f>
        <v>0</v>
      </c>
      <c r="S66" s="110"/>
    </row>
    <row r="67" customFormat="false" ht="15.75" hidden="false" customHeight="false" outlineLevel="0" collapsed="false">
      <c r="A67" s="93" t="n">
        <v>51</v>
      </c>
      <c r="B67" s="94"/>
      <c r="C67" s="95" t="s">
        <v>151</v>
      </c>
      <c r="D67" s="113" t="s">
        <v>117</v>
      </c>
      <c r="E67" s="97" t="n">
        <v>41.26</v>
      </c>
      <c r="F67" s="98"/>
      <c r="G67" s="98" t="n">
        <f aca="false">IF(F67&gt;0,likme,0)</f>
        <v>0</v>
      </c>
      <c r="H67" s="98" t="n">
        <f aca="false">ROUND(F67*G67,2)</f>
        <v>0</v>
      </c>
      <c r="I67" s="98"/>
      <c r="J67" s="98"/>
      <c r="K67" s="98" t="n">
        <f aca="false">SUM(H67:J67)</f>
        <v>0</v>
      </c>
      <c r="L67" s="98" t="n">
        <f aca="false">ROUND(E67*F67,2)</f>
        <v>0</v>
      </c>
      <c r="M67" s="98" t="n">
        <f aca="false">ROUND(E67*H67,2)</f>
        <v>0</v>
      </c>
      <c r="N67" s="98" t="n">
        <f aca="false">ROUND(E67*I67,2)</f>
        <v>0</v>
      </c>
      <c r="O67" s="98" t="n">
        <f aca="false">ROUND(E67*J67,2)</f>
        <v>0</v>
      </c>
      <c r="P67" s="112" t="n">
        <f aca="false">SUM(M67:O67)</f>
        <v>0</v>
      </c>
      <c r="S67" s="110"/>
    </row>
    <row r="68" customFormat="false" ht="40.95" hidden="false" customHeight="false" outlineLevel="0" collapsed="false">
      <c r="A68" s="93" t="n">
        <v>52</v>
      </c>
      <c r="B68" s="94"/>
      <c r="C68" s="95" t="s">
        <v>150</v>
      </c>
      <c r="D68" s="96" t="s">
        <v>117</v>
      </c>
      <c r="E68" s="97" t="n">
        <v>41.26</v>
      </c>
      <c r="F68" s="98"/>
      <c r="G68" s="98" t="n">
        <f aca="false">IF(F68&gt;0,likme,0)</f>
        <v>0</v>
      </c>
      <c r="H68" s="98" t="n">
        <f aca="false">ROUND(F68*G68,2)</f>
        <v>0</v>
      </c>
      <c r="I68" s="98"/>
      <c r="J68" s="98"/>
      <c r="K68" s="98" t="n">
        <f aca="false">SUM(H68:J68)</f>
        <v>0</v>
      </c>
      <c r="L68" s="98" t="n">
        <f aca="false">ROUND(E68*F68,2)</f>
        <v>0</v>
      </c>
      <c r="M68" s="98" t="n">
        <f aca="false">ROUND(E68*H68,2)</f>
        <v>0</v>
      </c>
      <c r="N68" s="98" t="n">
        <f aca="false">ROUND(E68*I68,2)</f>
        <v>0</v>
      </c>
      <c r="O68" s="98" t="n">
        <f aca="false">ROUND(E68*J68,2)</f>
        <v>0</v>
      </c>
      <c r="P68" s="112" t="n">
        <f aca="false">SUM(M68:O68)</f>
        <v>0</v>
      </c>
      <c r="S68" s="110"/>
    </row>
    <row r="69" customFormat="false" ht="27.7" hidden="false" customHeight="false" outlineLevel="0" collapsed="false">
      <c r="A69" s="93" t="n">
        <v>53</v>
      </c>
      <c r="B69" s="94"/>
      <c r="C69" s="95" t="s">
        <v>148</v>
      </c>
      <c r="D69" s="96" t="s">
        <v>117</v>
      </c>
      <c r="E69" s="97" t="n">
        <v>41.26</v>
      </c>
      <c r="F69" s="98"/>
      <c r="G69" s="98" t="n">
        <f aca="false">IF(F69&gt;0,likme,0)</f>
        <v>0</v>
      </c>
      <c r="H69" s="98" t="n">
        <f aca="false">ROUND(F69*G69,2)</f>
        <v>0</v>
      </c>
      <c r="I69" s="98"/>
      <c r="J69" s="98"/>
      <c r="K69" s="98" t="n">
        <f aca="false">SUM(H69:J69)</f>
        <v>0</v>
      </c>
      <c r="L69" s="98" t="n">
        <f aca="false">ROUND(E69*F69,2)</f>
        <v>0</v>
      </c>
      <c r="M69" s="98" t="n">
        <f aca="false">ROUND(E69*H69,2)</f>
        <v>0</v>
      </c>
      <c r="N69" s="98" t="n">
        <f aca="false">ROUND(E69*I69,2)</f>
        <v>0</v>
      </c>
      <c r="O69" s="98" t="n">
        <f aca="false">ROUND(E69*J69,2)</f>
        <v>0</v>
      </c>
      <c r="P69" s="112" t="n">
        <f aca="false">SUM(M69:O69)</f>
        <v>0</v>
      </c>
      <c r="S69" s="110"/>
    </row>
    <row r="70" customFormat="false" ht="15.75" hidden="false" customHeight="false" outlineLevel="0" collapsed="false">
      <c r="A70" s="93" t="n">
        <v>54</v>
      </c>
      <c r="B70" s="94"/>
      <c r="C70" s="95" t="s">
        <v>149</v>
      </c>
      <c r="D70" s="96" t="s">
        <v>117</v>
      </c>
      <c r="E70" s="97" t="n">
        <v>41.26</v>
      </c>
      <c r="F70" s="98"/>
      <c r="G70" s="98" t="n">
        <f aca="false">IF(F70&gt;0,likme,0)</f>
        <v>0</v>
      </c>
      <c r="H70" s="98" t="n">
        <f aca="false">ROUND(F70*G70,2)</f>
        <v>0</v>
      </c>
      <c r="I70" s="98"/>
      <c r="J70" s="98"/>
      <c r="K70" s="98" t="n">
        <f aca="false">SUM(H70:J70)</f>
        <v>0</v>
      </c>
      <c r="L70" s="98" t="n">
        <f aca="false">ROUND(E70*F70,2)</f>
        <v>0</v>
      </c>
      <c r="M70" s="98" t="n">
        <f aca="false">ROUND(E70*H70,2)</f>
        <v>0</v>
      </c>
      <c r="N70" s="98" t="n">
        <f aca="false">ROUND(E70*I70,2)</f>
        <v>0</v>
      </c>
      <c r="O70" s="98" t="n">
        <f aca="false">ROUND(E70*J70,2)</f>
        <v>0</v>
      </c>
      <c r="P70" s="112" t="n">
        <f aca="false">SUM(M70:O70)</f>
        <v>0</v>
      </c>
      <c r="S70" s="110"/>
    </row>
    <row r="71" customFormat="false" ht="40.95" hidden="false" customHeight="false" outlineLevel="0" collapsed="false">
      <c r="A71" s="93" t="n">
        <v>55</v>
      </c>
      <c r="B71" s="94"/>
      <c r="C71" s="95" t="s">
        <v>163</v>
      </c>
      <c r="D71" s="96" t="s">
        <v>117</v>
      </c>
      <c r="E71" s="97" t="n">
        <v>41.26</v>
      </c>
      <c r="F71" s="98"/>
      <c r="G71" s="98" t="n">
        <f aca="false">IF(F71&gt;0,likme,0)</f>
        <v>0</v>
      </c>
      <c r="H71" s="98" t="n">
        <f aca="false">ROUND(F71*G71,2)</f>
        <v>0</v>
      </c>
      <c r="I71" s="98"/>
      <c r="J71" s="98"/>
      <c r="K71" s="98" t="n">
        <f aca="false">SUM(H71:J71)</f>
        <v>0</v>
      </c>
      <c r="L71" s="98" t="n">
        <f aca="false">ROUND(E71*F71,2)</f>
        <v>0</v>
      </c>
      <c r="M71" s="98" t="n">
        <f aca="false">ROUND(E71*H71,2)</f>
        <v>0</v>
      </c>
      <c r="N71" s="98" t="n">
        <f aca="false">ROUND(E71*I71,2)</f>
        <v>0</v>
      </c>
      <c r="O71" s="98" t="n">
        <f aca="false">ROUND(E71*J71,2)</f>
        <v>0</v>
      </c>
      <c r="P71" s="112" t="n">
        <f aca="false">SUM(M71:O71)</f>
        <v>0</v>
      </c>
      <c r="S71" s="110"/>
    </row>
    <row r="72" customFormat="false" ht="15.75" hidden="false" customHeight="false" outlineLevel="0" collapsed="false">
      <c r="A72" s="93" t="n">
        <v>56</v>
      </c>
      <c r="B72" s="94"/>
      <c r="C72" s="114" t="s">
        <v>160</v>
      </c>
      <c r="D72" s="113" t="s">
        <v>117</v>
      </c>
      <c r="E72" s="97" t="n">
        <v>41.26</v>
      </c>
      <c r="F72" s="98"/>
      <c r="G72" s="98" t="n">
        <f aca="false">IF(F72&gt;0,likme,0)</f>
        <v>0</v>
      </c>
      <c r="H72" s="98" t="n">
        <f aca="false">ROUND(F72*G72,2)</f>
        <v>0</v>
      </c>
      <c r="I72" s="98"/>
      <c r="J72" s="98"/>
      <c r="K72" s="98" t="n">
        <f aca="false">SUM(H72:J72)</f>
        <v>0</v>
      </c>
      <c r="L72" s="98" t="n">
        <f aca="false">ROUND(E72*F72,2)</f>
        <v>0</v>
      </c>
      <c r="M72" s="98" t="n">
        <f aca="false">ROUND(E72*H72,2)</f>
        <v>0</v>
      </c>
      <c r="N72" s="98" t="n">
        <f aca="false">ROUND(E72*I72,2)</f>
        <v>0</v>
      </c>
      <c r="O72" s="98" t="n">
        <f aca="false">ROUND(E72*J72,2)</f>
        <v>0</v>
      </c>
      <c r="P72" s="112" t="n">
        <f aca="false">SUM(M72:O72)</f>
        <v>0</v>
      </c>
      <c r="S72" s="110"/>
    </row>
    <row r="73" customFormat="false" ht="15.75" hidden="false" customHeight="false" outlineLevel="0" collapsed="false">
      <c r="A73" s="93" t="n">
        <v>57</v>
      </c>
      <c r="B73" s="94"/>
      <c r="C73" s="114" t="s">
        <v>161</v>
      </c>
      <c r="D73" s="113" t="s">
        <v>117</v>
      </c>
      <c r="E73" s="97" t="n">
        <v>41.26</v>
      </c>
      <c r="F73" s="98"/>
      <c r="G73" s="98" t="n">
        <f aca="false">IF(F73&gt;0,likme,0)</f>
        <v>0</v>
      </c>
      <c r="H73" s="98" t="n">
        <f aca="false">ROUND(F73*G73,2)</f>
        <v>0</v>
      </c>
      <c r="I73" s="98"/>
      <c r="J73" s="98"/>
      <c r="K73" s="98" t="n">
        <f aca="false">SUM(H73:J73)</f>
        <v>0</v>
      </c>
      <c r="L73" s="98" t="n">
        <f aca="false">ROUND(E73*F73,2)</f>
        <v>0</v>
      </c>
      <c r="M73" s="98" t="n">
        <f aca="false">ROUND(E73*H73,2)</f>
        <v>0</v>
      </c>
      <c r="N73" s="98" t="n">
        <f aca="false">ROUND(E73*I73,2)</f>
        <v>0</v>
      </c>
      <c r="O73" s="98" t="n">
        <f aca="false">ROUND(E73*J73,2)</f>
        <v>0</v>
      </c>
      <c r="P73" s="112" t="n">
        <f aca="false">SUM(M73:O73)</f>
        <v>0</v>
      </c>
      <c r="S73" s="110"/>
    </row>
    <row r="74" customFormat="false" ht="15.75" hidden="false" customHeight="false" outlineLevel="0" collapsed="false">
      <c r="A74" s="93" t="n">
        <v>58</v>
      </c>
      <c r="B74" s="94"/>
      <c r="C74" s="107" t="s">
        <v>165</v>
      </c>
      <c r="D74" s="96"/>
      <c r="E74" s="97"/>
      <c r="F74" s="98"/>
      <c r="G74" s="98" t="n">
        <f aca="false">IF(F74&gt;0,likme,0)</f>
        <v>0</v>
      </c>
      <c r="H74" s="98" t="n">
        <f aca="false">ROUND(F74*G74,2)</f>
        <v>0</v>
      </c>
      <c r="I74" s="98"/>
      <c r="J74" s="98"/>
      <c r="K74" s="98" t="n">
        <f aca="false">SUM(H74:J74)</f>
        <v>0</v>
      </c>
      <c r="L74" s="98" t="n">
        <f aca="false">ROUND(E74*F74,2)</f>
        <v>0</v>
      </c>
      <c r="M74" s="98" t="n">
        <f aca="false">ROUND(E74*H74,2)</f>
        <v>0</v>
      </c>
      <c r="N74" s="98" t="n">
        <f aca="false">ROUND(E74*I74,2)</f>
        <v>0</v>
      </c>
      <c r="O74" s="98" t="n">
        <f aca="false">ROUND(E74*J74,2)</f>
        <v>0</v>
      </c>
      <c r="P74" s="112" t="n">
        <f aca="false">SUM(M74:O74)</f>
        <v>0</v>
      </c>
      <c r="S74" s="110"/>
    </row>
    <row r="75" customFormat="false" ht="15.75" hidden="false" customHeight="false" outlineLevel="0" collapsed="false">
      <c r="A75" s="93" t="n">
        <v>59</v>
      </c>
      <c r="B75" s="94"/>
      <c r="C75" s="95" t="s">
        <v>143</v>
      </c>
      <c r="D75" s="96" t="s">
        <v>117</v>
      </c>
      <c r="E75" s="97" t="n">
        <v>17.65</v>
      </c>
      <c r="F75" s="98"/>
      <c r="G75" s="98" t="n">
        <f aca="false">IF(F75&gt;0,likme,0)</f>
        <v>0</v>
      </c>
      <c r="H75" s="98" t="n">
        <f aca="false">ROUND(F75*G75,2)</f>
        <v>0</v>
      </c>
      <c r="I75" s="98"/>
      <c r="J75" s="98"/>
      <c r="K75" s="98" t="n">
        <f aca="false">SUM(H75:J75)</f>
        <v>0</v>
      </c>
      <c r="L75" s="98" t="n">
        <f aca="false">ROUND(E75*F75,2)</f>
        <v>0</v>
      </c>
      <c r="M75" s="98" t="n">
        <f aca="false">ROUND(E75*H75,2)</f>
        <v>0</v>
      </c>
      <c r="N75" s="98" t="n">
        <f aca="false">ROUND(E75*I75,2)</f>
        <v>0</v>
      </c>
      <c r="O75" s="98" t="n">
        <f aca="false">ROUND(E75*J75,2)</f>
        <v>0</v>
      </c>
      <c r="P75" s="112" t="n">
        <f aca="false">SUM(M75:O75)</f>
        <v>0</v>
      </c>
      <c r="S75" s="110"/>
    </row>
    <row r="76" customFormat="false" ht="15.75" hidden="false" customHeight="false" outlineLevel="0" collapsed="false">
      <c r="A76" s="93" t="n">
        <v>60</v>
      </c>
      <c r="B76" s="94"/>
      <c r="C76" s="95" t="s">
        <v>142</v>
      </c>
      <c r="D76" s="96"/>
      <c r="E76" s="97"/>
      <c r="F76" s="98"/>
      <c r="G76" s="98" t="n">
        <f aca="false">IF(F76&gt;0,likme,0)</f>
        <v>0</v>
      </c>
      <c r="H76" s="98" t="n">
        <f aca="false">ROUND(F76*G76,2)</f>
        <v>0</v>
      </c>
      <c r="I76" s="98"/>
      <c r="J76" s="98"/>
      <c r="K76" s="98" t="n">
        <f aca="false">SUM(H76:J76)</f>
        <v>0</v>
      </c>
      <c r="L76" s="98" t="n">
        <f aca="false">ROUND(E76*F76,2)</f>
        <v>0</v>
      </c>
      <c r="M76" s="98" t="n">
        <f aca="false">ROUND(E76*H76,2)</f>
        <v>0</v>
      </c>
      <c r="N76" s="98" t="n">
        <f aca="false">ROUND(E76*I76,2)</f>
        <v>0</v>
      </c>
      <c r="O76" s="98" t="n">
        <f aca="false">ROUND(E76*J76,2)</f>
        <v>0</v>
      </c>
      <c r="P76" s="112" t="n">
        <f aca="false">SUM(M76:O76)</f>
        <v>0</v>
      </c>
      <c r="S76" s="110"/>
    </row>
    <row r="77" customFormat="false" ht="27.7" hidden="false" customHeight="false" outlineLevel="0" collapsed="false">
      <c r="A77" s="93" t="n">
        <v>61</v>
      </c>
      <c r="B77" s="94"/>
      <c r="C77" s="95" t="s">
        <v>158</v>
      </c>
      <c r="D77" s="96" t="s">
        <v>117</v>
      </c>
      <c r="E77" s="97" t="n">
        <v>17.65</v>
      </c>
      <c r="F77" s="98"/>
      <c r="G77" s="98" t="n">
        <f aca="false">IF(F77&gt;0,likme,0)</f>
        <v>0</v>
      </c>
      <c r="H77" s="98" t="n">
        <f aca="false">ROUND(F77*G77,2)</f>
        <v>0</v>
      </c>
      <c r="I77" s="98"/>
      <c r="J77" s="98"/>
      <c r="K77" s="98" t="n">
        <f aca="false">SUM(H77:J77)</f>
        <v>0</v>
      </c>
      <c r="L77" s="98" t="n">
        <f aca="false">ROUND(E77*F77,2)</f>
        <v>0</v>
      </c>
      <c r="M77" s="98" t="n">
        <f aca="false">ROUND(E77*H77,2)</f>
        <v>0</v>
      </c>
      <c r="N77" s="98" t="n">
        <f aca="false">ROUND(E77*I77,2)</f>
        <v>0</v>
      </c>
      <c r="O77" s="98" t="n">
        <f aca="false">ROUND(E77*J77,2)</f>
        <v>0</v>
      </c>
      <c r="P77" s="112" t="n">
        <f aca="false">SUM(M77:O77)</f>
        <v>0</v>
      </c>
    </row>
    <row r="78" customFormat="false" ht="15.75" hidden="false" customHeight="false" outlineLevel="0" collapsed="false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</row>
    <row r="79" customFormat="false" ht="15.75" hidden="false" customHeight="true" outlineLevel="0" collapsed="false">
      <c r="A79" s="100" t="s">
        <v>107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1"/>
      <c r="L79" s="102" t="n">
        <f aca="false">SUM(L17:L78)</f>
        <v>0</v>
      </c>
      <c r="M79" s="102" t="n">
        <f aca="false">SUM(M17:M78)</f>
        <v>0</v>
      </c>
      <c r="N79" s="102" t="n">
        <f aca="false">SUM(N17:N78)</f>
        <v>0</v>
      </c>
      <c r="O79" s="102" t="n">
        <f aca="false">SUM(O17:O78)</f>
        <v>0</v>
      </c>
      <c r="P79" s="115" t="n">
        <f aca="false">SUM(P17:P78)</f>
        <v>0</v>
      </c>
    </row>
    <row r="80" customFormat="false" ht="15.75" hidden="false" customHeight="false" outlineLevel="0" collapsed="false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4"/>
      <c r="L80" s="105"/>
      <c r="M80" s="105"/>
      <c r="N80" s="105"/>
      <c r="O80" s="105"/>
      <c r="P80" s="106"/>
    </row>
    <row r="81" customFormat="false" ht="15.75" hidden="false" customHeight="false" outlineLevel="0" collapsed="false">
      <c r="A81" s="42" t="str">
        <f aca="false">KT!A23</f>
        <v>Sastādīja: </v>
      </c>
      <c r="C81" s="53"/>
      <c r="D81" s="53" t="str">
        <f aca="false">KT!C27</f>
        <v>2026. gada </v>
      </c>
      <c r="E81" s="53"/>
      <c r="F81" s="53"/>
      <c r="G81" s="53"/>
      <c r="H81" s="53"/>
    </row>
    <row r="82" customFormat="false" ht="15.75" hidden="false" customHeight="false" outlineLevel="0" collapsed="false">
      <c r="A82" s="42" t="s">
        <v>49</v>
      </c>
      <c r="C82" s="53"/>
      <c r="D82" s="53"/>
      <c r="E82" s="53"/>
      <c r="F82" s="53"/>
      <c r="G82" s="53"/>
      <c r="H82" s="53"/>
    </row>
    <row r="83" customFormat="false" ht="15.75" hidden="false" customHeight="false" outlineLevel="0" collapsed="false">
      <c r="A83" s="42"/>
      <c r="C83" s="53"/>
      <c r="D83" s="53"/>
      <c r="E83" s="53"/>
      <c r="F83" s="53"/>
      <c r="G83" s="53"/>
      <c r="H83" s="53"/>
    </row>
    <row r="84" customFormat="false" ht="15.75" hidden="false" customHeight="false" outlineLevel="0" collapsed="false">
      <c r="A84" s="44"/>
      <c r="C84" s="53"/>
      <c r="D84" s="53"/>
      <c r="E84" s="53"/>
      <c r="F84" s="53"/>
      <c r="G84" s="53"/>
      <c r="H84" s="53"/>
    </row>
    <row r="85" customFormat="false" ht="15.75" hidden="false" customHeight="false" outlineLevel="0" collapsed="false">
      <c r="A85" s="42"/>
      <c r="C85" s="53"/>
      <c r="D85" s="53"/>
      <c r="E85" s="53"/>
      <c r="F85" s="53"/>
      <c r="G85" s="53"/>
      <c r="H85" s="53"/>
    </row>
    <row r="86" customFormat="false" ht="15.75" hidden="false" customHeight="false" outlineLevel="0" collapsed="false">
      <c r="A86" s="42"/>
      <c r="C86" s="53"/>
      <c r="D86" s="53"/>
      <c r="E86" s="53"/>
      <c r="F86" s="53"/>
      <c r="G86" s="53"/>
      <c r="H86" s="53"/>
    </row>
    <row r="87" customFormat="false" ht="15.75" hidden="false" customHeight="false" outlineLevel="0" collapsed="false">
      <c r="A87" s="42"/>
      <c r="C87" s="53"/>
      <c r="D87" s="53"/>
      <c r="E87" s="53"/>
      <c r="F87" s="53"/>
      <c r="G87" s="53"/>
      <c r="H87" s="53"/>
    </row>
    <row r="88" customFormat="false" ht="15.75" hidden="false" customHeight="false" outlineLevel="0" collapsed="false">
      <c r="B88" s="44"/>
      <c r="C88" s="53"/>
      <c r="D88" s="53"/>
      <c r="E88" s="53"/>
      <c r="F88" s="53"/>
      <c r="G88" s="53"/>
      <c r="H88" s="53"/>
    </row>
    <row r="89" customFormat="false" ht="15.75" hidden="false" customHeight="false" outlineLevel="0" collapsed="false">
      <c r="B89" s="55"/>
      <c r="C89" s="56"/>
      <c r="D89" s="55"/>
      <c r="F89" s="56"/>
      <c r="H89" s="53"/>
    </row>
  </sheetData>
  <mergeCells count="14">
    <mergeCell ref="A2:P2"/>
    <mergeCell ref="A3:P3"/>
    <mergeCell ref="A4:P4"/>
    <mergeCell ref="M11:N11"/>
    <mergeCell ref="A14:A15"/>
    <mergeCell ref="B14:B15"/>
    <mergeCell ref="C14:C15"/>
    <mergeCell ref="D14:D15"/>
    <mergeCell ref="E14:E15"/>
    <mergeCell ref="F14:K14"/>
    <mergeCell ref="L14:P14"/>
    <mergeCell ref="A16:P16"/>
    <mergeCell ref="A78:P78"/>
    <mergeCell ref="A79:J7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2014-01-13T21:43:12Z</dcterms:created>
  <dc:creator>Miks</dc:creator>
  <dc:description/>
  <dc:language>lv-LV</dc:language>
  <cp:lastModifiedBy/>
  <dcterms:modified xsi:type="dcterms:W3CDTF">2026-03-04T22:51:35Z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