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updateLinks="never" hidePivotFieldList="1" defaultThemeVersion="124226"/>
  <xr:revisionPtr revIDLastSave="0" documentId="13_ncr:1_{4D8D3C50-2296-4DC1-B69B-A358F93F6FC3}" xr6:coauthVersionLast="47" xr6:coauthVersionMax="47" xr10:uidLastSave="{00000000-0000-0000-0000-000000000000}"/>
  <bookViews>
    <workbookView xWindow="2295" yWindow="2295" windowWidth="21600" windowHeight="11295" tabRatio="944" firstSheet="1" activeTab="6" xr2:uid="{00000000-000D-0000-FFFF-FFFF00000000}"/>
  </bookViews>
  <sheets>
    <sheet name="SKAIDROJOŠS APRAKSTS" sheetId="106" state="hidden" r:id="rId1"/>
    <sheet name="KOPT (PAREDZAMĀ LĪGUMCENA)" sheetId="311" r:id="rId2"/>
    <sheet name="KOPT" sheetId="3" r:id="rId3"/>
    <sheet name="KOPS-1" sheetId="237" r:id="rId4"/>
    <sheet name="1. STĀVS" sheetId="313" r:id="rId5"/>
    <sheet name="PAMATI" sheetId="314" r:id="rId6"/>
    <sheet name="LABIKĀRTOŠANA" sheetId="315" r:id="rId7"/>
    <sheet name="JUMTS" sheetId="316" r:id="rId8"/>
    <sheet name="FASĀDE" sheetId="317" r:id="rId9"/>
    <sheet name="LIFTS" sheetId="263" r:id="rId10"/>
    <sheet name="RESTAURĀCIJA" sheetId="320" r:id="rId11"/>
    <sheet name="IEJĀS MEZGLS" sheetId="319" r:id="rId12"/>
    <sheet name="Citi darbi " sheetId="321" r:id="rId13"/>
    <sheet name="Projektēšana un autoruzraudzība" sheetId="322" r:id="rId14"/>
  </sheets>
  <definedNames>
    <definedName name="a" localSheetId="4">#REF!</definedName>
    <definedName name="a" localSheetId="12">#REF!</definedName>
    <definedName name="a" localSheetId="8">#REF!</definedName>
    <definedName name="a" localSheetId="11">#REF!</definedName>
    <definedName name="a" localSheetId="7">#REF!</definedName>
    <definedName name="a" localSheetId="3">#REF!</definedName>
    <definedName name="a" localSheetId="6">#REF!</definedName>
    <definedName name="a" localSheetId="9">#REF!</definedName>
    <definedName name="a" localSheetId="5">#REF!</definedName>
    <definedName name="a" localSheetId="13">#REF!</definedName>
    <definedName name="a" localSheetId="10">#REF!</definedName>
    <definedName name="a">#REF!</definedName>
    <definedName name="cellbimuser057F05B2D008360A9AB0E553" comment="BAZIS_LV">1754828990649</definedName>
    <definedName name="Forma" localSheetId="4">#REF!</definedName>
    <definedName name="Forma" localSheetId="12">#REF!</definedName>
    <definedName name="Forma" localSheetId="8">#REF!</definedName>
    <definedName name="Forma" localSheetId="11">#REF!</definedName>
    <definedName name="Forma" localSheetId="7">#REF!</definedName>
    <definedName name="Forma" localSheetId="3">#REF!</definedName>
    <definedName name="Forma" localSheetId="6">#REF!</definedName>
    <definedName name="Forma" localSheetId="9">#REF!</definedName>
    <definedName name="Forma" localSheetId="5">#REF!</definedName>
    <definedName name="Forma" localSheetId="13">#REF!</definedName>
    <definedName name="Forma" localSheetId="10">#REF!</definedName>
    <definedName name="Forma">#REF!</definedName>
    <definedName name="Forma_2_Nr3" localSheetId="4">#REF!</definedName>
    <definedName name="Forma_2_Nr3" localSheetId="12">#REF!</definedName>
    <definedName name="Forma_2_Nr3" localSheetId="8">#REF!</definedName>
    <definedName name="Forma_2_Nr3" localSheetId="11">#REF!</definedName>
    <definedName name="Forma_2_Nr3" localSheetId="7">#REF!</definedName>
    <definedName name="Forma_2_Nr3" localSheetId="3">#REF!</definedName>
    <definedName name="Forma_2_Nr3" localSheetId="6">#REF!</definedName>
    <definedName name="Forma_2_Nr3" localSheetId="9">#REF!</definedName>
    <definedName name="Forma_2_Nr3" localSheetId="5">#REF!</definedName>
    <definedName name="Forma_2_Nr3" localSheetId="13">#REF!</definedName>
    <definedName name="Forma_2_Nr3" localSheetId="10">#REF!</definedName>
    <definedName name="Forma_2_Nr3">#REF!</definedName>
    <definedName name="P" localSheetId="3">#REF!</definedName>
    <definedName name="P">#REF!</definedName>
    <definedName name="pp" localSheetId="3">#REF!</definedName>
    <definedName name="pp">#REF!</definedName>
    <definedName name="ppp" localSheetId="3">#REF!</definedName>
    <definedName name="ppp">#REF!</definedName>
    <definedName name="_xlnm.Print_Area" localSheetId="4">'1. STĀVS'!$A$1:$P$82</definedName>
    <definedName name="_xlnm.Print_Area" localSheetId="12">'Citi darbi '!$A$1:$Q$45</definedName>
    <definedName name="_xlnm.Print_Area" localSheetId="8">FASĀDE!$A$1:$P$88</definedName>
    <definedName name="_xlnm.Print_Area" localSheetId="11">'IEJĀS MEZGLS'!$A$1:$P$38</definedName>
    <definedName name="_xlnm.Print_Area" localSheetId="7">JUMTS!$A$1:$P$54</definedName>
    <definedName name="_xlnm.Print_Area" localSheetId="3">'KOPS-1'!$A$1:$I$43</definedName>
    <definedName name="_xlnm.Print_Area" localSheetId="2">KOPT!$A$1:$D$38</definedName>
    <definedName name="_xlnm.Print_Area" localSheetId="1">'KOPT (PAREDZAMĀ LĪGUMCENA)'!$A$1:$D$45</definedName>
    <definedName name="_xlnm.Print_Area" localSheetId="6">LABIKĀRTOŠANA!$A$1:$P$54</definedName>
    <definedName name="_xlnm.Print_Area" localSheetId="9">LIFTS!$A$1:$P$35</definedName>
    <definedName name="_xlnm.Print_Area" localSheetId="5">PAMATI!$A$1:$P$54</definedName>
    <definedName name="_xlnm.Print_Area" localSheetId="13">'Projektēšana un autoruzraudzība'!$A$1:$P$38</definedName>
    <definedName name="_xlnm.Print_Area" localSheetId="10">RESTAURĀCIJA!$A$1:$P$55</definedName>
    <definedName name="_xlnm.Print_Area" localSheetId="0">'SKAIDROJOŠS APRAKSTS'!$A$1:$I$77</definedName>
    <definedName name="_xlnm.Print_Titles" localSheetId="4">'1. STĀVS'!$15:$19</definedName>
    <definedName name="_xlnm.Print_Titles" localSheetId="12">'Citi darbi '!$16:$20</definedName>
    <definedName name="_xlnm.Print_Titles" localSheetId="8">FASĀDE!$15:$19</definedName>
    <definedName name="_xlnm.Print_Titles" localSheetId="11">'IEJĀS MEZGLS'!$15:$19</definedName>
    <definedName name="_xlnm.Print_Titles" localSheetId="7">JUMTS!$15:$19</definedName>
    <definedName name="_xlnm.Print_Titles" localSheetId="3">'KOPS-1'!$14:$17</definedName>
    <definedName name="_xlnm.Print_Titles" localSheetId="2">KOPT!$25:$26</definedName>
    <definedName name="_xlnm.Print_Titles" localSheetId="1">'KOPT (PAREDZAMĀ LĪGUMCENA)'!$25:$26</definedName>
    <definedName name="_xlnm.Print_Titles" localSheetId="6">LABIKĀRTOŠANA!$15:$19</definedName>
    <definedName name="_xlnm.Print_Titles" localSheetId="9">LIFTS!$15:$19</definedName>
    <definedName name="_xlnm.Print_Titles" localSheetId="5">PAMATI!$15:$19</definedName>
    <definedName name="_xlnm.Print_Titles" localSheetId="13">'Projektēšana un autoruzraudzība'!$15:$19</definedName>
    <definedName name="_xlnm.Print_Titles" localSheetId="10">RESTAURĀCIJA!$15:$19</definedName>
    <definedName name="s" localSheetId="4">#REF!</definedName>
    <definedName name="s" localSheetId="12">#REF!</definedName>
    <definedName name="s" localSheetId="8">#REF!</definedName>
    <definedName name="s" localSheetId="11">#REF!</definedName>
    <definedName name="s" localSheetId="7">#REF!</definedName>
    <definedName name="s" localSheetId="3">#REF!</definedName>
    <definedName name="s" localSheetId="6">#REF!</definedName>
    <definedName name="s" localSheetId="9">#REF!</definedName>
    <definedName name="s" localSheetId="5">#REF!</definedName>
    <definedName name="s" localSheetId="13">#REF!</definedName>
    <definedName name="s" localSheetId="10">#REF!</definedName>
    <definedName name="s">#REF!</definedName>
    <definedName name="SSUT" localSheetId="4">#REF!</definedName>
    <definedName name="SSUT" localSheetId="12">#REF!</definedName>
    <definedName name="SSUT" localSheetId="8">#REF!</definedName>
    <definedName name="SSUT" localSheetId="11">#REF!</definedName>
    <definedName name="SSUT" localSheetId="7">#REF!</definedName>
    <definedName name="SSUT" localSheetId="3">#REF!</definedName>
    <definedName name="SSUT" localSheetId="6">#REF!</definedName>
    <definedName name="SSUT" localSheetId="9">#REF!</definedName>
    <definedName name="SSUT" localSheetId="5">#REF!</definedName>
    <definedName name="SSUT" localSheetId="13">#REF!</definedName>
    <definedName name="SSUT" localSheetId="10">#REF!</definedName>
    <definedName name="SSUT">#REF!</definedName>
    <definedName name="UMT" localSheetId="4">#REF!</definedName>
    <definedName name="UMT" localSheetId="12">#REF!</definedName>
    <definedName name="UMT" localSheetId="8">#REF!</definedName>
    <definedName name="UMT" localSheetId="11">#REF!</definedName>
    <definedName name="UMT" localSheetId="7">#REF!</definedName>
    <definedName name="UMT" localSheetId="3">#REF!</definedName>
    <definedName name="UMT" localSheetId="6">#REF!</definedName>
    <definedName name="UMT" localSheetId="9">#REF!</definedName>
    <definedName name="UMT" localSheetId="5">#REF!</definedName>
    <definedName name="UMT" localSheetId="13">#REF!</definedName>
    <definedName name="UMT" localSheetId="10">#REF!</definedName>
    <definedName name="UMT">#REF!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322" l="1"/>
  <c r="A41" i="321"/>
  <c r="A34" i="319"/>
  <c r="A51" i="320"/>
  <c r="A31" i="263"/>
  <c r="A84" i="317"/>
  <c r="A50" i="316"/>
  <c r="A50" i="315"/>
  <c r="A50" i="314"/>
  <c r="A78" i="313"/>
  <c r="E19" i="237"/>
  <c r="K32" i="321"/>
  <c r="J32" i="321"/>
  <c r="L32" i="321" s="1"/>
  <c r="K31" i="321"/>
  <c r="J31" i="321"/>
  <c r="L31" i="321" s="1"/>
  <c r="O26" i="322"/>
  <c r="N26" i="322"/>
  <c r="L26" i="322"/>
  <c r="H26" i="322"/>
  <c r="K26" i="322" s="1"/>
  <c r="O25" i="322"/>
  <c r="N25" i="322"/>
  <c r="L25" i="322"/>
  <c r="H25" i="322"/>
  <c r="K25" i="322" s="1"/>
  <c r="E40" i="320"/>
  <c r="O40" i="320" s="1"/>
  <c r="H40" i="320"/>
  <c r="L26" i="320"/>
  <c r="N26" i="320"/>
  <c r="O26" i="320"/>
  <c r="J30" i="321"/>
  <c r="K30" i="321"/>
  <c r="L30" i="321" l="1"/>
  <c r="M26" i="322"/>
  <c r="P26" i="322" s="1"/>
  <c r="M25" i="322"/>
  <c r="P25" i="322" s="1"/>
  <c r="M40" i="320"/>
  <c r="L40" i="320"/>
  <c r="N40" i="320"/>
  <c r="K40" i="320"/>
  <c r="I19" i="237"/>
  <c r="F19" i="237"/>
  <c r="I24" i="237"/>
  <c r="F24" i="237"/>
  <c r="I25" i="237"/>
  <c r="F25" i="237"/>
  <c r="I27" i="237"/>
  <c r="F27" i="237"/>
  <c r="O27" i="322"/>
  <c r="N27" i="322"/>
  <c r="L27" i="322"/>
  <c r="H27" i="322"/>
  <c r="M27" i="322" s="1"/>
  <c r="O24" i="322"/>
  <c r="N24" i="322"/>
  <c r="L24" i="322"/>
  <c r="H24" i="322"/>
  <c r="M24" i="322" s="1"/>
  <c r="P24" i="322" s="1"/>
  <c r="O23" i="322"/>
  <c r="N23" i="322"/>
  <c r="L23" i="322"/>
  <c r="H23" i="322"/>
  <c r="M23" i="322" s="1"/>
  <c r="O22" i="322"/>
  <c r="N22" i="322"/>
  <c r="L22" i="322"/>
  <c r="H22" i="322"/>
  <c r="M22" i="322" s="1"/>
  <c r="H21" i="322"/>
  <c r="I21" i="322" s="1"/>
  <c r="O20" i="322"/>
  <c r="N20" i="322"/>
  <c r="L20" i="322"/>
  <c r="H20" i="322"/>
  <c r="M20" i="322" s="1"/>
  <c r="P20" i="322" s="1"/>
  <c r="N13" i="322"/>
  <c r="A26" i="237"/>
  <c r="A25" i="237"/>
  <c r="K34" i="321"/>
  <c r="J34" i="321"/>
  <c r="K33" i="321"/>
  <c r="J33" i="321"/>
  <c r="K29" i="321"/>
  <c r="J29" i="321"/>
  <c r="K28" i="321"/>
  <c r="J28" i="321"/>
  <c r="K27" i="321"/>
  <c r="J27" i="321"/>
  <c r="K25" i="321"/>
  <c r="J25" i="321"/>
  <c r="K23" i="321"/>
  <c r="J23" i="321"/>
  <c r="K22" i="321"/>
  <c r="J22" i="321"/>
  <c r="L22" i="321" s="1"/>
  <c r="K20" i="321"/>
  <c r="J20" i="321"/>
  <c r="I36" i="321"/>
  <c r="F26" i="237" s="1"/>
  <c r="K19" i="321"/>
  <c r="J19" i="321"/>
  <c r="P27" i="322" l="1"/>
  <c r="P40" i="320"/>
  <c r="K27" i="322"/>
  <c r="K24" i="322"/>
  <c r="P22" i="322"/>
  <c r="N29" i="322"/>
  <c r="O29" i="322"/>
  <c r="P23" i="322"/>
  <c r="K20" i="322"/>
  <c r="K22" i="322"/>
  <c r="K23" i="322"/>
  <c r="L20" i="321"/>
  <c r="L23" i="321"/>
  <c r="L27" i="321"/>
  <c r="L28" i="321"/>
  <c r="K36" i="321"/>
  <c r="L25" i="321"/>
  <c r="L34" i="321"/>
  <c r="L19" i="321"/>
  <c r="J36" i="321"/>
  <c r="G27" i="237" s="1"/>
  <c r="L29" i="321"/>
  <c r="L33" i="321"/>
  <c r="L36" i="321" l="1"/>
  <c r="J12" i="321" s="1"/>
  <c r="E26" i="237"/>
  <c r="H26" i="237"/>
  <c r="H25" i="237"/>
  <c r="P29" i="322"/>
  <c r="O25" i="315"/>
  <c r="N25" i="315"/>
  <c r="L25" i="315"/>
  <c r="H25" i="315"/>
  <c r="M25" i="315" s="1"/>
  <c r="P25" i="315" s="1"/>
  <c r="O24" i="315"/>
  <c r="N24" i="315"/>
  <c r="L24" i="315"/>
  <c r="H24" i="315"/>
  <c r="M24" i="315" s="1"/>
  <c r="O23" i="315"/>
  <c r="N23" i="315"/>
  <c r="L23" i="315"/>
  <c r="H23" i="315"/>
  <c r="M23" i="315" s="1"/>
  <c r="A24" i="237"/>
  <c r="I23" i="237"/>
  <c r="H23" i="237"/>
  <c r="G23" i="237"/>
  <c r="F23" i="237"/>
  <c r="A23" i="237"/>
  <c r="A27" i="237"/>
  <c r="O44" i="320"/>
  <c r="N44" i="320"/>
  <c r="L44" i="320"/>
  <c r="H44" i="320"/>
  <c r="M44" i="320" s="1"/>
  <c r="O43" i="320"/>
  <c r="N43" i="320"/>
  <c r="L43" i="320"/>
  <c r="H43" i="320"/>
  <c r="K43" i="320" s="1"/>
  <c r="O42" i="320"/>
  <c r="N42" i="320"/>
  <c r="L42" i="320"/>
  <c r="H42" i="320"/>
  <c r="K42" i="320" s="1"/>
  <c r="O41" i="320"/>
  <c r="N41" i="320"/>
  <c r="L41" i="320"/>
  <c r="H41" i="320"/>
  <c r="K41" i="320" s="1"/>
  <c r="O39" i="320"/>
  <c r="N39" i="320"/>
  <c r="L39" i="320"/>
  <c r="H39" i="320"/>
  <c r="M39" i="320" s="1"/>
  <c r="P39" i="320" s="1"/>
  <c r="H38" i="320"/>
  <c r="K38" i="320" s="1"/>
  <c r="M38" i="320"/>
  <c r="O37" i="320"/>
  <c r="N37" i="320"/>
  <c r="L37" i="320"/>
  <c r="H37" i="320"/>
  <c r="M37" i="320" s="1"/>
  <c r="O36" i="320"/>
  <c r="N36" i="320"/>
  <c r="L36" i="320"/>
  <c r="H36" i="320"/>
  <c r="M36" i="320" s="1"/>
  <c r="O35" i="320"/>
  <c r="N35" i="320"/>
  <c r="L35" i="320"/>
  <c r="H35" i="320"/>
  <c r="M35" i="320" s="1"/>
  <c r="O34" i="320"/>
  <c r="N34" i="320"/>
  <c r="L34" i="320"/>
  <c r="H34" i="320"/>
  <c r="M34" i="320" s="1"/>
  <c r="H32" i="320"/>
  <c r="K32" i="320" s="1"/>
  <c r="L32" i="320"/>
  <c r="O31" i="320"/>
  <c r="N31" i="320"/>
  <c r="L31" i="320"/>
  <c r="H31" i="320"/>
  <c r="M31" i="320" s="1"/>
  <c r="P31" i="320" s="1"/>
  <c r="O30" i="320"/>
  <c r="N30" i="320"/>
  <c r="L30" i="320"/>
  <c r="H30" i="320"/>
  <c r="K30" i="320" s="1"/>
  <c r="H29" i="320"/>
  <c r="K29" i="320" s="1"/>
  <c r="L29" i="320"/>
  <c r="L28" i="320"/>
  <c r="H28" i="320"/>
  <c r="K28" i="320" s="1"/>
  <c r="O28" i="320"/>
  <c r="O27" i="320"/>
  <c r="N27" i="320"/>
  <c r="L27" i="320"/>
  <c r="K27" i="320"/>
  <c r="H27" i="320"/>
  <c r="M27" i="320" s="1"/>
  <c r="H26" i="320"/>
  <c r="M26" i="320" s="1"/>
  <c r="P26" i="320" s="1"/>
  <c r="O25" i="320"/>
  <c r="N25" i="320"/>
  <c r="L25" i="320"/>
  <c r="H25" i="320"/>
  <c r="M25" i="320" s="1"/>
  <c r="P25" i="320" s="1"/>
  <c r="O24" i="320"/>
  <c r="N24" i="320"/>
  <c r="L24" i="320"/>
  <c r="H24" i="320"/>
  <c r="M24" i="320" s="1"/>
  <c r="P24" i="320" s="1"/>
  <c r="O23" i="320"/>
  <c r="N23" i="320"/>
  <c r="L23" i="320"/>
  <c r="H23" i="320"/>
  <c r="M23" i="320" s="1"/>
  <c r="O22" i="320"/>
  <c r="N22" i="320"/>
  <c r="L22" i="320"/>
  <c r="H22" i="320"/>
  <c r="M22" i="320" s="1"/>
  <c r="P22" i="320" s="1"/>
  <c r="H21" i="320"/>
  <c r="I21" i="320" s="1"/>
  <c r="O20" i="320"/>
  <c r="N20" i="320"/>
  <c r="L20" i="320"/>
  <c r="H20" i="320"/>
  <c r="M20" i="320" s="1"/>
  <c r="N13" i="320"/>
  <c r="O27" i="319"/>
  <c r="N27" i="319"/>
  <c r="L27" i="319"/>
  <c r="H27" i="319"/>
  <c r="M27" i="319" s="1"/>
  <c r="O26" i="319"/>
  <c r="N26" i="319"/>
  <c r="L26" i="319"/>
  <c r="H26" i="319"/>
  <c r="K26" i="319" s="1"/>
  <c r="O25" i="319"/>
  <c r="N25" i="319"/>
  <c r="L25" i="319"/>
  <c r="H25" i="319"/>
  <c r="M25" i="319" s="1"/>
  <c r="O24" i="319"/>
  <c r="N24" i="319"/>
  <c r="L24" i="319"/>
  <c r="H24" i="319"/>
  <c r="K24" i="319" s="1"/>
  <c r="O23" i="319"/>
  <c r="N23" i="319"/>
  <c r="L23" i="319"/>
  <c r="H23" i="319"/>
  <c r="K23" i="319" s="1"/>
  <c r="O22" i="319"/>
  <c r="N22" i="319"/>
  <c r="L22" i="319"/>
  <c r="H22" i="319"/>
  <c r="K22" i="319" s="1"/>
  <c r="H21" i="319"/>
  <c r="I21" i="319" s="1"/>
  <c r="O20" i="319"/>
  <c r="N20" i="319"/>
  <c r="L20" i="319"/>
  <c r="H20" i="319"/>
  <c r="K20" i="319" s="1"/>
  <c r="N13" i="319"/>
  <c r="E32" i="314"/>
  <c r="E29" i="314"/>
  <c r="E28" i="314"/>
  <c r="E38" i="314"/>
  <c r="O39" i="314"/>
  <c r="N39" i="314"/>
  <c r="L39" i="314"/>
  <c r="H39" i="314"/>
  <c r="K39" i="314" s="1"/>
  <c r="O40" i="314"/>
  <c r="N40" i="314"/>
  <c r="L40" i="314"/>
  <c r="H40" i="314"/>
  <c r="M40" i="314" s="1"/>
  <c r="O38" i="314"/>
  <c r="N38" i="314"/>
  <c r="L38" i="314"/>
  <c r="H38" i="314"/>
  <c r="M38" i="314" s="1"/>
  <c r="P38" i="314" s="1"/>
  <c r="O37" i="314"/>
  <c r="N37" i="314"/>
  <c r="L37" i="314"/>
  <c r="H37" i="314"/>
  <c r="K37" i="314" s="1"/>
  <c r="O36" i="314"/>
  <c r="N36" i="314"/>
  <c r="L36" i="314"/>
  <c r="H36" i="314"/>
  <c r="M36" i="314" s="1"/>
  <c r="P36" i="314" s="1"/>
  <c r="O35" i="314"/>
  <c r="N35" i="314"/>
  <c r="L35" i="314"/>
  <c r="H35" i="314"/>
  <c r="M35" i="314" s="1"/>
  <c r="O34" i="314"/>
  <c r="N34" i="314"/>
  <c r="L34" i="314"/>
  <c r="H34" i="314"/>
  <c r="K34" i="314" s="1"/>
  <c r="H41" i="314"/>
  <c r="K41" i="314" s="1"/>
  <c r="L41" i="314"/>
  <c r="N41" i="314"/>
  <c r="O41" i="314"/>
  <c r="H42" i="314"/>
  <c r="M42" i="314" s="1"/>
  <c r="K42" i="314"/>
  <c r="L42" i="314"/>
  <c r="N42" i="314"/>
  <c r="O42" i="314"/>
  <c r="H43" i="314"/>
  <c r="M43" i="314" s="1"/>
  <c r="L43" i="314"/>
  <c r="N43" i="314"/>
  <c r="O43" i="314"/>
  <c r="O30" i="314"/>
  <c r="N30" i="314"/>
  <c r="L30" i="314"/>
  <c r="H30" i="314"/>
  <c r="M30" i="314" s="1"/>
  <c r="O24" i="314"/>
  <c r="N24" i="314"/>
  <c r="L24" i="314"/>
  <c r="H24" i="314"/>
  <c r="M24" i="314" s="1"/>
  <c r="O25" i="314"/>
  <c r="N25" i="314"/>
  <c r="L25" i="314"/>
  <c r="H25" i="314"/>
  <c r="K25" i="314" s="1"/>
  <c r="O24" i="263"/>
  <c r="N24" i="263"/>
  <c r="L24" i="263"/>
  <c r="H24" i="263"/>
  <c r="O23" i="263"/>
  <c r="N23" i="263"/>
  <c r="L23" i="263"/>
  <c r="H23" i="263"/>
  <c r="O22" i="263"/>
  <c r="N22" i="263"/>
  <c r="L22" i="263"/>
  <c r="H22" i="263"/>
  <c r="K24" i="320" l="1"/>
  <c r="M41" i="320"/>
  <c r="P41" i="320" s="1"/>
  <c r="M30" i="320"/>
  <c r="P30" i="320" s="1"/>
  <c r="K39" i="320"/>
  <c r="P27" i="319"/>
  <c r="N11" i="322"/>
  <c r="E27" i="237"/>
  <c r="M24" i="319"/>
  <c r="P24" i="319" s="1"/>
  <c r="M42" i="320"/>
  <c r="P42" i="320" s="1"/>
  <c r="O32" i="320"/>
  <c r="K22" i="320"/>
  <c r="K25" i="320"/>
  <c r="M28" i="320"/>
  <c r="N29" i="320"/>
  <c r="P34" i="320"/>
  <c r="P36" i="320"/>
  <c r="P37" i="320"/>
  <c r="P44" i="320"/>
  <c r="P20" i="320"/>
  <c r="K23" i="320"/>
  <c r="N28" i="320"/>
  <c r="O29" i="320"/>
  <c r="M32" i="320"/>
  <c r="M43" i="320"/>
  <c r="P43" i="320" s="1"/>
  <c r="M29" i="320"/>
  <c r="P23" i="320"/>
  <c r="P35" i="320"/>
  <c r="P27" i="320"/>
  <c r="N32" i="320"/>
  <c r="M26" i="319"/>
  <c r="P26" i="319" s="1"/>
  <c r="P25" i="319"/>
  <c r="P23" i="315"/>
  <c r="P24" i="315"/>
  <c r="E23" i="237"/>
  <c r="K20" i="320"/>
  <c r="K36" i="320"/>
  <c r="K34" i="320"/>
  <c r="N38" i="320"/>
  <c r="K44" i="320"/>
  <c r="L38" i="320"/>
  <c r="K31" i="320"/>
  <c r="O38" i="320"/>
  <c r="K37" i="320"/>
  <c r="K35" i="320"/>
  <c r="N29" i="319"/>
  <c r="G25" i="237" s="1"/>
  <c r="O29" i="319"/>
  <c r="M23" i="319"/>
  <c r="P23" i="319" s="1"/>
  <c r="K27" i="319"/>
  <c r="K25" i="319"/>
  <c r="M20" i="319"/>
  <c r="P20" i="319" s="1"/>
  <c r="M22" i="319"/>
  <c r="P22" i="319" s="1"/>
  <c r="P35" i="314"/>
  <c r="K43" i="314"/>
  <c r="K35" i="314"/>
  <c r="P42" i="314"/>
  <c r="M39" i="314"/>
  <c r="P39" i="314" s="1"/>
  <c r="M37" i="314"/>
  <c r="P37" i="314" s="1"/>
  <c r="K36" i="314"/>
  <c r="P40" i="314"/>
  <c r="M34" i="314"/>
  <c r="P34" i="314" s="1"/>
  <c r="P43" i="314"/>
  <c r="K40" i="314"/>
  <c r="K38" i="314"/>
  <c r="M41" i="314"/>
  <c r="P41" i="314" s="1"/>
  <c r="P30" i="314"/>
  <c r="K30" i="314"/>
  <c r="P24" i="314"/>
  <c r="K24" i="314"/>
  <c r="M25" i="314"/>
  <c r="P25" i="314" s="1"/>
  <c r="M22" i="263"/>
  <c r="P22" i="263" s="1"/>
  <c r="K22" i="263"/>
  <c r="M23" i="263"/>
  <c r="P23" i="263" s="1"/>
  <c r="K23" i="263"/>
  <c r="M24" i="263"/>
  <c r="P24" i="263" s="1"/>
  <c r="K24" i="263"/>
  <c r="O46" i="320" l="1"/>
  <c r="H24" i="237" s="1"/>
  <c r="P28" i="320"/>
  <c r="P38" i="320"/>
  <c r="P32" i="320"/>
  <c r="P29" i="320"/>
  <c r="P29" i="319"/>
  <c r="N46" i="320"/>
  <c r="G24" i="237" s="1"/>
  <c r="H69" i="317"/>
  <c r="K69" i="317" s="1"/>
  <c r="N11" i="319" l="1"/>
  <c r="E25" i="237"/>
  <c r="P46" i="320"/>
  <c r="N11" i="320" s="1"/>
  <c r="O26" i="317"/>
  <c r="N26" i="317"/>
  <c r="L26" i="317"/>
  <c r="H26" i="317"/>
  <c r="M26" i="317" s="1"/>
  <c r="O47" i="317"/>
  <c r="N47" i="317"/>
  <c r="L47" i="317"/>
  <c r="H47" i="317"/>
  <c r="O46" i="317"/>
  <c r="N46" i="317"/>
  <c r="L46" i="317"/>
  <c r="H46" i="317"/>
  <c r="K46" i="317" s="1"/>
  <c r="O45" i="317"/>
  <c r="N45" i="317"/>
  <c r="L45" i="317"/>
  <c r="H45" i="317"/>
  <c r="H43" i="317"/>
  <c r="O40" i="317"/>
  <c r="N40" i="317"/>
  <c r="L40" i="317"/>
  <c r="H40" i="317"/>
  <c r="K40" i="317" s="1"/>
  <c r="O39" i="317"/>
  <c r="N39" i="317"/>
  <c r="L39" i="317"/>
  <c r="H39" i="317"/>
  <c r="O37" i="317"/>
  <c r="N37" i="317"/>
  <c r="L37" i="317"/>
  <c r="H37" i="317"/>
  <c r="O36" i="317"/>
  <c r="N36" i="317"/>
  <c r="L36" i="317"/>
  <c r="H36" i="317"/>
  <c r="O35" i="317"/>
  <c r="N35" i="317"/>
  <c r="L35" i="317"/>
  <c r="H35" i="317"/>
  <c r="O34" i="317"/>
  <c r="N34" i="317"/>
  <c r="L34" i="317"/>
  <c r="H34" i="317"/>
  <c r="M34" i="317" s="1"/>
  <c r="O33" i="317"/>
  <c r="N33" i="317"/>
  <c r="L33" i="317"/>
  <c r="H33" i="317"/>
  <c r="L21" i="317"/>
  <c r="N21" i="317"/>
  <c r="O21" i="317"/>
  <c r="L22" i="317"/>
  <c r="N22" i="317"/>
  <c r="O22" i="317"/>
  <c r="L23" i="317"/>
  <c r="N23" i="317"/>
  <c r="O23" i="317"/>
  <c r="L24" i="317"/>
  <c r="N24" i="317"/>
  <c r="O24" i="317"/>
  <c r="L27" i="317"/>
  <c r="N27" i="317"/>
  <c r="O27" i="317"/>
  <c r="L31" i="317"/>
  <c r="N31" i="317"/>
  <c r="O31" i="317"/>
  <c r="L32" i="317"/>
  <c r="N32" i="317"/>
  <c r="O32" i="317"/>
  <c r="L49" i="317"/>
  <c r="N49" i="317"/>
  <c r="O49" i="317"/>
  <c r="L50" i="317"/>
  <c r="N50" i="317"/>
  <c r="O50" i="317"/>
  <c r="L51" i="317"/>
  <c r="N51" i="317"/>
  <c r="O51" i="317"/>
  <c r="L52" i="317"/>
  <c r="N52" i="317"/>
  <c r="O52" i="317"/>
  <c r="L54" i="317"/>
  <c r="N54" i="317"/>
  <c r="O54" i="317"/>
  <c r="L56" i="317"/>
  <c r="N56" i="317"/>
  <c r="O56" i="317"/>
  <c r="L58" i="317"/>
  <c r="N58" i="317"/>
  <c r="O58" i="317"/>
  <c r="L59" i="317"/>
  <c r="N59" i="317"/>
  <c r="O59" i="317"/>
  <c r="L60" i="317"/>
  <c r="N60" i="317"/>
  <c r="O60" i="317"/>
  <c r="L61" i="317"/>
  <c r="N61" i="317"/>
  <c r="O61" i="317"/>
  <c r="L62" i="317"/>
  <c r="N62" i="317"/>
  <c r="O62" i="317"/>
  <c r="L63" i="317"/>
  <c r="N63" i="317"/>
  <c r="O63" i="317"/>
  <c r="L64" i="317"/>
  <c r="N64" i="317"/>
  <c r="O64" i="317"/>
  <c r="L65" i="317"/>
  <c r="N65" i="317"/>
  <c r="O65" i="317"/>
  <c r="L66" i="317"/>
  <c r="N66" i="317"/>
  <c r="O66" i="317"/>
  <c r="L72" i="317"/>
  <c r="N72" i="317"/>
  <c r="O72" i="317"/>
  <c r="L73" i="317"/>
  <c r="N73" i="317"/>
  <c r="O73" i="317"/>
  <c r="L74" i="317"/>
  <c r="N74" i="317"/>
  <c r="O74" i="317"/>
  <c r="L75" i="317"/>
  <c r="N75" i="317"/>
  <c r="O75" i="317"/>
  <c r="L76" i="317"/>
  <c r="N76" i="317"/>
  <c r="O76" i="317"/>
  <c r="L77" i="317"/>
  <c r="N77" i="317"/>
  <c r="O77" i="317"/>
  <c r="H24" i="317"/>
  <c r="H27" i="317"/>
  <c r="K27" i="317" s="1"/>
  <c r="H29" i="317"/>
  <c r="H31" i="317"/>
  <c r="H32" i="317"/>
  <c r="H49" i="317"/>
  <c r="H50" i="317"/>
  <c r="H51" i="317"/>
  <c r="H52" i="317"/>
  <c r="K52" i="317" s="1"/>
  <c r="H54" i="317"/>
  <c r="K54" i="317" s="1"/>
  <c r="H56" i="317"/>
  <c r="H58" i="317"/>
  <c r="H59" i="317"/>
  <c r="H60" i="317"/>
  <c r="H61" i="317"/>
  <c r="H62" i="317"/>
  <c r="M62" i="317" s="1"/>
  <c r="H63" i="317"/>
  <c r="H64" i="317"/>
  <c r="H65" i="317"/>
  <c r="H66" i="317"/>
  <c r="H70" i="317"/>
  <c r="H72" i="317"/>
  <c r="H73" i="317"/>
  <c r="K73" i="317" s="1"/>
  <c r="H74" i="317"/>
  <c r="M74" i="317" s="1"/>
  <c r="H75" i="317"/>
  <c r="H76" i="317"/>
  <c r="H77" i="317"/>
  <c r="K77" i="317" s="1"/>
  <c r="A22" i="237"/>
  <c r="H38" i="316"/>
  <c r="L38" i="316"/>
  <c r="N38" i="316"/>
  <c r="O38" i="316"/>
  <c r="O30" i="316"/>
  <c r="O29" i="316"/>
  <c r="O28" i="316"/>
  <c r="O41" i="316"/>
  <c r="N41" i="316"/>
  <c r="L41" i="316"/>
  <c r="H41" i="316"/>
  <c r="O40" i="316"/>
  <c r="N40" i="316"/>
  <c r="L40" i="316"/>
  <c r="H40" i="316"/>
  <c r="O39" i="316"/>
  <c r="N39" i="316"/>
  <c r="L39" i="316"/>
  <c r="H39" i="316"/>
  <c r="O37" i="316"/>
  <c r="N37" i="316"/>
  <c r="L37" i="316"/>
  <c r="H37" i="316"/>
  <c r="K37" i="316" s="1"/>
  <c r="H36" i="316"/>
  <c r="K36" i="316" s="1"/>
  <c r="H35" i="316"/>
  <c r="K35" i="316" s="1"/>
  <c r="O35" i="316"/>
  <c r="H34" i="316"/>
  <c r="K34" i="316" s="1"/>
  <c r="O33" i="316"/>
  <c r="N33" i="316"/>
  <c r="L33" i="316"/>
  <c r="H33" i="316"/>
  <c r="O32" i="316"/>
  <c r="N32" i="316"/>
  <c r="L32" i="316"/>
  <c r="H32" i="316"/>
  <c r="H31" i="316"/>
  <c r="H30" i="316"/>
  <c r="K30" i="316" s="1"/>
  <c r="H29" i="316"/>
  <c r="H28" i="316"/>
  <c r="O27" i="316"/>
  <c r="N27" i="316"/>
  <c r="L27" i="316"/>
  <c r="H27" i="316"/>
  <c r="O26" i="316"/>
  <c r="N26" i="316"/>
  <c r="L26" i="316"/>
  <c r="H26" i="316"/>
  <c r="O24" i="316"/>
  <c r="N24" i="316"/>
  <c r="L24" i="316"/>
  <c r="H24" i="316"/>
  <c r="H23" i="316"/>
  <c r="O22" i="316"/>
  <c r="N22" i="316"/>
  <c r="L22" i="316"/>
  <c r="H22" i="316"/>
  <c r="M22" i="316" s="1"/>
  <c r="H21" i="316"/>
  <c r="I21" i="316" s="1"/>
  <c r="O20" i="316"/>
  <c r="N20" i="316"/>
  <c r="L20" i="316"/>
  <c r="H20" i="316"/>
  <c r="H26" i="314"/>
  <c r="H21" i="314"/>
  <c r="I21" i="314" s="1"/>
  <c r="H21" i="313"/>
  <c r="M21" i="313" s="1"/>
  <c r="H23" i="313"/>
  <c r="L23" i="313"/>
  <c r="N23" i="313"/>
  <c r="O23" i="313"/>
  <c r="H24" i="313"/>
  <c r="L24" i="313"/>
  <c r="N24" i="313"/>
  <c r="O24" i="313"/>
  <c r="H25" i="313"/>
  <c r="L25" i="313"/>
  <c r="N25" i="313"/>
  <c r="O25" i="313"/>
  <c r="H26" i="313"/>
  <c r="L26" i="313"/>
  <c r="N26" i="313"/>
  <c r="O26" i="313"/>
  <c r="H27" i="313"/>
  <c r="L27" i="313"/>
  <c r="N27" i="313"/>
  <c r="O27" i="313"/>
  <c r="H28" i="313"/>
  <c r="L28" i="313"/>
  <c r="N28" i="313"/>
  <c r="O28" i="313"/>
  <c r="H29" i="313"/>
  <c r="L29" i="313"/>
  <c r="N29" i="313"/>
  <c r="O29" i="313"/>
  <c r="H30" i="313"/>
  <c r="L30" i="313"/>
  <c r="N30" i="313"/>
  <c r="O30" i="313"/>
  <c r="H31" i="313"/>
  <c r="L31" i="313"/>
  <c r="N31" i="313"/>
  <c r="O31" i="313"/>
  <c r="H32" i="313"/>
  <c r="L32" i="313"/>
  <c r="N32" i="313"/>
  <c r="O32" i="313"/>
  <c r="H33" i="313"/>
  <c r="L33" i="313"/>
  <c r="N33" i="313"/>
  <c r="O33" i="313"/>
  <c r="H34" i="313"/>
  <c r="L34" i="313"/>
  <c r="N34" i="313"/>
  <c r="O34" i="313"/>
  <c r="H35" i="313"/>
  <c r="L35" i="313"/>
  <c r="N35" i="313"/>
  <c r="O35" i="313"/>
  <c r="H36" i="313"/>
  <c r="L36" i="313"/>
  <c r="N36" i="313"/>
  <c r="O36" i="313"/>
  <c r="H37" i="313"/>
  <c r="L37" i="313"/>
  <c r="N37" i="313"/>
  <c r="O37" i="313"/>
  <c r="H38" i="313"/>
  <c r="L38" i="313"/>
  <c r="N38" i="313"/>
  <c r="O38" i="313"/>
  <c r="H39" i="313"/>
  <c r="L39" i="313"/>
  <c r="N39" i="313"/>
  <c r="O39" i="313"/>
  <c r="H41" i="313"/>
  <c r="H42" i="313"/>
  <c r="H44" i="313"/>
  <c r="H45" i="313"/>
  <c r="H46" i="313"/>
  <c r="L46" i="313"/>
  <c r="N46" i="313"/>
  <c r="O46" i="313"/>
  <c r="H48" i="313"/>
  <c r="H50" i="313"/>
  <c r="H51" i="313"/>
  <c r="H53" i="313"/>
  <c r="L53" i="313"/>
  <c r="N53" i="313"/>
  <c r="O53" i="313"/>
  <c r="H54" i="313"/>
  <c r="L54" i="313"/>
  <c r="N54" i="313"/>
  <c r="O54" i="313"/>
  <c r="H55" i="313"/>
  <c r="L55" i="313"/>
  <c r="N55" i="313"/>
  <c r="O55" i="313"/>
  <c r="H57" i="313"/>
  <c r="L57" i="313"/>
  <c r="N57" i="313"/>
  <c r="O57" i="313"/>
  <c r="H58" i="313"/>
  <c r="H67" i="313"/>
  <c r="L67" i="313"/>
  <c r="N67" i="313"/>
  <c r="O67" i="313"/>
  <c r="H68" i="313"/>
  <c r="L68" i="313"/>
  <c r="N68" i="313"/>
  <c r="O68" i="313"/>
  <c r="H69" i="313"/>
  <c r="L69" i="313"/>
  <c r="N69" i="313"/>
  <c r="O69" i="313"/>
  <c r="H70" i="313"/>
  <c r="L70" i="313"/>
  <c r="N70" i="313"/>
  <c r="O70" i="313"/>
  <c r="H71" i="313"/>
  <c r="L71" i="313"/>
  <c r="N71" i="313"/>
  <c r="O71" i="313"/>
  <c r="L22" i="313"/>
  <c r="N22" i="313"/>
  <c r="O22" i="313"/>
  <c r="O21" i="313"/>
  <c r="L21" i="313"/>
  <c r="L22" i="315"/>
  <c r="N22" i="315"/>
  <c r="O22" i="315"/>
  <c r="L26" i="315"/>
  <c r="N26" i="315"/>
  <c r="O26" i="315"/>
  <c r="L28" i="315"/>
  <c r="N28" i="315"/>
  <c r="O28" i="315"/>
  <c r="L29" i="315"/>
  <c r="N29" i="315"/>
  <c r="O29" i="315"/>
  <c r="L30" i="315"/>
  <c r="N30" i="315"/>
  <c r="O30" i="315"/>
  <c r="L31" i="315"/>
  <c r="N31" i="315"/>
  <c r="O31" i="315"/>
  <c r="L32" i="315"/>
  <c r="N32" i="315"/>
  <c r="O32" i="315"/>
  <c r="L33" i="315"/>
  <c r="N33" i="315"/>
  <c r="O33" i="315"/>
  <c r="L34" i="315"/>
  <c r="N34" i="315"/>
  <c r="O34" i="315"/>
  <c r="L35" i="315"/>
  <c r="N35" i="315"/>
  <c r="O35" i="315"/>
  <c r="L39" i="315"/>
  <c r="N39" i="315"/>
  <c r="O39" i="315"/>
  <c r="H28" i="315"/>
  <c r="M28" i="315" s="1"/>
  <c r="H29" i="315"/>
  <c r="M29" i="315" s="1"/>
  <c r="H30" i="315"/>
  <c r="M30" i="315" s="1"/>
  <c r="H31" i="315"/>
  <c r="M31" i="315" s="1"/>
  <c r="H32" i="315"/>
  <c r="M32" i="315" s="1"/>
  <c r="H33" i="315"/>
  <c r="M33" i="315" s="1"/>
  <c r="H34" i="315"/>
  <c r="M34" i="315" s="1"/>
  <c r="H35" i="315"/>
  <c r="M35" i="315" s="1"/>
  <c r="H36" i="315"/>
  <c r="H37" i="315"/>
  <c r="H38" i="315"/>
  <c r="H39" i="315"/>
  <c r="M39" i="315" s="1"/>
  <c r="L23" i="314"/>
  <c r="N23" i="314"/>
  <c r="O23" i="314"/>
  <c r="L27" i="314"/>
  <c r="N27" i="314"/>
  <c r="O27" i="314"/>
  <c r="L28" i="314"/>
  <c r="N28" i="314"/>
  <c r="O28" i="314"/>
  <c r="L29" i="314"/>
  <c r="N29" i="314"/>
  <c r="O29" i="314"/>
  <c r="L31" i="314"/>
  <c r="N31" i="314"/>
  <c r="O31" i="314"/>
  <c r="L32" i="314"/>
  <c r="N32" i="314"/>
  <c r="O32" i="314"/>
  <c r="H23" i="314"/>
  <c r="H27" i="314"/>
  <c r="H28" i="314"/>
  <c r="H29" i="314"/>
  <c r="H31" i="314"/>
  <c r="H32" i="314"/>
  <c r="L41" i="313"/>
  <c r="E24" i="237" l="1"/>
  <c r="I21" i="313"/>
  <c r="N21" i="313" s="1"/>
  <c r="L29" i="316"/>
  <c r="N28" i="316"/>
  <c r="N30" i="316"/>
  <c r="N29" i="317"/>
  <c r="M29" i="317"/>
  <c r="L29" i="317"/>
  <c r="L43" i="317"/>
  <c r="O43" i="317"/>
  <c r="N43" i="317"/>
  <c r="O29" i="317"/>
  <c r="L70" i="317"/>
  <c r="O70" i="317"/>
  <c r="N70" i="317"/>
  <c r="P34" i="317"/>
  <c r="M38" i="315"/>
  <c r="N37" i="315"/>
  <c r="O37" i="315"/>
  <c r="L37" i="315"/>
  <c r="O36" i="315"/>
  <c r="N36" i="315"/>
  <c r="P29" i="315"/>
  <c r="L36" i="315"/>
  <c r="M37" i="315"/>
  <c r="M36" i="315"/>
  <c r="O41" i="313"/>
  <c r="N41" i="313"/>
  <c r="P26" i="317"/>
  <c r="K26" i="317"/>
  <c r="M40" i="317"/>
  <c r="P40" i="317" s="1"/>
  <c r="K35" i="317"/>
  <c r="M35" i="317"/>
  <c r="P35" i="317" s="1"/>
  <c r="M45" i="317"/>
  <c r="P45" i="317" s="1"/>
  <c r="K45" i="317"/>
  <c r="M37" i="317"/>
  <c r="P37" i="317" s="1"/>
  <c r="K37" i="317"/>
  <c r="K43" i="317"/>
  <c r="M43" i="317"/>
  <c r="K47" i="317"/>
  <c r="M47" i="317"/>
  <c r="P47" i="317" s="1"/>
  <c r="M39" i="317"/>
  <c r="P39" i="317" s="1"/>
  <c r="K39" i="317"/>
  <c r="M33" i="317"/>
  <c r="P33" i="317" s="1"/>
  <c r="K33" i="317"/>
  <c r="M36" i="317"/>
  <c r="P36" i="317" s="1"/>
  <c r="K36" i="317"/>
  <c r="K34" i="317"/>
  <c r="M46" i="317"/>
  <c r="P46" i="317" s="1"/>
  <c r="M52" i="317"/>
  <c r="P52" i="317" s="1"/>
  <c r="K72" i="317"/>
  <c r="M72" i="317"/>
  <c r="P72" i="317" s="1"/>
  <c r="K51" i="317"/>
  <c r="M51" i="317"/>
  <c r="P51" i="317" s="1"/>
  <c r="K75" i="317"/>
  <c r="M75" i="317"/>
  <c r="P75" i="317" s="1"/>
  <c r="K70" i="317"/>
  <c r="M70" i="317"/>
  <c r="M60" i="317"/>
  <c r="P60" i="317" s="1"/>
  <c r="K60" i="317"/>
  <c r="K50" i="317"/>
  <c r="M50" i="317"/>
  <c r="P50" i="317" s="1"/>
  <c r="K24" i="317"/>
  <c r="M24" i="317"/>
  <c r="P24" i="317" s="1"/>
  <c r="M76" i="317"/>
  <c r="P76" i="317" s="1"/>
  <c r="K76" i="317"/>
  <c r="K61" i="317"/>
  <c r="M61" i="317"/>
  <c r="P61" i="317" s="1"/>
  <c r="K66" i="317"/>
  <c r="M66" i="317"/>
  <c r="P66" i="317" s="1"/>
  <c r="K59" i="317"/>
  <c r="M59" i="317"/>
  <c r="P59" i="317" s="1"/>
  <c r="M49" i="317"/>
  <c r="P49" i="317" s="1"/>
  <c r="K49" i="317"/>
  <c r="M65" i="317"/>
  <c r="P65" i="317" s="1"/>
  <c r="K65" i="317"/>
  <c r="M32" i="317"/>
  <c r="P32" i="317" s="1"/>
  <c r="K32" i="317"/>
  <c r="K64" i="317"/>
  <c r="M64" i="317"/>
  <c r="P64" i="317" s="1"/>
  <c r="M58" i="317"/>
  <c r="P58" i="317" s="1"/>
  <c r="K58" i="317"/>
  <c r="K31" i="317"/>
  <c r="M31" i="317"/>
  <c r="P31" i="317" s="1"/>
  <c r="K63" i="317"/>
  <c r="M63" i="317"/>
  <c r="P63" i="317" s="1"/>
  <c r="M56" i="317"/>
  <c r="P56" i="317" s="1"/>
  <c r="K56" i="317"/>
  <c r="K62" i="317"/>
  <c r="M77" i="317"/>
  <c r="P77" i="317" s="1"/>
  <c r="M73" i="317"/>
  <c r="P73" i="317" s="1"/>
  <c r="M54" i="317"/>
  <c r="P54" i="317" s="1"/>
  <c r="M27" i="317"/>
  <c r="P27" i="317" s="1"/>
  <c r="K74" i="317"/>
  <c r="P74" i="317"/>
  <c r="K29" i="317"/>
  <c r="P62" i="317"/>
  <c r="K38" i="316"/>
  <c r="M38" i="316"/>
  <c r="P38" i="316" s="1"/>
  <c r="N29" i="316"/>
  <c r="K27" i="316"/>
  <c r="M27" i="316"/>
  <c r="P27" i="316" s="1"/>
  <c r="P22" i="316"/>
  <c r="M37" i="316"/>
  <c r="P37" i="316" s="1"/>
  <c r="L30" i="316"/>
  <c r="L28" i="316"/>
  <c r="K29" i="316"/>
  <c r="M29" i="316"/>
  <c r="K33" i="316"/>
  <c r="M33" i="316"/>
  <c r="P33" i="316" s="1"/>
  <c r="K39" i="316"/>
  <c r="M39" i="316"/>
  <c r="P39" i="316" s="1"/>
  <c r="M26" i="316"/>
  <c r="P26" i="316" s="1"/>
  <c r="K26" i="316"/>
  <c r="O36" i="316"/>
  <c r="M28" i="316"/>
  <c r="P28" i="316" s="1"/>
  <c r="K28" i="316"/>
  <c r="M20" i="316"/>
  <c r="P20" i="316" s="1"/>
  <c r="K20" i="316"/>
  <c r="M32" i="316"/>
  <c r="P32" i="316" s="1"/>
  <c r="K32" i="316"/>
  <c r="M24" i="316"/>
  <c r="P24" i="316" s="1"/>
  <c r="K24" i="316"/>
  <c r="K40" i="316"/>
  <c r="M40" i="316"/>
  <c r="P40" i="316" s="1"/>
  <c r="M41" i="316"/>
  <c r="P41" i="316" s="1"/>
  <c r="K41" i="316"/>
  <c r="K22" i="316"/>
  <c r="M30" i="316"/>
  <c r="L34" i="316"/>
  <c r="M34" i="316"/>
  <c r="L35" i="316"/>
  <c r="N34" i="316"/>
  <c r="M35" i="316"/>
  <c r="O34" i="316"/>
  <c r="N35" i="316"/>
  <c r="K21" i="313"/>
  <c r="K27" i="314"/>
  <c r="M27" i="314"/>
  <c r="P27" i="314" s="1"/>
  <c r="K23" i="314"/>
  <c r="M23" i="314"/>
  <c r="P23" i="314" s="1"/>
  <c r="K32" i="314"/>
  <c r="M32" i="314"/>
  <c r="P32" i="314" s="1"/>
  <c r="M31" i="314"/>
  <c r="P31" i="314" s="1"/>
  <c r="K31" i="314"/>
  <c r="K29" i="314"/>
  <c r="M29" i="314"/>
  <c r="P29" i="314" s="1"/>
  <c r="M28" i="314"/>
  <c r="P28" i="314" s="1"/>
  <c r="K28" i="314"/>
  <c r="K69" i="313"/>
  <c r="M69" i="313"/>
  <c r="P69" i="313" s="1"/>
  <c r="K53" i="313"/>
  <c r="M53" i="313"/>
  <c r="P53" i="313" s="1"/>
  <c r="K70" i="313"/>
  <c r="M70" i="313"/>
  <c r="P70" i="313" s="1"/>
  <c r="K57" i="313"/>
  <c r="M57" i="313"/>
  <c r="P57" i="313" s="1"/>
  <c r="K51" i="313"/>
  <c r="K48" i="313"/>
  <c r="K45" i="313"/>
  <c r="K42" i="313"/>
  <c r="K39" i="313"/>
  <c r="M39" i="313"/>
  <c r="P39" i="313" s="1"/>
  <c r="K36" i="313"/>
  <c r="M36" i="313"/>
  <c r="P36" i="313" s="1"/>
  <c r="K34" i="313"/>
  <c r="M34" i="313"/>
  <c r="P34" i="313" s="1"/>
  <c r="K30" i="313"/>
  <c r="M30" i="313"/>
  <c r="P30" i="313" s="1"/>
  <c r="K28" i="313"/>
  <c r="M28" i="313"/>
  <c r="P28" i="313" s="1"/>
  <c r="K26" i="313"/>
  <c r="M26" i="313"/>
  <c r="P26" i="313" s="1"/>
  <c r="K24" i="313"/>
  <c r="M24" i="313"/>
  <c r="P24" i="313" s="1"/>
  <c r="K67" i="313"/>
  <c r="M67" i="313"/>
  <c r="P67" i="313" s="1"/>
  <c r="K54" i="313"/>
  <c r="M54" i="313"/>
  <c r="P54" i="313" s="1"/>
  <c r="K32" i="313"/>
  <c r="M32" i="313"/>
  <c r="P32" i="313" s="1"/>
  <c r="K71" i="313"/>
  <c r="M71" i="313"/>
  <c r="P71" i="313" s="1"/>
  <c r="K68" i="313"/>
  <c r="M68" i="313"/>
  <c r="P68" i="313" s="1"/>
  <c r="K58" i="313"/>
  <c r="K55" i="313"/>
  <c r="M55" i="313"/>
  <c r="P55" i="313" s="1"/>
  <c r="K50" i="313"/>
  <c r="K46" i="313"/>
  <c r="M46" i="313"/>
  <c r="P46" i="313" s="1"/>
  <c r="K44" i="313"/>
  <c r="K41" i="313"/>
  <c r="M41" i="313"/>
  <c r="K38" i="313"/>
  <c r="M38" i="313"/>
  <c r="P38" i="313" s="1"/>
  <c r="K37" i="313"/>
  <c r="M37" i="313"/>
  <c r="P37" i="313" s="1"/>
  <c r="K35" i="313"/>
  <c r="M35" i="313"/>
  <c r="P35" i="313" s="1"/>
  <c r="K33" i="313"/>
  <c r="M33" i="313"/>
  <c r="P33" i="313" s="1"/>
  <c r="K31" i="313"/>
  <c r="M31" i="313"/>
  <c r="P31" i="313" s="1"/>
  <c r="K29" i="313"/>
  <c r="M29" i="313"/>
  <c r="P29" i="313" s="1"/>
  <c r="K27" i="313"/>
  <c r="M27" i="313"/>
  <c r="P27" i="313" s="1"/>
  <c r="K25" i="313"/>
  <c r="M25" i="313"/>
  <c r="P25" i="313" s="1"/>
  <c r="K23" i="313"/>
  <c r="M23" i="313"/>
  <c r="P23" i="313" s="1"/>
  <c r="P21" i="313"/>
  <c r="P39" i="315"/>
  <c r="P32" i="315"/>
  <c r="P33" i="315"/>
  <c r="P28" i="315"/>
  <c r="P35" i="315"/>
  <c r="P31" i="315"/>
  <c r="P34" i="315"/>
  <c r="P30" i="315"/>
  <c r="A19" i="237"/>
  <c r="A20" i="237"/>
  <c r="A21" i="237"/>
  <c r="P29" i="317" l="1"/>
  <c r="P30" i="316"/>
  <c r="P43" i="317"/>
  <c r="L69" i="317"/>
  <c r="O69" i="317"/>
  <c r="M69" i="317"/>
  <c r="N69" i="317"/>
  <c r="P70" i="317"/>
  <c r="P37" i="315"/>
  <c r="P36" i="315"/>
  <c r="L38" i="315"/>
  <c r="N38" i="315"/>
  <c r="O38" i="315"/>
  <c r="P41" i="313"/>
  <c r="N48" i="313"/>
  <c r="O48" i="313"/>
  <c r="L48" i="313"/>
  <c r="M48" i="313"/>
  <c r="L58" i="313"/>
  <c r="N58" i="313"/>
  <c r="O58" i="313"/>
  <c r="M58" i="313"/>
  <c r="N36" i="316"/>
  <c r="P29" i="316"/>
  <c r="L36" i="316"/>
  <c r="M36" i="316"/>
  <c r="P34" i="316"/>
  <c r="P35" i="316"/>
  <c r="P69" i="317" l="1"/>
  <c r="P38" i="315"/>
  <c r="P58" i="313"/>
  <c r="N42" i="313"/>
  <c r="L42" i="313"/>
  <c r="O42" i="313"/>
  <c r="M42" i="313"/>
  <c r="L50" i="313"/>
  <c r="N50" i="313"/>
  <c r="O50" i="313"/>
  <c r="M50" i="313"/>
  <c r="P48" i="313"/>
  <c r="P36" i="316"/>
  <c r="P50" i="313" l="1"/>
  <c r="L44" i="313"/>
  <c r="N44" i="313"/>
  <c r="O44" i="313"/>
  <c r="M44" i="313"/>
  <c r="P42" i="313"/>
  <c r="N51" i="313"/>
  <c r="L51" i="313"/>
  <c r="O51" i="313"/>
  <c r="M51" i="313"/>
  <c r="P44" i="313" l="1"/>
  <c r="P51" i="313"/>
  <c r="H23" i="317"/>
  <c r="H22" i="317"/>
  <c r="H21" i="317"/>
  <c r="O20" i="317"/>
  <c r="N20" i="317"/>
  <c r="L20" i="317"/>
  <c r="H20" i="317"/>
  <c r="M20" i="317" s="1"/>
  <c r="O43" i="316"/>
  <c r="N43" i="316"/>
  <c r="L43" i="316"/>
  <c r="H43" i="316"/>
  <c r="O42" i="316"/>
  <c r="N42" i="316"/>
  <c r="L42" i="316"/>
  <c r="H42" i="316"/>
  <c r="M42" i="316" s="1"/>
  <c r="O43" i="315"/>
  <c r="N43" i="315"/>
  <c r="L43" i="315"/>
  <c r="H43" i="315"/>
  <c r="O42" i="315"/>
  <c r="N42" i="315"/>
  <c r="L42" i="315"/>
  <c r="H42" i="315"/>
  <c r="H26" i="315"/>
  <c r="M26" i="315" s="1"/>
  <c r="P26" i="315" s="1"/>
  <c r="H22" i="315"/>
  <c r="M22" i="315" s="1"/>
  <c r="O21" i="315"/>
  <c r="O45" i="315" s="1"/>
  <c r="N21" i="315"/>
  <c r="L21" i="315"/>
  <c r="H21" i="315"/>
  <c r="O20" i="315"/>
  <c r="N20" i="315"/>
  <c r="L20" i="315"/>
  <c r="H20" i="315"/>
  <c r="M20" i="315" s="1"/>
  <c r="O22" i="314"/>
  <c r="N22" i="314"/>
  <c r="L22" i="314"/>
  <c r="H22" i="314"/>
  <c r="O20" i="314"/>
  <c r="O45" i="314" s="1"/>
  <c r="H19" i="237" s="1"/>
  <c r="N20" i="314"/>
  <c r="N45" i="314" s="1"/>
  <c r="L20" i="314"/>
  <c r="H20" i="314"/>
  <c r="N13" i="317"/>
  <c r="N13" i="316"/>
  <c r="N13" i="315"/>
  <c r="N13" i="314"/>
  <c r="H22" i="313"/>
  <c r="O20" i="313"/>
  <c r="N20" i="313"/>
  <c r="L20" i="313"/>
  <c r="H20" i="313"/>
  <c r="M20" i="313" s="1"/>
  <c r="N13" i="313"/>
  <c r="H20" i="237" l="1"/>
  <c r="G19" i="237"/>
  <c r="L45" i="315"/>
  <c r="N45" i="315"/>
  <c r="G20" i="237" s="1"/>
  <c r="P22" i="315"/>
  <c r="L45" i="316"/>
  <c r="I21" i="237" s="1"/>
  <c r="M22" i="313"/>
  <c r="P22" i="313" s="1"/>
  <c r="K22" i="313"/>
  <c r="K23" i="317"/>
  <c r="M23" i="317"/>
  <c r="P23" i="317" s="1"/>
  <c r="K21" i="317"/>
  <c r="M21" i="317"/>
  <c r="P21" i="317" s="1"/>
  <c r="M22" i="317"/>
  <c r="P22" i="317" s="1"/>
  <c r="K22" i="317"/>
  <c r="M43" i="315"/>
  <c r="P43" i="315" s="1"/>
  <c r="K43" i="315"/>
  <c r="P20" i="317"/>
  <c r="P42" i="316"/>
  <c r="O79" i="317"/>
  <c r="H22" i="237" s="1"/>
  <c r="K20" i="317"/>
  <c r="O45" i="316"/>
  <c r="H21" i="237" s="1"/>
  <c r="M43" i="316"/>
  <c r="P43" i="316" s="1"/>
  <c r="K43" i="316"/>
  <c r="K42" i="316"/>
  <c r="P20" i="315"/>
  <c r="M42" i="315"/>
  <c r="P42" i="315" s="1"/>
  <c r="K42" i="315"/>
  <c r="M21" i="315"/>
  <c r="P21" i="315" s="1"/>
  <c r="K20" i="315"/>
  <c r="M22" i="314"/>
  <c r="P22" i="314" s="1"/>
  <c r="K22" i="314"/>
  <c r="M20" i="314"/>
  <c r="P20" i="314" s="1"/>
  <c r="P45" i="314" s="1"/>
  <c r="K20" i="314"/>
  <c r="P20" i="313"/>
  <c r="K20" i="313"/>
  <c r="M45" i="315" l="1"/>
  <c r="F20" i="237" s="1"/>
  <c r="E20" i="237" s="1"/>
  <c r="P45" i="315"/>
  <c r="N79" i="317"/>
  <c r="G22" i="237" s="1"/>
  <c r="L79" i="317"/>
  <c r="I22" i="237" s="1"/>
  <c r="N45" i="316"/>
  <c r="G21" i="237" s="1"/>
  <c r="I20" i="237"/>
  <c r="M79" i="317"/>
  <c r="F22" i="237" s="1"/>
  <c r="M45" i="316"/>
  <c r="F21" i="237" s="1"/>
  <c r="E22" i="237" l="1"/>
  <c r="P79" i="317"/>
  <c r="N11" i="317" s="1"/>
  <c r="P45" i="316"/>
  <c r="N11" i="316" s="1"/>
  <c r="N11" i="314"/>
  <c r="N11" i="315"/>
  <c r="B44" i="311" l="1"/>
  <c r="B42" i="311"/>
  <c r="B23" i="311"/>
  <c r="A45" i="311" s="1"/>
  <c r="N13" i="263"/>
  <c r="A39" i="237"/>
  <c r="C38" i="237"/>
  <c r="C36" i="237"/>
  <c r="B27" i="311"/>
  <c r="A27" i="311"/>
  <c r="C33" i="322" l="1"/>
  <c r="C50" i="320"/>
  <c r="C83" i="317"/>
  <c r="C49" i="315"/>
  <c r="C77" i="313"/>
  <c r="C40" i="321"/>
  <c r="C30" i="263"/>
  <c r="C49" i="316"/>
  <c r="C49" i="314"/>
  <c r="C33" i="319"/>
  <c r="C75" i="313"/>
  <c r="C31" i="322"/>
  <c r="C38" i="321"/>
  <c r="C48" i="320"/>
  <c r="C28" i="263"/>
  <c r="C81" i="317"/>
  <c r="C47" i="316"/>
  <c r="C47" i="314"/>
  <c r="C47" i="315"/>
  <c r="C31" i="319"/>
  <c r="O21" i="263"/>
  <c r="N21" i="263"/>
  <c r="L21" i="263"/>
  <c r="H21" i="263"/>
  <c r="M21" i="263" s="1"/>
  <c r="O20" i="263"/>
  <c r="N20" i="263"/>
  <c r="L20" i="263"/>
  <c r="H20" i="263"/>
  <c r="P21" i="263" l="1"/>
  <c r="A5" i="106"/>
  <c r="A6" i="106"/>
  <c r="A7" i="106"/>
  <c r="A8" i="106"/>
  <c r="L26" i="263"/>
  <c r="N26" i="263"/>
  <c r="G26" i="237" s="1"/>
  <c r="M20" i="263"/>
  <c r="K20" i="263"/>
  <c r="O26" i="263"/>
  <c r="K21" i="263"/>
  <c r="P20" i="263" l="1"/>
  <c r="P26" i="263" s="1"/>
  <c r="N11" i="263" s="1"/>
  <c r="M26" i="263"/>
  <c r="A18" i="237" l="1"/>
  <c r="E21" i="237" l="1"/>
  <c r="D39" i="311" l="1"/>
  <c r="A27" i="3"/>
  <c r="A38" i="3" l="1"/>
  <c r="L45" i="313" l="1"/>
  <c r="I18" i="237" s="1"/>
  <c r="I28" i="237" s="1"/>
  <c r="O45" i="313"/>
  <c r="O73" i="313" s="1"/>
  <c r="H18" i="237" s="1"/>
  <c r="H28" i="237" s="1"/>
  <c r="N45" i="313"/>
  <c r="N73" i="313" s="1"/>
  <c r="G18" i="237" s="1"/>
  <c r="G28" i="237" s="1"/>
  <c r="M45" i="313"/>
  <c r="P45" i="313" l="1"/>
  <c r="P73" i="313" s="1"/>
  <c r="N11" i="313" s="1"/>
  <c r="F18" i="237"/>
  <c r="E72" i="106"/>
  <c r="C12" i="237"/>
  <c r="E18" i="237" l="1"/>
  <c r="E28" i="237" s="1"/>
  <c r="F28" i="237"/>
  <c r="E31" i="237" l="1"/>
  <c r="E29" i="237"/>
  <c r="E30" i="237" s="1"/>
  <c r="E32" i="237" l="1"/>
  <c r="D27" i="311" l="1"/>
  <c r="D29" i="311" s="1"/>
  <c r="C11" i="237"/>
  <c r="D27" i="3"/>
  <c r="D29" i="3" s="1"/>
  <c r="D31" i="3" s="1"/>
  <c r="D30" i="311" l="1"/>
  <c r="D31" i="311"/>
  <c r="D32" i="311" l="1"/>
</calcChain>
</file>

<file path=xl/sharedStrings.xml><?xml version="1.0" encoding="utf-8"?>
<sst xmlns="http://schemas.openxmlformats.org/spreadsheetml/2006/main" count="1083" uniqueCount="407">
  <si>
    <t>(būvdarbu veids vai konstruktīvā elementa nosaukums)</t>
  </si>
  <si>
    <t>Nr. p.k.</t>
  </si>
  <si>
    <t>Kods, tāmes Nr.</t>
  </si>
  <si>
    <t>Būvdarbu veids vai konstruktīvā elementa nosaukums</t>
  </si>
  <si>
    <t>Tāmes izmaksas</t>
  </si>
  <si>
    <t>Tai skaitā</t>
  </si>
  <si>
    <t>Darbietilpība
(c/h)</t>
  </si>
  <si>
    <t xml:space="preserve">darba alga </t>
  </si>
  <si>
    <t>būvizstrādājumi</t>
  </si>
  <si>
    <t>mehānismi</t>
  </si>
  <si>
    <t>Kopā</t>
  </si>
  <si>
    <t>t.sk. darba aizsardzība</t>
  </si>
  <si>
    <t>Pavisam kopā</t>
  </si>
  <si>
    <t>Sastādīja:</t>
  </si>
  <si>
    <t>(paraksts un tā atšifrējums, datums)</t>
  </si>
  <si>
    <t>Sertifikāta Nr.</t>
  </si>
  <si>
    <t>SKAIDROJOŠS APRAKSTS</t>
  </si>
  <si>
    <t xml:space="preserve">1. </t>
  </si>
  <si>
    <t>būvprojektu, tam pievienotam būvdarbu apjomu sarakstam un būvprojekta specifikācijām;</t>
  </si>
  <si>
    <t xml:space="preserve">2. </t>
  </si>
  <si>
    <t>informāciju par būvdarbu veikšanas tehnoloģiju, būvmašīnām, mehānismiem, darbarīkiem un instrumentiem, kuri atbilst būvdarbu raksturam, apjomiem un kvalitātes nosacījumiem;</t>
  </si>
  <si>
    <t xml:space="preserve">3. </t>
  </si>
  <si>
    <t>tāmju izmaksu elementiem attiecīgajiem būvdarbu veidiem.</t>
  </si>
  <si>
    <t>Būvdarbu apjomu sarakstos, izmaksu aprēķinos (tāmēs) vai tehniskajās specifikācijās norādītus būvizstrādājumus drīkst aizstāt ar ekvivalentiem, ja aizstāto būvizstrādājumu tehniskie, ilgmūžības un vizuālie (t.sk. dizaina) parametri ir līdzvērtīgi vai pārāki par dotajiem. Aizstātos ekvivalentos būvizstrādājumus ir jāsaskaņo ar Pasūtītāju.</t>
  </si>
  <si>
    <t>Būvdarbu izpildes un visu apstākļu (tai skaitā apgrūtinošo) raksturojums, kā arī būvdarbu organizācijas īss apraksts (būvdarbu izpildes kārtas, nepieciešamo galveno resursu raksturojums un cita informācija) atspoguļots būvprojekta DOP sadaļā.</t>
  </si>
  <si>
    <t>Būvdarbu tiešajās izmaksās ietver:</t>
  </si>
  <si>
    <t>būvizstrādājumu, ar būvdarbu izpildi saistīto būvizstrādājumu iegādes izmaksas, ieskaitot transporta izmaksas to nogādei līdz būvobjektam, sagādes izmaksas, būvizstrādājumu tirgus cenas, importa operāciju nodokļus, iepakojuma izmaksas (tai skaitā tā utilizēšanas izmaksas vai atpakaļnodošanas ieņēmumus), kā arī būvražošanas procesa zudumus un normēto izlietojumu;</t>
  </si>
  <si>
    <t>būvdarbu izpildei nepieciešamās darbaspēka izmaksas;</t>
  </si>
  <si>
    <t>valsts noteiktos būvdarbu veicēja nodokļus un nodevas, kas saistīti ar būvdarbu aprakstā norādīto pasākumu izpildi, izņemot pievienotās vērtības nodokli;</t>
  </si>
  <si>
    <t xml:space="preserve">4. </t>
  </si>
  <si>
    <t>būvmašīnu, ierīču, mehānismu un palīgiekārtu nomas vai ekspluatācijas izdevumus, kā arī to nolietojumu (amortizācijas izmaksas).</t>
  </si>
  <si>
    <t>Virsizdevumi – papildu izmaksas, kuras saistītas ar būvlaukuma iekārtošanu, uzturēšanu, būvdarbu organizēšanu, vadīšanu, darba aizsardzību un apdrošināšanu, citas ar būvdarbu realizāciju saistītas izmaksas. Virsizdevumu atšifrējums izmaksu aprēķinā:</t>
  </si>
  <si>
    <t>Ar ražošanu saistītas izmaksas:</t>
  </si>
  <si>
    <t>Darba algas kopā:</t>
  </si>
  <si>
    <t xml:space="preserve">1.1. </t>
  </si>
  <si>
    <t>Darbu vadītājiem, būves apkalpojošā personāla uzturēšana;</t>
  </si>
  <si>
    <t xml:space="preserve">1.2. </t>
  </si>
  <si>
    <t>Administrācijai (augstākā ranga vadītāji, grāmatveži – uzņēmuma neražojošais posms) ieskaitot atvaļinājumu rezerves, nodokļus darba algām, slimības pabalsti.</t>
  </si>
  <si>
    <t>Izdevumi uzņēmuma attīstībai:</t>
  </si>
  <si>
    <t xml:space="preserve">1.3. </t>
  </si>
  <si>
    <t>Saimnieciskie izdevumi;</t>
  </si>
  <si>
    <t xml:space="preserve">1.4. </t>
  </si>
  <si>
    <t>Izdevumi bāzes uzturēšanai;</t>
  </si>
  <si>
    <t xml:space="preserve">1.5. </t>
  </si>
  <si>
    <t>Banku kredīta procenti;</t>
  </si>
  <si>
    <t xml:space="preserve">1.6. </t>
  </si>
  <si>
    <t>Būvdarbu apdrošināšana;</t>
  </si>
  <si>
    <t xml:space="preserve">1.7. </t>
  </si>
  <si>
    <t>Konkursa apdrošināšana;</t>
  </si>
  <si>
    <t xml:space="preserve">1.8. </t>
  </si>
  <si>
    <t>Izdevumi jauno tehnoloģiju iegādei, ieviešanai.</t>
  </si>
  <si>
    <t>Izdevumi uzņēmuma tehniskajam nodrošinājumam:</t>
  </si>
  <si>
    <t xml:space="preserve">2.1. </t>
  </si>
  <si>
    <t>Administrācijas transports;</t>
  </si>
  <si>
    <t xml:space="preserve">2.2. </t>
  </si>
  <si>
    <t>Tehnikas amortizācijas izdevumi;</t>
  </si>
  <si>
    <t xml:space="preserve">2.3. </t>
  </si>
  <si>
    <t>Biroja izdevumi;</t>
  </si>
  <si>
    <t xml:space="preserve">2.4. </t>
  </si>
  <si>
    <t>Datortehnikas apkalpošana;</t>
  </si>
  <si>
    <t xml:space="preserve">2.5. </t>
  </si>
  <si>
    <t>Telpu noma;</t>
  </si>
  <si>
    <t xml:space="preserve">2.6. </t>
  </si>
  <si>
    <t>Sakaru izdevumi;</t>
  </si>
  <si>
    <t xml:space="preserve">2.7. </t>
  </si>
  <si>
    <t>Tulkošanas izdevumi;</t>
  </si>
  <si>
    <t xml:space="preserve">2.8. </t>
  </si>
  <si>
    <t>Pasta izdevumi.</t>
  </si>
  <si>
    <t>Izdevumi ražošanas nodrošināšanai:</t>
  </si>
  <si>
    <t xml:space="preserve">3.1. </t>
  </si>
  <si>
    <t>Dalība būvniecības konkursos;</t>
  </si>
  <si>
    <t xml:space="preserve">3.2. </t>
  </si>
  <si>
    <t>Reklāma;</t>
  </si>
  <si>
    <t xml:space="preserve">3.3. </t>
  </si>
  <si>
    <t>Komandējumu izdevumi;</t>
  </si>
  <si>
    <t xml:space="preserve">3.4. </t>
  </si>
  <si>
    <t>Reprezentācijas izdevumi;</t>
  </si>
  <si>
    <t xml:space="preserve">3.5. </t>
  </si>
  <si>
    <t>Izdevumi objekta apsardzei, uzkopšanai;</t>
  </si>
  <si>
    <t xml:space="preserve">3.6. </t>
  </si>
  <si>
    <t>Izdevumi dažādu ar būvniecības procesa realizāciju saistītu atļauju saņemšanu;</t>
  </si>
  <si>
    <t xml:space="preserve">3.7. </t>
  </si>
  <si>
    <t>Darba drošības un sanitārijas prasību izpilde;</t>
  </si>
  <si>
    <t xml:space="preserve">3.8. </t>
  </si>
  <si>
    <t>Projekta zīmju uzstādīšana, pārbaužu uzmērīšanas pasākumu izpilde, foto fiksācija u.tml.;</t>
  </si>
  <si>
    <t xml:space="preserve">3.9. </t>
  </si>
  <si>
    <t>Citi izdevumi (kursi, izglītība, izstāžu apmeklējumi, arī ārzemēs, u.tml.);</t>
  </si>
  <si>
    <t xml:space="preserve">3.10. </t>
  </si>
  <si>
    <t>Darbu kvalitātes sistēmas ieviešanas uzturēšanas izdevumi.</t>
  </si>
  <si>
    <t>Citi izdevumi:</t>
  </si>
  <si>
    <t xml:space="preserve">4.1. </t>
  </si>
  <si>
    <t>Objekta apsardze;</t>
  </si>
  <si>
    <t xml:space="preserve">4.2. </t>
  </si>
  <si>
    <t>Pagaidu siltuma ierīkošanas un uzturēšanas izdevumi;</t>
  </si>
  <si>
    <t xml:space="preserve">4.3. </t>
  </si>
  <si>
    <t>Pagaidu elektrības ierīkošanas un uzturēšanas izdevumi;</t>
  </si>
  <si>
    <t xml:space="preserve">4.4. </t>
  </si>
  <si>
    <t>Pagaidu ūdensvada ierīkošanas un uzturēšanas izdevumi;</t>
  </si>
  <si>
    <t xml:space="preserve">4.5. </t>
  </si>
  <si>
    <t>Pārvietojamo tualešu nomas izmaksas;</t>
  </si>
  <si>
    <t xml:space="preserve">4.6. </t>
  </si>
  <si>
    <t>Ugunsdzēsības pasākumu nodrošināšana būvniecības laikā;</t>
  </si>
  <si>
    <t xml:space="preserve">4.7. </t>
  </si>
  <si>
    <t>Būvlaukuma nožogojuma un barjeru noma;</t>
  </si>
  <si>
    <t xml:space="preserve">4.8. </t>
  </si>
  <si>
    <t>Juristu pakalpojumi;</t>
  </si>
  <si>
    <t xml:space="preserve">4.9. </t>
  </si>
  <si>
    <t>Laikrakstu un žurnālu pasūtīšana.</t>
  </si>
  <si>
    <t>Kopējā būvdarbu darbietilpība, c/h:</t>
  </si>
  <si>
    <t>APSTIPRINU</t>
  </si>
  <si>
    <t>__________________________</t>
  </si>
  <si>
    <t>(pasūtītāja paraksts un tā atšifrējums)</t>
  </si>
  <si>
    <t>Z.v.</t>
  </si>
  <si>
    <t>20____. gada ___. _____________</t>
  </si>
  <si>
    <t>Paredzamās līgumcenas koptāme</t>
  </si>
  <si>
    <t>Objekta nosaukums</t>
  </si>
  <si>
    <t>Objekta izmaksas
(euro)</t>
  </si>
  <si>
    <t>KOPS1</t>
  </si>
  <si>
    <t>PVN</t>
  </si>
  <si>
    <t>Ar būvniecību saistītie pārējie izdevumi:</t>
  </si>
  <si>
    <t>būvuzraudzība</t>
  </si>
  <si>
    <t>būvprojekta autoruzraudzība</t>
  </si>
  <si>
    <t>izpētes un projektēšanas darbi</t>
  </si>
  <si>
    <t>būvprojekta ekspertīze</t>
  </si>
  <si>
    <t>Būvniecības koptāme</t>
  </si>
  <si>
    <t>Kopsavilkuma aprēķins Nr. 1</t>
  </si>
  <si>
    <t>Vispārējie būvdarbi</t>
  </si>
  <si>
    <t>Kods</t>
  </si>
  <si>
    <t>Būvdarbu nosaukums</t>
  </si>
  <si>
    <t>Mērvienība</t>
  </si>
  <si>
    <t>Daudzums</t>
  </si>
  <si>
    <t>Vienības izmaksas</t>
  </si>
  <si>
    <t>Kopā uz visu apjomu</t>
  </si>
  <si>
    <t>laika norma (c/h)</t>
  </si>
  <si>
    <t>darba
samaksas
likme
(euro /h)</t>
  </si>
  <si>
    <t>darba alga</t>
  </si>
  <si>
    <t>darbietilpība
(c/h)</t>
  </si>
  <si>
    <t>summa</t>
  </si>
  <si>
    <t xml:space="preserve">Par kopējo summu, euro: </t>
  </si>
  <si>
    <t xml:space="preserve">Kopējā darbietilpība, c/h: </t>
  </si>
  <si>
    <t xml:space="preserve">Tāmes izmaksas: </t>
  </si>
  <si>
    <t xml:space="preserve"> euro</t>
  </si>
  <si>
    <t>Nr.p.k.</t>
  </si>
  <si>
    <t>Pārbaudīja:</t>
  </si>
  <si>
    <t>Sertifikāta Nr.:</t>
  </si>
  <si>
    <t>Tiešās izmaksas kopā, t.sk. darba devēja sociālais nodoklis</t>
  </si>
  <si>
    <t>1-1</t>
  </si>
  <si>
    <t>1-2</t>
  </si>
  <si>
    <t>1-3</t>
  </si>
  <si>
    <t>1-4</t>
  </si>
  <si>
    <t>1-5</t>
  </si>
  <si>
    <t>darba alga2</t>
  </si>
  <si>
    <t>būvizstrādājumi3</t>
  </si>
  <si>
    <t>mehānismi4</t>
  </si>
  <si>
    <t>Izmaksu aprēķins sastādīts 2025. gada cenās, pamatojoties uz:</t>
  </si>
  <si>
    <t>Ēvalds Jasāns</t>
  </si>
  <si>
    <t>Būvniecības tāmju inženiera diploma sērija PD F Nr.8782, reģistrācijas Nr. 225-043; derīgs līdz: beztermiņa</t>
  </si>
  <si>
    <t xml:space="preserve">Sagatavojot cenu piedāvājumu būvdarbu iepirkuma ietvaros, jāievēro sekojošās piezīmes:
1. Tāmēs ietvertos konkrēto ražotāju materiālus un izstrādājumus var aizvietot ar ekvivalentiem citu ražotāju materiāliem un izstrādājumiem, saskaņojot ar pasūtītāju, autoruzraugu un būvuzraugu.
2. Darbu apjomu sarakstu skatīt kopā ar rasējumiem un specifikācijām. Gadījumā, ja darbu apjomi nesakrīt ar rasējumiem vai specifikācijām, par pareiziem  jāuzskata rasējumos esošie darbu apjomi.
3. Vienības izmaksās jāietver visi nepieciešamie darbi, būvizstrādājumi, mehānismi un transports, bez kuriem nebūtu iespējama būvprojektā paredzēto darbu tehnoloģiski pareiza, spēkā esošiem normatīviem aktiem atbilstoša darba izpilde pilnā apjomā.
4. Būvgružu utilizācijas izmaksas iekļaut pie attiecīgās pozīcijas demontāžas, ja nav norādīta atsevišķa pozīcija.  
5. Izpilddokumentācijas sagatavošana, ieregulēšanas darbi, lietotāja instruktāža, telpu uzkopšanas darbi utm. iekļaujama tāmes kopējās izmaksās, ja nav norādīta atsevišķa pozīcija. </t>
  </si>
  <si>
    <t>PVN (21%)</t>
  </si>
  <si>
    <t>Pavisam būvniecības izmaksas</t>
  </si>
  <si>
    <t>Sagatavoja:</t>
  </si>
  <si>
    <t xml:space="preserve">Tāmju izmaksas var mainīties:
1. atkarībā no valūtas kursa svārstībām un inflācijas līmeņa;
2. atkarībā no materiālu izmaksām projekta realizācijas laikā;
3. materiālu cenās nav ievērtēta piegādātāju firmu atlaides būvuzņēmējam;
Summas inflāciju izmaiņu aprēķins tiek veikts izmantojot LR Centrālās statistikas pārvaldes mājas lapas inflācijas kalkulatoru un būvniecības indeksus. (http://www.csb.gov.lv/)
</t>
  </si>
  <si>
    <t xml:space="preserve">Ievērojot dažādos cenu veidojošos faktorus un inflāciju, izmaksu aprēķins var svārstīties. Aprēķins spēkā 60 dienas, pēc tam veicams pārrēķins. Izmaksu aprēķins sagatavots, lai pasūtītājs orientētos iespējamās būvdarbu izmaksās.
</t>
  </si>
  <si>
    <t>kpl</t>
  </si>
  <si>
    <t>m³</t>
  </si>
  <si>
    <t>gb</t>
  </si>
  <si>
    <t>m</t>
  </si>
  <si>
    <t>m²</t>
  </si>
  <si>
    <t>DURVIS</t>
  </si>
  <si>
    <t>CITI DARBI</t>
  </si>
  <si>
    <t>Izpilddokumentācijas (t.sk. izpildshēmas) sagatavošana</t>
  </si>
  <si>
    <t>Mūra paaugstinājuma remonts/restaurācija logu aiļu zonās (platībā līdz 2,1 m²), identiski kā blakus esošajās telpās</t>
  </si>
  <si>
    <t>Objekta nosaukums: Sociālās aprūpes centrs</t>
  </si>
  <si>
    <t>Objekta adrese: Dzintaru prospekts 52/54, Jūrmala, LV-2015</t>
  </si>
  <si>
    <t>Būves nosaukums: Sociālās aprūpes centra rekonstrukcija</t>
  </si>
  <si>
    <t>Pasūtījuma Nr.: 2025-105</t>
  </si>
  <si>
    <t>Remontdarbi 1. stāvs</t>
  </si>
  <si>
    <t>DEMONTĀŽAS DARBI. AR-201</t>
  </si>
  <si>
    <r>
      <rPr>
        <b/>
        <sz val="10"/>
        <rFont val="Times New Roman"/>
        <family val="1"/>
        <charset val="204"/>
      </rPr>
      <t>Piezīmes:</t>
    </r>
    <r>
      <rPr>
        <sz val="10"/>
        <rFont val="Times New Roman"/>
        <family val="1"/>
        <charset val="186"/>
      </rPr>
      <t xml:space="preserve">
1. Tāmēs ietvertos konkrēto ražotāju materiālus un izstrādājumus var aizvietot ar ekvivalentiem citu ražotāju materiāliem un izstrādājumiem, saskaņojot ar pasūtītāju, autoruzraugu un būvuzraugu.
2. Darbu apjomu sarakstu skatīt kopā ar rasējumiem un specifikācijām. Gadījumā, ja darbu apjomi nesakrīt ar rasējumiem vai specifikācijām, par pareiziem  jāuzskata rasējumos esošie darbu apjomi.
3. Vienības izmaksās jāietver visi nepieciešamie darbi, būvizstrādājumi, mehānismi un transports, bez kuriem nebūtu iespējama būvprojektā paredzēto darbu tehnoloģiski pareiza, spēkā esošiem normatīviem aktiem atbilstoša darba izpilde pilnā apjomā.
4. Būvgružu utilizācijas izmaksas iekļaut pie attiecīgās pozīcijas demontāžas, ja nav norādīta atsevišķa pozīcija.  
5. Izpilddokumentācijas sagatavošana, ieregulēšanas darbi, lietotāja instruktāža, telpu uzkopšanas darbi utm. iekļaujama tāmes kopējās izmaksās, ja nav norādīta atsevišķa pozīcija. </t>
    </r>
  </si>
  <si>
    <t>Ķieģeļu/betona sienu nojaukšana, utilizācija (ieskaitot durvju) -būvgružu savākšana, iekraušana un izvešana uz izgāztuvi</t>
  </si>
  <si>
    <t>Ķieģeļu/ģipškartona starpsienu nojaukšana, utilizācija (ieskaitot durvju) -būvgružu savākšana, iekraušana un izvešana uz izgāztuvi</t>
  </si>
  <si>
    <t xml:space="preserve"> DEMONTĒJAMĀS SIENAS. AR-201</t>
  </si>
  <si>
    <t>JAUNAS KONSTRUKCIJAS. AR-202</t>
  </si>
  <si>
    <t>Sienu betonēšana no betona C30/37, XC2, ieskaitot veidņu montāžu, demontāžu, nomu</t>
  </si>
  <si>
    <r>
      <t>m</t>
    </r>
    <r>
      <rPr>
        <vertAlign val="superscript"/>
        <sz val="10"/>
        <rFont val="Times New Roman"/>
        <family val="1"/>
        <charset val="186"/>
      </rPr>
      <t>3</t>
    </r>
  </si>
  <si>
    <t>Ieejas mezgla  izbūve</t>
  </si>
  <si>
    <t>Vējtvera mezgla  izbūve (t.101)</t>
  </si>
  <si>
    <t>Ieejas halles  izbūve (t.102)</t>
  </si>
  <si>
    <t>IEKŠĒJIE APDARES DARBI. AR-203</t>
  </si>
  <si>
    <t xml:space="preserve">Lifta montāža </t>
  </si>
  <si>
    <t>Esošo durvju bloku izņemšana, utilizācija - būvgružu savākšana, iekraušana un izvešana uz izgāztuvi</t>
  </si>
  <si>
    <t>1.STĀVS</t>
  </si>
  <si>
    <t>Jumts</t>
  </si>
  <si>
    <t>DEMONTĀŽAS DARBI. AR-210</t>
  </si>
  <si>
    <t>JAUNAS KONSTRUKCIJAS. AR-211</t>
  </si>
  <si>
    <t>Ruukki 175 FIX difūzijas membrānas ieklāšana</t>
  </si>
  <si>
    <r>
      <t>m</t>
    </r>
    <r>
      <rPr>
        <vertAlign val="superscript"/>
        <sz val="10"/>
        <rFont val="Times New Roman"/>
        <family val="1"/>
        <charset val="204"/>
      </rPr>
      <t>2</t>
    </r>
  </si>
  <si>
    <t xml:space="preserve">J-1 Jumta segums </t>
  </si>
  <si>
    <t>Jumtiņu montāža; Faraone LINEA MINI Stikla jumtiņš; Stiprināts ar sienai caurejošiem stiprinājumiem, atbilstoši ražotāja norādījumiem; garums 2000mm</t>
  </si>
  <si>
    <t>Fasādes darbi</t>
  </si>
  <si>
    <t>JUMTS</t>
  </si>
  <si>
    <t>Esošo terasi demontāža, utilizācija -būvgružu savākšana, iekraušana un izvešana uz izgāztuvi</t>
  </si>
  <si>
    <t>Esošo logu bloku izņemšana ar palodzēm, Izvērtēt logu atkārtotu izmantošanu, Palodžu utilizācija -būvgružu savākšana, iekraušana un izvešana uz izgāztuvi</t>
  </si>
  <si>
    <t>Atsevišķas logu ailas no palodzes līdz grīdas līmenim demontāža</t>
  </si>
  <si>
    <t>Jumta segums - RUUKKI Classic; Tonis: RR22 (pelēks)</t>
  </si>
  <si>
    <t>JAUNAS KONSTRUKCIJAS. AR-407, AR-407, AR-408</t>
  </si>
  <si>
    <t>Fasādes krāsots apmetums; tonis - RAL 7037</t>
  </si>
  <si>
    <r>
      <t xml:space="preserve">Sniega un ledus barjera; Uz jumta paredzēt divcauruļu sistēmas sniega barjera RAL 7015. Ar sniega, ledus aizturēm, kas nodrošina tā neizslīdēšanu zem caurules un iekšā teknē. Sniega barjeru izvietojums atbilstoši LBN 200-21 un EN 1991, Tonis- RAL 6021. </t>
    </r>
    <r>
      <rPr>
        <b/>
        <sz val="10"/>
        <rFont val="Times New Roman"/>
        <family val="1"/>
        <charset val="204"/>
      </rPr>
      <t>Izvietojumu un specifikāciju precizēt BP stadijā.</t>
    </r>
  </si>
  <si>
    <r>
      <t xml:space="preserve">Jumta laipas; Uz jumta paredzēt 25 cm platu  tērauda jumta laipu Tonis- RAL 6021 vai ekvivalents. Pie laipas "traversable" drošības trošu sistēma, kas nodrošina pārvietošanos bez pārāķēšanās stiprinājumu starppunktos.  </t>
    </r>
    <r>
      <rPr>
        <b/>
        <sz val="10"/>
        <rFont val="Times New Roman"/>
        <family val="1"/>
        <charset val="204"/>
      </rPr>
      <t>Izvietojumu un specifikāciju precizēt BP stadijā.</t>
    </r>
  </si>
  <si>
    <r>
      <t xml:space="preserve">Jumta piekļuves kāpnes; Paredzēt jumta piekļuves kāpnes no Mansardstāva terasēm atbilstoši LBN prasībām Tonis- RAL 6021.  </t>
    </r>
    <r>
      <rPr>
        <b/>
        <sz val="10"/>
        <rFont val="Times New Roman"/>
        <family val="1"/>
        <charset val="204"/>
      </rPr>
      <t>Precizēt BP stadijā.</t>
    </r>
  </si>
  <si>
    <t>Savienojums ar līdzās esošo būvi (kad.apz. 1300 008 1803 002).
Projekts neparedz izmaiņas.</t>
  </si>
  <si>
    <t>JAUNAS KONSTRUKCIJAS. AR-409, AR-410, AR-411</t>
  </si>
  <si>
    <t xml:space="preserve"> AR-409</t>
  </si>
  <si>
    <t>AR-411</t>
  </si>
  <si>
    <t>Dekoratīvs fasādes elements (metāls, krāsa analoga margām un logu aplodām)), vai ekvivalents</t>
  </si>
  <si>
    <t>AR-412</t>
  </si>
  <si>
    <t>DEMONTĀŽAS DARBI. AR-413, AR-414</t>
  </si>
  <si>
    <t>FASĀDE asīs D-X</t>
  </si>
  <si>
    <t>FASĀDE asīs  4-1</t>
  </si>
  <si>
    <t>FASĀDE asīs  X-D</t>
  </si>
  <si>
    <t>JAUNAS KONSTRUKCIJAS. AR-413, AR-41, AR-415</t>
  </si>
  <si>
    <t>Pandusa izbūve</t>
  </si>
  <si>
    <t>1-6</t>
  </si>
  <si>
    <t>FASĀDE asīs  1-4</t>
  </si>
  <si>
    <t>JAUNAS KONSTRUKCIJAS. AR-401, AR-402, AR-403, AR-404</t>
  </si>
  <si>
    <t>AR-403</t>
  </si>
  <si>
    <t>DEMONTĀŽAS DARBI. AR-405, AR-406</t>
  </si>
  <si>
    <t>Dekoratīvs fasādes elements (metāls, krāsa analoga margām un logu aplodām), vai ekvivalents</t>
  </si>
  <si>
    <t>Terases 1.stāvā izbūve (t.sk. terases margu montāža)</t>
  </si>
  <si>
    <t>LOGI</t>
  </si>
  <si>
    <t>Atjaunot un saglabāt esošos koka logus asīs E-D</t>
  </si>
  <si>
    <t>AR-416</t>
  </si>
  <si>
    <t>Lifts</t>
  </si>
  <si>
    <t>Virsizdevumi (0%)</t>
  </si>
  <si>
    <t>Peļņa (0%)</t>
  </si>
  <si>
    <t>Finanšu rezerve neparedzētiem darbiem (%)</t>
  </si>
  <si>
    <t>Atjaunot un saglabāt esošo ķieģeļu apdari asīs E-D/3-4/4-3</t>
  </si>
  <si>
    <t>LIFTS</t>
  </si>
  <si>
    <t>Fasādes siltināšana 200mm, piemēram Paroc Linio vai ekvivalents</t>
  </si>
  <si>
    <t>Griesti</t>
  </si>
  <si>
    <t>Sienas</t>
  </si>
  <si>
    <t>Grīdas</t>
  </si>
  <si>
    <t>Ģipškartona starpsienu montāža</t>
  </si>
  <si>
    <t>Durvju/Logu ailu aizmūrešana no  FIBO/Gazbetona blokiem</t>
  </si>
  <si>
    <t>Atjaunot un saglabāt esošo ķieģeļu apdari asīs 3-4</t>
  </si>
  <si>
    <t>Atjaunot un saglabāt esošo ķieģeļu apdari asīs 4-3</t>
  </si>
  <si>
    <t>Grīdas virsmas gruntēšana, izlīdzināšana ar pašizlīdzinošo javu līdz 6mm</t>
  </si>
  <si>
    <t>Grīdas virsmas sagatavošana linoleja ieklāšanai - špaktelēšana, slīpēšana</t>
  </si>
  <si>
    <t>Fasādes siltināšana, apdare (t.sk. logu un durvju aiļu sāne)</t>
  </si>
  <si>
    <t>Jaunu aiļu izbūve, Risinājumu precizēt BP izstrādes stadijā</t>
  </si>
  <si>
    <r>
      <t xml:space="preserve">Atjaunot esoša 2.stāvā jumta konstrukciju (asīs E-D/3-4)
</t>
    </r>
    <r>
      <rPr>
        <b/>
        <sz val="10"/>
        <color theme="1"/>
        <rFont val="Times New Roman"/>
        <family val="1"/>
        <charset val="204"/>
      </rPr>
      <t>Precizēt risinājumu BP stadijā</t>
    </r>
  </si>
  <si>
    <t>Lietus notekcauruļu uzstādīšana, diametrs 100mm, tonis - RAL 6021</t>
  </si>
  <si>
    <t>Lietus ūdens tekņu uzstādīšana, diametrs 200mm, tonis - RAL 6021</t>
  </si>
  <si>
    <t>Lifta šahtu izbūve (1.-3 st.)</t>
  </si>
  <si>
    <t>Griestu virsmas sagatavošana krāsošanai - gruntēšana un  špaktelēšana, sakārtojot šuvju vietas</t>
  </si>
  <si>
    <t>Linoleja ieklāšana grīdām (ieskaitot durvju aiļu zonas); Linolejs piemēramTarkett Topaz  2.5mm 13 DB R10 34./43.kl vai ekvivalents</t>
  </si>
  <si>
    <t>Griestu virsmas gruntešana, piemēram ar SADOLIN Grund gruntskrāsu, krāsošana piemēram ar SADOLIN Innetak griestu krāsu vai ekvivalents</t>
  </si>
  <si>
    <t>Grīdas flīzēšana, iesk.flīžu līmi un šuvju aizpildītāju; Akmens flīzes, piemēram Ural 7.2mm 30*30 KWADRO vai ekvivalents</t>
  </si>
  <si>
    <t>Hidroizolācijas ierīkošana grīdām, piemēram ar FIBERGUM KIILTO hidroizolāciju vai ekvivalents ( WC telpās )</t>
  </si>
  <si>
    <t>Sienu virsmas gruntešana piemēram ar SADOLIN Grund gruntskrāsu, krāsošana  ar tonētām krāsām 2 kārtās - piemēram ar SADOLIN Vatrum Lateksa krāsu vai ekvivalents</t>
  </si>
  <si>
    <t>Sienu flīzēšana ar keramiskajām flīzēm , iesk.flīžu līmi un šuvju aizpildītāju; Flīzes sienas piemēram  25x33,3 Kwadro Tani Beige vai ekvivalents ( WC telpās )</t>
  </si>
  <si>
    <t>Esošo sienu un jauno starpsienu sagatavošana krāsošanai - gruntēšana, špaktelēšana, slīpēšana</t>
  </si>
  <si>
    <t>Grīdlīstu montāža, MDF (mitrumizturīgs) krāsota grīdlīste 12x60mm</t>
  </si>
  <si>
    <t>JS-1. Jumtiņš virs ieejas saskaņā ar AR-203,1</t>
  </si>
  <si>
    <t>Brusa 45x45mm | vēdināma gaisa sprauga, 45mm; Izvērtēt esošās jumta konstrukcijas saglabāšanu</t>
  </si>
  <si>
    <t>Jumta latojums - kalibrēts, impregnēts, 25x100 mm (dēļu klājs); Izvērtēt esošās jumta konstrukcijas saglabāšanu</t>
  </si>
  <si>
    <t>Jumta aprīkojumi saskaņā ar AR-212</t>
  </si>
  <si>
    <t>Esošo šīfera jumta segumu demontāža, utilizācija - būvgružu savākšana, iekraušana un izvešana uz izgāztuvi; Izvērtēt esošās jumta konstrukcijas saglabāšanu</t>
  </si>
  <si>
    <t>Armējoša sieta iestrāde, līmjavā fasādes sienai, ailsāniem, ieskaitot stūra profilu, palodzes profilu, nobeiguma profilu, logu pielaiduma profilu u.c. montāžu, ievērojot fasādes siltinājuma sistēmas tehnoloģijas, izlīdzinot 2-3 reizes</t>
  </si>
  <si>
    <t>Fasādes sienu sagatavošana siltināšanai</t>
  </si>
  <si>
    <t>Fasādes apdare no ķieģeļflīzēm, ievērojot fasādes apdares sistēmas tehnoloģijas; Ķieģeļflīzes tumši pelēks; Toni precizēt BP stadijā</t>
  </si>
  <si>
    <t>Fasādes koka dēļu apdare, ievērojot fasādes apdares sistēmas tehnoloģijas;Tumši brūns; Toni precizēt BP stadijā</t>
  </si>
  <si>
    <t>SASTATNES</t>
  </si>
  <si>
    <t>Sastatņu montāža, demontāža, noma</t>
  </si>
  <si>
    <t>Tāme sastādīta 2026. gada tirgus cenās, pamatojoties uz AR daļas rasējumiem</t>
  </si>
  <si>
    <r>
      <t xml:space="preserve">Koka loga bloku nomaiņa/restaurācija esošā ailē, 1050x1600(h), izmērus precizēt uz vietas; loga tips, parametri un furnitūra identiski kā blakus esošajās telpās (kur jau veikta logu nomaiņa/restaurācija); koka iekšējās palodzes montāža 0,5m dziļumā, palodzes garums atbilstoši katras ailes parametriem, palodzes tips un biezums identiski kā blakus esošajās telpās (kur jau veikta logu nomaiņa/restaurācija) </t>
    </r>
    <r>
      <rPr>
        <b/>
        <sz val="10"/>
        <rFont val="Times New Roman"/>
        <family val="1"/>
        <charset val="186"/>
      </rPr>
      <t>L1.1</t>
    </r>
  </si>
  <si>
    <t>Metāla loga restes montāža no ielas puses, 1290x1820(h), izmērus precizēt uz vietas, tips un parametri identiski blakus esošajiem restēm</t>
  </si>
  <si>
    <r>
      <t xml:space="preserve">Koka loga bloku nomaiņa/restaurācija esošā ailē, 1895x1600(h), izmērus precizēt uz vietas; loga tips, parametri un furnitūra identiski kā blakus esošajās telpās (kur jau veikta logu nomaiņa/restaurācija); koka iekšējās palodzes montāža 0,5m dziļumā, palodzes garums atbilstoši katras ailes parametriem, palodzes tips un biezums identiski kā blakus esošajās telpās (kur jau veikta logu nomaiņa/restaurācija) </t>
    </r>
    <r>
      <rPr>
        <b/>
        <sz val="10"/>
        <rFont val="Times New Roman"/>
        <family val="1"/>
        <charset val="186"/>
      </rPr>
      <t>L2.1</t>
    </r>
  </si>
  <si>
    <t>Metāla loga restes montāža no ielas puses, 2135x1820(h), izmērus precizēt uz vietas, tips un parametri identiski blakus esošajiem restēm</t>
  </si>
  <si>
    <r>
      <t xml:space="preserve">Koka loga bloku nomaiņa/restaurācija esošā ailē, 1960x2300(h), izmērus precizēt uz vietas; loga tips, parametri un furnitūra identiski kā blakus esošajās telpās (kur jau veikta logu nomaiņa/restaurācija);  </t>
    </r>
    <r>
      <rPr>
        <b/>
        <sz val="10"/>
        <rFont val="Times New Roman"/>
        <family val="1"/>
        <charset val="186"/>
      </rPr>
      <t>L2.3</t>
    </r>
  </si>
  <si>
    <t>Metāla loga restes montāža no ielas puses, 2200x2520(h), izmērus precizēt uz vietas, tips un parametri identiski blakus esošajiem restēm</t>
  </si>
  <si>
    <r>
      <t xml:space="preserve">Koka loga bloku nomaiņa/restaurācija esošā ailē, 1895x2300(h), izmērus precizēt uz vietas; loga tips, parametri un furnitūra identiski kā blakus esošajās telpās (kur jau veikta logu nomaiņa/restaurācija) </t>
    </r>
    <r>
      <rPr>
        <b/>
        <sz val="10"/>
        <rFont val="Times New Roman"/>
        <family val="1"/>
        <charset val="186"/>
      </rPr>
      <t>L3</t>
    </r>
  </si>
  <si>
    <t>Metāla loga restes montāža no ielas puses, 2135x2520(h), izmērus precizēt uz vietas, tips un parametri identiski blakus esošajiem restēm</t>
  </si>
  <si>
    <r>
      <t xml:space="preserve">Koka loga bloku nomaiņa/restaurācija esošā ailē, 2757x2980(h), izmērus precizēt uz vietas; loga tips, parametri un furnitūra identiski kā blakus esošajās telpās (kur jau veikta logu nomaiņa/restaurācija) </t>
    </r>
    <r>
      <rPr>
        <b/>
        <sz val="10"/>
        <rFont val="Times New Roman"/>
        <family val="1"/>
        <charset val="186"/>
      </rPr>
      <t>L4</t>
    </r>
  </si>
  <si>
    <t>Metāla loga restes montāža no ielas puses, 2997x2740(h), izmērus precizēt uz vietas, tips un parametri identiski blakus esošajiem restēm</t>
  </si>
  <si>
    <t>Koka durvju komplekta montāža esošajā ailē iepriekš demontēto durvju vietā, izmērus precizēt uz vietas, furnitūra un parametri identiski kā blakus esošajās telpās (kur jau veikti remontdarbi)</t>
  </si>
  <si>
    <t>Lokālā tāme Nr. 1-1</t>
  </si>
  <si>
    <t>Lokālā tāme Nr. 1-6</t>
  </si>
  <si>
    <t>Lokālā tāme Nr. 1-4</t>
  </si>
  <si>
    <t>Lokālā tāme Nr. 1-3</t>
  </si>
  <si>
    <t>Lokālā tāme Nr. 1-2</t>
  </si>
  <si>
    <t>Tāme sastādīta 2026.gada __. ____________</t>
  </si>
  <si>
    <t>Lokālā tāme Nr. 1-5</t>
  </si>
  <si>
    <t>Fasādes siltināšana 250mm, piemēram Paroc Linio vai ekvivalents</t>
  </si>
  <si>
    <t>PAMATI</t>
  </si>
  <si>
    <t>SAGATAVOŠANAS DARBI</t>
  </si>
  <si>
    <t xml:space="preserve">Veca ieviņa demontāža </t>
  </si>
  <si>
    <t>t/m</t>
  </si>
  <si>
    <t xml:space="preserve">Pamatu atsegšana no grunts </t>
  </si>
  <si>
    <t xml:space="preserve">Veca apmetuma noņemšana </t>
  </si>
  <si>
    <t>Pamatu atrišana no grunts</t>
  </si>
  <si>
    <t xml:space="preserve"> MONTĀŽAS DARBI</t>
  </si>
  <si>
    <t>Pamatu hidroizolācijas montāža</t>
  </si>
  <si>
    <t>Pamatu izlīdzināšana un siltināšana ar ekstrudētais putuplasts 585x2485mm Finnfoam FL300 ar pusspundi</t>
  </si>
  <si>
    <t xml:space="preserve">Pamatu aizberšana ar pievesto salizturīgo grunti  </t>
  </si>
  <si>
    <t>Leviņa betonēšana</t>
  </si>
  <si>
    <t xml:space="preserve">Cokola apdare ar flīzi </t>
  </si>
  <si>
    <t>JAUNO PAMATU BŪVNIECIBA</t>
  </si>
  <si>
    <t>Grunts izstrāde</t>
  </si>
  <si>
    <t>Pamatu pēdas montāža</t>
  </si>
  <si>
    <t>m/t</t>
  </si>
  <si>
    <t>Pamatu veidņu montāža</t>
  </si>
  <si>
    <t>Stiegrojums</t>
  </si>
  <si>
    <t>Betonēšana</t>
  </si>
  <si>
    <t>Veidņu demontāža</t>
  </si>
  <si>
    <t>kg</t>
  </si>
  <si>
    <t>Pamati</t>
  </si>
  <si>
    <t>Labiekārtošana</t>
  </si>
  <si>
    <t>1-7</t>
  </si>
  <si>
    <t>1-8</t>
  </si>
  <si>
    <t>Restaurācija</t>
  </si>
  <si>
    <t>Iejās mezgls</t>
  </si>
  <si>
    <t>LABIEKĀRTOŠANA</t>
  </si>
  <si>
    <t xml:space="preserve">DEMONTĀŽAS DARBI. </t>
  </si>
  <si>
    <t>Vecas grunts un segumu demontāža</t>
  </si>
  <si>
    <t>Veca žoga demontāža</t>
  </si>
  <si>
    <t>Veco vārtu demontāža</t>
  </si>
  <si>
    <t>Iejās mezglu demontāža</t>
  </si>
  <si>
    <t>Būvgružu utilizācija</t>
  </si>
  <si>
    <t>MONTAŽĀS DARBI</t>
  </si>
  <si>
    <t>Geotekstila montāža</t>
  </si>
  <si>
    <t>Salizturīgas kārtas izveidošana 300mm</t>
  </si>
  <si>
    <t>Šķembas slāņa izveidošana 200mm</t>
  </si>
  <si>
    <t>Izlīdzinoša kārta zem bruģa 50-100mm</t>
  </si>
  <si>
    <t>Betona apmaļu montāža</t>
  </si>
  <si>
    <t>Bruģis (Troja)</t>
  </si>
  <si>
    <t>Geotekstils zaļa zona</t>
  </si>
  <si>
    <t>Jaunas melnzemes kārta 200mm</t>
  </si>
  <si>
    <t>Zālāja iesijāšana</t>
  </si>
  <si>
    <t>Kalta žoga montāža</t>
  </si>
  <si>
    <t>Vārtu montāža ar atvēršanas vadību</t>
  </si>
  <si>
    <t>Teritorijas apgaismojums</t>
  </si>
  <si>
    <t>gab</t>
  </si>
  <si>
    <t xml:space="preserve">Iejās mezgla montāža </t>
  </si>
  <si>
    <t>IEJĀS MEZGLS</t>
  </si>
  <si>
    <t>Invalidu panduss</t>
  </si>
  <si>
    <t>Stikla alumīnija vējtveris</t>
  </si>
  <si>
    <t>Nr.  p.k.</t>
  </si>
  <si>
    <t>Darba nosaukums</t>
  </si>
  <si>
    <t>Mērv.</t>
  </si>
  <si>
    <t>Daudz.</t>
  </si>
  <si>
    <t>Summa (euro)</t>
  </si>
  <si>
    <t>Darba alga (euro)</t>
  </si>
  <si>
    <t>Materiāli    (euro)</t>
  </si>
  <si>
    <t>Mehā-nismi    (euro)</t>
  </si>
  <si>
    <t>kompl.</t>
  </si>
  <si>
    <t>2.</t>
  </si>
  <si>
    <t>Lokālas nosūces sistēmas no tehniskām telpām</t>
  </si>
  <si>
    <t>Apkures sistēmas iekšējo tīklu pārbūves izmaksas</t>
  </si>
  <si>
    <t>SM mezgla pārbūve</t>
  </si>
  <si>
    <t>Iekšējie UK tīkli</t>
  </si>
  <si>
    <t>Lietus ūdens tīklu izbūve</t>
  </si>
  <si>
    <t>AVK tīklu demontāža</t>
  </si>
  <si>
    <t>UK tīklu demontāža</t>
  </si>
  <si>
    <t xml:space="preserve">Tiešas izmaksas kopā, t.sk. darba devēja sociālais nodoklis: </t>
  </si>
  <si>
    <t>1-9</t>
  </si>
  <si>
    <t>1-10</t>
  </si>
  <si>
    <t>Projektēšana un autoruzraudzība</t>
  </si>
  <si>
    <t>Ārējo kanalizācijas tīklu, aku pārbūve gar ēkas fasādi</t>
  </si>
  <si>
    <t>EL tīkli (Elektroapgāde un apgaismojums t.sk. fasādes apgaismojums 10 prožektori pa perimetru)</t>
  </si>
  <si>
    <t>UATS montāža</t>
  </si>
  <si>
    <t>Citi darbi</t>
  </si>
  <si>
    <t>Lokālā tāme Nr. 1-7</t>
  </si>
  <si>
    <t>Lokālā tāme Nr. 1-8</t>
  </si>
  <si>
    <t>Lokālā tāme Nr. 1-9</t>
  </si>
  <si>
    <t>Lokālā tāme Nr. 1-10</t>
  </si>
  <si>
    <t>AR, BK,GP, UPP projektēšanas darbi</t>
  </si>
  <si>
    <t>Autoruzraudzība</t>
  </si>
  <si>
    <t>Būvlaukuma ierīkošana un uzturēšnaa (būvtāfele, BIO tualete)</t>
  </si>
  <si>
    <t>Būvtāfeles izgatavošana, uzstādīšana</t>
  </si>
  <si>
    <t>Ugunsdzēsības līdzekļu stenda un pirmās palīdzības aptieciņas ierīkošana</t>
  </si>
  <si>
    <t>Darba drošības un pirmās palīdzības zīmju uzstādīšana</t>
  </si>
  <si>
    <t>Rožu zāle</t>
  </si>
  <si>
    <t>Esošo grīdas demontāža</t>
  </si>
  <si>
    <t>Esošo betona pārseguma demontāža</t>
  </si>
  <si>
    <t>Jumtu konstrukcījas un segumu demontāža</t>
  </si>
  <si>
    <t>Esošas apdare demontāža no sienas</t>
  </si>
  <si>
    <t>Esošo logu saudziga demontāža</t>
  </si>
  <si>
    <t>Grīdas izlīdzināšana un siltināšana ar ekstrudētais putuplasts  Finnfoam FL100 ar pusspundi, betonēšana</t>
  </si>
  <si>
    <t>Grīdas hidroizolācijas montāža</t>
  </si>
  <si>
    <t>Dzelzsbetona pārseguma ierikošana</t>
  </si>
  <si>
    <t>Jumtu konstrukciju montāža</t>
  </si>
  <si>
    <t>Jumtu seguma ieklāšana</t>
  </si>
  <si>
    <t>JAUNA BŪVNIECIBA</t>
  </si>
  <si>
    <t>Vesturisko logu restauracīja</t>
  </si>
  <si>
    <t>Logu montāža</t>
  </si>
  <si>
    <t>Fasāžu plaknes apdare ar atjaunošanu</t>
  </si>
  <si>
    <t>Griestu apšušana ar reģipsi</t>
  </si>
  <si>
    <t>Sienas apšušana ar reģipsi</t>
  </si>
  <si>
    <t>Griestu un sienas apdare ar Ozolkoka paneļiem (t.sk. ailes)</t>
  </si>
  <si>
    <t>Grīdu Ozolkokaparketu ieklāšana</t>
  </si>
  <si>
    <t>EL,ELT,ESS, EST projektēšanas darbi</t>
  </si>
  <si>
    <t>AVK, UK, UKT, LKT,SM  projektēšanas darbi</t>
  </si>
  <si>
    <t>URA, UATS  projektēšanas darbi</t>
  </si>
  <si>
    <t>ES-P, DOP, EXP</t>
  </si>
  <si>
    <t>ESS sistēmas tīklu pārbūves izmaksas</t>
  </si>
  <si>
    <t>UKT tīklu pārbūves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</si>
</sst>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_-;\-* #,##0.00\ _€_-;_-* &quot;-&quot;??\ _€_-;_-@_-"/>
    <numFmt numFmtId="165" formatCode="0.0%"/>
    <numFmt numFmtId="166" formatCode="&quot;Tāmes izmaksas &quot;#,##0.00&quot; euro&quot;"/>
    <numFmt numFmtId="167" formatCode="&quot;Par kopējo summu, euro &quot;#,##0.00"/>
    <numFmt numFmtId="168" formatCode="&quot;Kopējā darbietilpība, c/h &quot;#,##0.00"/>
    <numFmt numFmtId="169" formatCode="_-* #,##0.00\ _L_s_-;\-* #,##0.00\ _L_s_-;_-* &quot;-&quot;??\ _L_s_-;_-@_-"/>
    <numFmt numFmtId="170" formatCode="[$-409]mmmm\ d\,\ yyyy;@"/>
    <numFmt numFmtId="171" formatCode="#,##0;\-#,##0;\-"/>
    <numFmt numFmtId="172" formatCode="#,##0.00;\-#,##0.00;\-"/>
    <numFmt numFmtId="173" formatCode="#,##0.00_ ;\-#,##0.00\ "/>
    <numFmt numFmtId="174" formatCode="#,##0.0;\-#,##0.0;\-"/>
    <numFmt numFmtId="175" formatCode="#,##0.0"/>
    <numFmt numFmtId="176" formatCode="_-* #,##0.00\ _€_-;\-* #,##0.00\ _€_-;_-* \-??\ _€_-;_-@_-"/>
  </numFmts>
  <fonts count="67">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0"/>
      <color theme="1"/>
      <name val="Times New Roman"/>
      <family val="1"/>
      <charset val="186"/>
    </font>
    <font>
      <sz val="10"/>
      <color theme="1"/>
      <name val="Times New Roman"/>
      <family val="1"/>
      <charset val="186"/>
    </font>
    <font>
      <b/>
      <sz val="16"/>
      <color theme="1"/>
      <name val="Times New Roman"/>
      <family val="1"/>
      <charset val="186"/>
    </font>
    <font>
      <sz val="16"/>
      <color theme="1"/>
      <name val="Times New Roman"/>
      <family val="1"/>
      <charset val="186"/>
    </font>
    <font>
      <sz val="10"/>
      <name val="Times New Roman"/>
      <family val="1"/>
      <charset val="186"/>
    </font>
    <font>
      <sz val="11"/>
      <color theme="1"/>
      <name val="Calibri"/>
      <family val="2"/>
      <scheme val="minor"/>
    </font>
    <font>
      <sz val="10"/>
      <color rgb="FF000000"/>
      <name val="Arial"/>
      <family val="2"/>
      <charset val="186"/>
    </font>
    <font>
      <sz val="10"/>
      <name val="Helv"/>
    </font>
    <font>
      <sz val="10"/>
      <name val="Arial"/>
      <family val="2"/>
      <charset val="1"/>
    </font>
    <font>
      <sz val="11"/>
      <color indexed="8"/>
      <name val="Calibri"/>
      <family val="2"/>
      <charset val="186"/>
    </font>
    <font>
      <sz val="10"/>
      <name val="Arial"/>
      <family val="2"/>
    </font>
    <font>
      <sz val="10"/>
      <name val="Arial"/>
      <family val="2"/>
      <charset val="204"/>
    </font>
    <font>
      <sz val="10"/>
      <color indexed="8"/>
      <name val="MS Sans Serif"/>
    </font>
    <font>
      <i/>
      <sz val="10"/>
      <color theme="1"/>
      <name val="Times New Roman"/>
      <family val="1"/>
      <charset val="186"/>
    </font>
    <font>
      <sz val="11"/>
      <name val="Times New Roman"/>
      <family val="1"/>
      <charset val="186"/>
    </font>
    <font>
      <sz val="12"/>
      <name val="Times New Roman"/>
      <family val="1"/>
      <charset val="186"/>
    </font>
    <font>
      <b/>
      <sz val="14"/>
      <name val="Times New Roman"/>
      <family val="1"/>
      <charset val="186"/>
    </font>
    <font>
      <sz val="8"/>
      <color theme="1"/>
      <name val="Times New Roman"/>
      <family val="1"/>
      <charset val="186"/>
    </font>
    <font>
      <sz val="11"/>
      <color theme="1"/>
      <name val="Times New Roman"/>
      <family val="1"/>
      <charset val="186"/>
    </font>
    <font>
      <sz val="11"/>
      <color rgb="FF9C0006"/>
      <name val="Calibri"/>
      <family val="2"/>
      <charset val="186"/>
      <scheme val="minor"/>
    </font>
    <font>
      <sz val="12"/>
      <color theme="1"/>
      <name val="Calibri"/>
      <family val="2"/>
      <scheme val="minor"/>
    </font>
    <font>
      <sz val="3"/>
      <color theme="1"/>
      <name val="Times New Roman"/>
      <family val="1"/>
      <charset val="186"/>
    </font>
    <font>
      <sz val="11"/>
      <color indexed="8"/>
      <name val="Calibri"/>
      <family val="2"/>
    </font>
    <font>
      <sz val="10"/>
      <color rgb="FF000000"/>
      <name val="Arial"/>
      <family val="2"/>
    </font>
    <font>
      <sz val="8"/>
      <name val="Calibri"/>
      <family val="2"/>
      <scheme val="minor"/>
    </font>
    <font>
      <sz val="10"/>
      <color theme="1"/>
      <name val="Times New Roman"/>
      <family val="1"/>
    </font>
    <font>
      <sz val="3"/>
      <color theme="1"/>
      <name val="Times New Roman"/>
      <family val="1"/>
    </font>
    <font>
      <b/>
      <sz val="10"/>
      <color theme="1"/>
      <name val="Times New Roman"/>
      <family val="1"/>
    </font>
    <font>
      <sz val="8"/>
      <color theme="1"/>
      <name val="Times New Roman"/>
      <family val="1"/>
    </font>
    <font>
      <b/>
      <sz val="16"/>
      <color theme="1"/>
      <name val="Times New Roman"/>
      <family val="1"/>
    </font>
    <font>
      <sz val="12"/>
      <color theme="1"/>
      <name val="Times New Roman"/>
      <family val="1"/>
      <charset val="186"/>
    </font>
    <font>
      <sz val="12"/>
      <color theme="1"/>
      <name val="Times New Roman"/>
      <family val="1"/>
    </font>
    <font>
      <sz val="6"/>
      <color theme="1"/>
      <name val="Times New Roman"/>
      <family val="1"/>
    </font>
    <font>
      <b/>
      <sz val="3"/>
      <color theme="0"/>
      <name val="Times New Roman"/>
      <family val="1"/>
    </font>
    <font>
      <b/>
      <sz val="10"/>
      <name val="Times New Roman"/>
      <family val="1"/>
      <charset val="204"/>
    </font>
    <font>
      <sz val="10"/>
      <name val="Times New Roman"/>
      <family val="1"/>
      <charset val="204"/>
    </font>
    <font>
      <b/>
      <sz val="10"/>
      <name val="Times New Roman"/>
      <family val="1"/>
      <charset val="186"/>
    </font>
    <font>
      <vertAlign val="superscript"/>
      <sz val="10"/>
      <name val="Times New Roman"/>
      <family val="1"/>
      <charset val="186"/>
    </font>
    <font>
      <sz val="10"/>
      <color theme="1"/>
      <name val="Times New Roman"/>
      <family val="1"/>
      <charset val="204"/>
    </font>
    <font>
      <sz val="9"/>
      <color theme="1"/>
      <name val="Times New Roman"/>
      <family val="1"/>
      <charset val="204"/>
    </font>
    <font>
      <vertAlign val="superscript"/>
      <sz val="10"/>
      <name val="Times New Roman"/>
      <family val="1"/>
      <charset val="204"/>
    </font>
    <font>
      <b/>
      <sz val="10"/>
      <color theme="1"/>
      <name val="Times New Roman"/>
      <family val="1"/>
      <charset val="204"/>
    </font>
    <font>
      <sz val="10"/>
      <color rgb="FFFF0000"/>
      <name val="Times New Roman"/>
      <family val="1"/>
      <charset val="186"/>
    </font>
    <font>
      <sz val="3"/>
      <color rgb="FFFF0000"/>
      <name val="Times New Roman"/>
      <family val="1"/>
      <charset val="186"/>
    </font>
    <font>
      <b/>
      <sz val="10"/>
      <color rgb="FFFF0000"/>
      <name val="Times New Roman"/>
      <family val="1"/>
      <charset val="186"/>
    </font>
    <font>
      <i/>
      <sz val="10"/>
      <color rgb="FFFF0000"/>
      <name val="Times New Roman"/>
      <family val="1"/>
      <charset val="186"/>
    </font>
    <font>
      <b/>
      <sz val="16"/>
      <name val="Times New Roman"/>
      <family val="1"/>
      <charset val="186"/>
    </font>
    <font>
      <sz val="16"/>
      <name val="Times New Roman"/>
      <family val="1"/>
      <charset val="186"/>
    </font>
    <font>
      <sz val="3"/>
      <name val="Times New Roman"/>
      <family val="1"/>
      <charset val="186"/>
    </font>
    <font>
      <sz val="8"/>
      <name val="Times New Roman"/>
      <family val="1"/>
      <charset val="186"/>
    </font>
    <font>
      <b/>
      <sz val="3"/>
      <name val="Times New Roman"/>
      <family val="1"/>
      <charset val="186"/>
    </font>
    <font>
      <b/>
      <sz val="10"/>
      <color theme="1"/>
      <name val="Arial Narrow"/>
      <family val="2"/>
      <charset val="186"/>
    </font>
    <font>
      <b/>
      <sz val="9"/>
      <color theme="1"/>
      <name val="Arial Narrow"/>
      <family val="2"/>
      <charset val="186"/>
    </font>
    <font>
      <sz val="10"/>
      <color theme="1"/>
      <name val="Arial Narrow"/>
      <family val="2"/>
      <charset val="186"/>
    </font>
    <font>
      <sz val="11"/>
      <color theme="1"/>
      <name val="Arial Narrow"/>
      <family val="2"/>
      <charset val="186"/>
    </font>
    <font>
      <b/>
      <sz val="11"/>
      <color theme="1"/>
      <name val="Arial Narrow"/>
      <family val="2"/>
      <charset val="186"/>
    </font>
    <font>
      <sz val="10"/>
      <name val="Arial Narrow"/>
      <family val="2"/>
      <charset val="186"/>
    </font>
    <font>
      <sz val="14"/>
      <name val="Times New Roman"/>
      <family val="1"/>
      <charset val="186"/>
    </font>
  </fonts>
  <fills count="7">
    <fill>
      <patternFill patternType="none"/>
    </fill>
    <fill>
      <patternFill patternType="gray125"/>
    </fill>
    <fill>
      <patternFill patternType="solid">
        <fgColor rgb="FFFFC7CE"/>
      </patternFill>
    </fill>
    <fill>
      <patternFill patternType="solid">
        <fgColor theme="4"/>
        <bgColor theme="4"/>
      </patternFill>
    </fill>
    <fill>
      <patternFill patternType="solid">
        <fgColor theme="5" tint="0.79998168889431442"/>
        <bgColor indexed="64"/>
      </patternFill>
    </fill>
    <fill>
      <patternFill patternType="solid">
        <fgColor rgb="FF92D050"/>
        <bgColor indexed="64"/>
      </patternFill>
    </fill>
    <fill>
      <patternFill patternType="solid">
        <fgColor rgb="FFFFFFFF"/>
        <bgColor rgb="FFF2F2F2"/>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right style="thin">
        <color auto="1"/>
      </right>
      <top/>
      <bottom/>
      <diagonal/>
    </border>
  </borders>
  <cellStyleXfs count="61">
    <xf numFmtId="0" fontId="0" fillId="0" borderId="0"/>
    <xf numFmtId="0" fontId="8" fillId="0" borderId="0"/>
    <xf numFmtId="0" fontId="8" fillId="0" borderId="0"/>
    <xf numFmtId="0" fontId="15" fillId="0" borderId="0" applyNumberFormat="0" applyFont="0" applyBorder="0" applyProtection="0"/>
    <xf numFmtId="0" fontId="7" fillId="0" borderId="0"/>
    <xf numFmtId="0" fontId="8" fillId="0" borderId="0"/>
    <xf numFmtId="0" fontId="8" fillId="0" borderId="0"/>
    <xf numFmtId="0" fontId="17" fillId="0" borderId="0"/>
    <xf numFmtId="0" fontId="18" fillId="0" borderId="0"/>
    <xf numFmtId="169" fontId="19" fillId="0" borderId="0" applyFont="0" applyFill="0" applyBorder="0" applyAlignment="0" applyProtection="0"/>
    <xf numFmtId="0" fontId="8" fillId="0" borderId="0"/>
    <xf numFmtId="0" fontId="6" fillId="0" borderId="0"/>
    <xf numFmtId="0" fontId="20" fillId="0" borderId="0"/>
    <xf numFmtId="0" fontId="14" fillId="0" borderId="0"/>
    <xf numFmtId="0" fontId="8" fillId="0" borderId="0"/>
    <xf numFmtId="0" fontId="8" fillId="0" borderId="0"/>
    <xf numFmtId="0" fontId="14" fillId="0" borderId="0"/>
    <xf numFmtId="0" fontId="20" fillId="0" borderId="0"/>
    <xf numFmtId="0" fontId="8" fillId="0" borderId="0"/>
    <xf numFmtId="170" fontId="19" fillId="0" borderId="0"/>
    <xf numFmtId="0" fontId="20" fillId="0" borderId="0"/>
    <xf numFmtId="0" fontId="8" fillId="0" borderId="0"/>
    <xf numFmtId="0" fontId="20" fillId="0" borderId="0"/>
    <xf numFmtId="0" fontId="21" fillId="0" borderId="0"/>
    <xf numFmtId="0" fontId="5" fillId="0" borderId="0"/>
    <xf numFmtId="0" fontId="8" fillId="0" borderId="0"/>
    <xf numFmtId="0" fontId="20" fillId="0" borderId="0"/>
    <xf numFmtId="0" fontId="5" fillId="0" borderId="0"/>
    <xf numFmtId="0" fontId="4" fillId="0" borderId="0"/>
    <xf numFmtId="0" fontId="4" fillId="0" borderId="0"/>
    <xf numFmtId="0" fontId="3" fillId="0" borderId="0"/>
    <xf numFmtId="0" fontId="3" fillId="0" borderId="0"/>
    <xf numFmtId="16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4" fillId="0" borderId="0"/>
    <xf numFmtId="0" fontId="29" fillId="0" borderId="0"/>
    <xf numFmtId="0" fontId="20" fillId="0" borderId="0"/>
    <xf numFmtId="0" fontId="31" fillId="0" borderId="0" applyNumberFormat="0" applyFill="0" applyBorder="0" applyProtection="0"/>
    <xf numFmtId="0" fontId="16" fillId="0" borderId="0"/>
    <xf numFmtId="0" fontId="28" fillId="2" borderId="0" applyNumberFormat="0" applyBorder="0" applyAlignment="0" applyProtection="0"/>
    <xf numFmtId="0" fontId="14" fillId="0" borderId="0"/>
    <xf numFmtId="0" fontId="14" fillId="0" borderId="0"/>
    <xf numFmtId="0" fontId="32" fillId="0" borderId="0"/>
    <xf numFmtId="0" fontId="1" fillId="0" borderId="0"/>
  </cellStyleXfs>
  <cellXfs count="285">
    <xf numFmtId="0" fontId="0" fillId="0" borderId="0" xfId="0"/>
    <xf numFmtId="0" fontId="13" fillId="0" borderId="0" xfId="0" applyFont="1"/>
    <xf numFmtId="0" fontId="23" fillId="0" borderId="0" xfId="0" applyFont="1"/>
    <xf numFmtId="0" fontId="24" fillId="0" borderId="0" xfId="0" applyFont="1"/>
    <xf numFmtId="0" fontId="24" fillId="0" borderId="0" xfId="0" quotePrefix="1" applyFont="1" applyAlignment="1">
      <alignment horizontal="left" vertical="top"/>
    </xf>
    <xf numFmtId="0" fontId="24" fillId="0" borderId="0" xfId="0" applyFont="1" applyAlignment="1">
      <alignment horizontal="left" vertical="top"/>
    </xf>
    <xf numFmtId="0" fontId="27" fillId="0" borderId="0" xfId="0" applyFont="1"/>
    <xf numFmtId="0" fontId="10" fillId="0" borderId="0" xfId="0" applyFont="1"/>
    <xf numFmtId="0" fontId="30" fillId="0" borderId="0" xfId="0" applyFont="1"/>
    <xf numFmtId="0" fontId="10" fillId="0" borderId="1" xfId="0" applyFont="1" applyBorder="1" applyAlignment="1">
      <alignment horizontal="center" vertical="center"/>
    </xf>
    <xf numFmtId="0" fontId="30" fillId="0" borderId="7" xfId="0" applyFont="1" applyBorder="1" applyAlignment="1">
      <alignment horizontal="center" vertical="center"/>
    </xf>
    <xf numFmtId="49" fontId="30" fillId="0" borderId="7" xfId="0" applyNumberFormat="1" applyFont="1" applyBorder="1" applyAlignment="1">
      <alignment horizontal="left" vertical="center" wrapText="1"/>
    </xf>
    <xf numFmtId="4" fontId="30" fillId="0" borderId="7" xfId="0" applyNumberFormat="1" applyFont="1" applyBorder="1" applyAlignment="1">
      <alignment horizontal="right" vertical="center" shrinkToFit="1"/>
    </xf>
    <xf numFmtId="0" fontId="10" fillId="0" borderId="0" xfId="0" applyFont="1" applyAlignment="1">
      <alignment wrapText="1"/>
    </xf>
    <xf numFmtId="1" fontId="10" fillId="0" borderId="1" xfId="0" applyNumberFormat="1" applyFont="1" applyBorder="1" applyAlignment="1">
      <alignment horizontal="center" vertical="center"/>
    </xf>
    <xf numFmtId="1" fontId="10" fillId="0" borderId="1" xfId="0" applyNumberFormat="1" applyFont="1" applyBorder="1" applyAlignment="1">
      <alignment horizontal="center" vertical="center" shrinkToFit="1"/>
    </xf>
    <xf numFmtId="0" fontId="30" fillId="0" borderId="1" xfId="0" applyFont="1" applyBorder="1" applyAlignment="1">
      <alignment horizontal="center" vertical="center"/>
    </xf>
    <xf numFmtId="0" fontId="10" fillId="0" borderId="0" xfId="0" applyFont="1" applyAlignment="1">
      <alignment horizontal="center"/>
    </xf>
    <xf numFmtId="1" fontId="10" fillId="0" borderId="7" xfId="0" applyNumberFormat="1" applyFont="1" applyBorder="1" applyAlignment="1">
      <alignment horizontal="center" vertical="center"/>
    </xf>
    <xf numFmtId="1" fontId="10" fillId="0" borderId="7" xfId="0" applyNumberFormat="1" applyFont="1" applyBorder="1" applyAlignment="1">
      <alignment horizontal="center" vertical="center" shrinkToFit="1"/>
    </xf>
    <xf numFmtId="4" fontId="9" fillId="0" borderId="7" xfId="0" applyNumberFormat="1" applyFont="1" applyBorder="1" applyAlignment="1">
      <alignment horizontal="right" vertical="center" shrinkToFit="1"/>
    </xf>
    <xf numFmtId="0" fontId="26" fillId="0" borderId="0" xfId="0" applyFont="1"/>
    <xf numFmtId="0" fontId="12" fillId="0" borderId="0" xfId="0" applyFont="1"/>
    <xf numFmtId="0" fontId="34" fillId="0" borderId="0" xfId="0" applyFont="1" applyAlignment="1">
      <alignment wrapText="1"/>
    </xf>
    <xf numFmtId="0" fontId="34" fillId="0" borderId="0" xfId="0" applyFont="1" applyAlignment="1">
      <alignment horizontal="center"/>
    </xf>
    <xf numFmtId="0" fontId="35" fillId="0" borderId="0" xfId="0" applyFont="1"/>
    <xf numFmtId="0" fontId="35" fillId="0" borderId="7" xfId="0" applyFont="1" applyBorder="1" applyAlignment="1">
      <alignment horizontal="center" vertical="center"/>
    </xf>
    <xf numFmtId="49" fontId="35" fillId="0" borderId="7" xfId="0" applyNumberFormat="1" applyFont="1" applyBorder="1" applyAlignment="1">
      <alignment horizontal="left" vertical="center" wrapText="1"/>
    </xf>
    <xf numFmtId="49" fontId="35" fillId="0" borderId="7" xfId="0" applyNumberFormat="1" applyFont="1" applyBorder="1" applyAlignment="1">
      <alignment horizontal="center" vertical="center"/>
    </xf>
    <xf numFmtId="3" fontId="35" fillId="0" borderId="7" xfId="0" applyNumberFormat="1" applyFont="1" applyBorder="1" applyAlignment="1">
      <alignment horizontal="center" vertical="center" shrinkToFit="1"/>
    </xf>
    <xf numFmtId="4" fontId="35" fillId="0" borderId="7" xfId="0" applyNumberFormat="1" applyFont="1" applyBorder="1" applyAlignment="1">
      <alignment horizontal="right" vertical="center" shrinkToFit="1"/>
    </xf>
    <xf numFmtId="166" fontId="10" fillId="0" borderId="0" xfId="0" applyNumberFormat="1" applyFont="1" applyAlignment="1">
      <alignment vertical="center"/>
    </xf>
    <xf numFmtId="4" fontId="10" fillId="0" borderId="0" xfId="0" applyNumberFormat="1" applyFont="1"/>
    <xf numFmtId="1" fontId="30" fillId="0" borderId="1" xfId="0" applyNumberFormat="1" applyFont="1" applyBorder="1" applyAlignment="1">
      <alignment horizontal="center" vertical="center"/>
    </xf>
    <xf numFmtId="1" fontId="30" fillId="0" borderId="1" xfId="0" applyNumberFormat="1" applyFont="1" applyBorder="1" applyAlignment="1">
      <alignment horizontal="center" vertical="center" shrinkToFit="1"/>
    </xf>
    <xf numFmtId="0" fontId="30" fillId="0" borderId="1" xfId="0" applyFont="1" applyBorder="1" applyAlignment="1">
      <alignment horizontal="center" vertical="center" wrapText="1"/>
    </xf>
    <xf numFmtId="0" fontId="10" fillId="0" borderId="0" xfId="0" applyFont="1" applyAlignment="1">
      <alignment horizontal="left" vertical="center"/>
    </xf>
    <xf numFmtId="0" fontId="10" fillId="0" borderId="7" xfId="0" applyFont="1" applyBorder="1" applyAlignment="1">
      <alignment horizontal="center" vertical="center" wrapText="1"/>
    </xf>
    <xf numFmtId="0" fontId="35" fillId="0" borderId="0" xfId="0" applyFont="1" applyAlignment="1">
      <alignment wrapText="1"/>
    </xf>
    <xf numFmtId="0" fontId="35" fillId="0" borderId="0" xfId="0" applyFont="1" applyAlignment="1">
      <alignment horizontal="center"/>
    </xf>
    <xf numFmtId="171" fontId="10" fillId="0" borderId="0" xfId="0" applyNumberFormat="1" applyFont="1" applyAlignment="1">
      <alignment horizontal="left" wrapText="1"/>
    </xf>
    <xf numFmtId="0" fontId="10" fillId="0" borderId="11" xfId="0" applyFont="1" applyBorder="1"/>
    <xf numFmtId="0" fontId="37" fillId="0" borderId="0" xfId="0" applyFont="1" applyAlignment="1">
      <alignment horizontal="center" vertical="top" wrapText="1"/>
    </xf>
    <xf numFmtId="172" fontId="10" fillId="0" borderId="4" xfId="0" applyNumberFormat="1" applyFont="1" applyBorder="1" applyAlignment="1">
      <alignment horizontal="right" vertical="center" shrinkToFit="1"/>
    </xf>
    <xf numFmtId="0" fontId="30" fillId="0" borderId="0" xfId="0" applyFont="1" applyAlignment="1">
      <alignment wrapText="1"/>
    </xf>
    <xf numFmtId="172" fontId="36" fillId="0" borderId="4" xfId="0" applyNumberFormat="1" applyFont="1" applyBorder="1" applyAlignment="1">
      <alignment horizontal="right" vertical="center" shrinkToFit="1"/>
    </xf>
    <xf numFmtId="172" fontId="34" fillId="0" borderId="7" xfId="0" applyNumberFormat="1" applyFont="1" applyBorder="1" applyAlignment="1">
      <alignment horizontal="right" vertical="center" shrinkToFit="1"/>
    </xf>
    <xf numFmtId="0" fontId="10" fillId="0" borderId="1" xfId="0" applyFont="1" applyBorder="1" applyAlignment="1">
      <alignment horizontal="center" vertical="center" wrapText="1"/>
    </xf>
    <xf numFmtId="0" fontId="10" fillId="0" borderId="0" xfId="0" applyFont="1" applyAlignment="1">
      <alignment horizontal="right"/>
    </xf>
    <xf numFmtId="173" fontId="36" fillId="0" borderId="7" xfId="0" applyNumberFormat="1" applyFont="1" applyBorder="1" applyAlignment="1">
      <alignment horizontal="right" vertical="center" shrinkToFit="1"/>
    </xf>
    <xf numFmtId="0" fontId="39" fillId="0" borderId="0" xfId="0" applyFont="1"/>
    <xf numFmtId="0" fontId="40" fillId="0" borderId="0" xfId="0" applyFont="1"/>
    <xf numFmtId="0" fontId="40" fillId="0" borderId="0" xfId="0" applyFont="1" applyAlignment="1">
      <alignment horizontal="left" vertical="center"/>
    </xf>
    <xf numFmtId="0" fontId="10" fillId="0" borderId="15" xfId="0" applyFont="1" applyBorder="1" applyAlignment="1">
      <alignment horizontal="center" vertical="center"/>
    </xf>
    <xf numFmtId="0" fontId="26" fillId="0" borderId="15" xfId="1" applyFont="1" applyBorder="1" applyAlignment="1">
      <alignment horizontal="center" vertical="center" wrapText="1"/>
    </xf>
    <xf numFmtId="0" fontId="10" fillId="0" borderId="15" xfId="0" applyFont="1" applyBorder="1" applyAlignment="1">
      <alignment horizontal="left" vertical="top" wrapText="1"/>
    </xf>
    <xf numFmtId="4" fontId="10" fillId="0" borderId="15" xfId="0" applyNumberFormat="1" applyFont="1" applyBorder="1" applyAlignment="1">
      <alignment horizontal="center" vertical="center"/>
    </xf>
    <xf numFmtId="172" fontId="34" fillId="0" borderId="15" xfId="0" applyNumberFormat="1" applyFont="1" applyBorder="1" applyAlignment="1">
      <alignment horizontal="center" vertical="center" shrinkToFit="1"/>
    </xf>
    <xf numFmtId="4" fontId="10" fillId="0" borderId="15" xfId="0" applyNumberFormat="1" applyFont="1" applyBorder="1" applyAlignment="1">
      <alignment horizontal="right" vertical="center" shrinkToFit="1"/>
    </xf>
    <xf numFmtId="4" fontId="10" fillId="0" borderId="16" xfId="0" applyNumberFormat="1" applyFont="1" applyBorder="1" applyAlignment="1">
      <alignment horizontal="right" vertical="center" shrinkToFit="1"/>
    </xf>
    <xf numFmtId="1" fontId="42" fillId="3" borderId="15" xfId="0" applyNumberFormat="1" applyFont="1" applyFill="1" applyBorder="1" applyAlignment="1">
      <alignment horizontal="center" vertical="center"/>
    </xf>
    <xf numFmtId="1" fontId="42" fillId="3" borderId="15" xfId="0" applyNumberFormat="1" applyFont="1" applyFill="1" applyBorder="1" applyAlignment="1">
      <alignment horizontal="center" vertical="center" wrapText="1"/>
    </xf>
    <xf numFmtId="1" fontId="42" fillId="3" borderId="15" xfId="0" applyNumberFormat="1" applyFont="1" applyFill="1" applyBorder="1" applyAlignment="1">
      <alignment horizontal="center" vertical="center" shrinkToFit="1"/>
    </xf>
    <xf numFmtId="1" fontId="42" fillId="3" borderId="15" xfId="0" applyNumberFormat="1" applyFont="1" applyFill="1" applyBorder="1" applyAlignment="1">
      <alignment horizontal="center" vertical="center" wrapText="1" shrinkToFit="1"/>
    </xf>
    <xf numFmtId="1" fontId="42" fillId="3" borderId="16" xfId="0" applyNumberFormat="1" applyFont="1" applyFill="1" applyBorder="1" applyAlignment="1">
      <alignment horizontal="center" vertical="center" shrinkToFit="1"/>
    </xf>
    <xf numFmtId="0" fontId="35" fillId="4" borderId="7" xfId="0" applyFont="1" applyFill="1" applyBorder="1" applyAlignment="1">
      <alignment horizontal="center" vertical="center"/>
    </xf>
    <xf numFmtId="49" fontId="35" fillId="4" borderId="7" xfId="0" applyNumberFormat="1" applyFont="1" applyFill="1" applyBorder="1" applyAlignment="1">
      <alignment horizontal="left" vertical="center" wrapText="1"/>
    </xf>
    <xf numFmtId="49" fontId="35" fillId="4" borderId="7" xfId="0" applyNumberFormat="1" applyFont="1" applyFill="1" applyBorder="1" applyAlignment="1">
      <alignment horizontal="center" vertical="center"/>
    </xf>
    <xf numFmtId="3" fontId="35" fillId="4" borderId="7" xfId="0" applyNumberFormat="1" applyFont="1" applyFill="1" applyBorder="1" applyAlignment="1">
      <alignment horizontal="center" vertical="center" shrinkToFit="1"/>
    </xf>
    <xf numFmtId="4" fontId="35" fillId="4" borderId="7" xfId="0" applyNumberFormat="1" applyFont="1" applyFill="1" applyBorder="1" applyAlignment="1">
      <alignment horizontal="right" vertical="center" shrinkToFit="1"/>
    </xf>
    <xf numFmtId="1" fontId="30" fillId="4" borderId="1" xfId="0" applyNumberFormat="1" applyFont="1" applyFill="1" applyBorder="1" applyAlignment="1">
      <alignment horizontal="center" vertical="center"/>
    </xf>
    <xf numFmtId="0" fontId="30" fillId="4" borderId="1" xfId="0" applyFont="1" applyFill="1" applyBorder="1" applyAlignment="1">
      <alignment horizontal="center" vertical="center" wrapText="1"/>
    </xf>
    <xf numFmtId="0" fontId="30" fillId="4" borderId="1" xfId="0" applyFont="1" applyFill="1" applyBorder="1" applyAlignment="1">
      <alignment horizontal="center" vertical="center"/>
    </xf>
    <xf numFmtId="1" fontId="30" fillId="4" borderId="1" xfId="0" applyNumberFormat="1" applyFont="1" applyFill="1" applyBorder="1" applyAlignment="1">
      <alignment horizontal="center" vertical="center" shrinkToFit="1"/>
    </xf>
    <xf numFmtId="0" fontId="10" fillId="0" borderId="7" xfId="0" applyFont="1" applyBorder="1" applyAlignment="1">
      <alignment horizontal="center" vertical="center"/>
    </xf>
    <xf numFmtId="0" fontId="10" fillId="0" borderId="7" xfId="0" quotePrefix="1" applyFont="1" applyBorder="1" applyAlignment="1">
      <alignment horizontal="center" vertical="center"/>
    </xf>
    <xf numFmtId="0" fontId="10" fillId="0" borderId="7" xfId="0" applyFont="1" applyBorder="1" applyAlignment="1">
      <alignment horizontal="left" vertical="center" wrapText="1"/>
    </xf>
    <xf numFmtId="171" fontId="34" fillId="0" borderId="15" xfId="0" applyNumberFormat="1" applyFont="1" applyBorder="1" applyAlignment="1">
      <alignment horizontal="center" vertical="center" shrinkToFit="1"/>
    </xf>
    <xf numFmtId="49" fontId="45" fillId="0" borderId="7" xfId="0" applyNumberFormat="1" applyFont="1" applyBorder="1" applyAlignment="1">
      <alignment horizontal="left" vertical="center" wrapText="1"/>
    </xf>
    <xf numFmtId="0" fontId="44" fillId="0" borderId="7" xfId="0" applyFont="1" applyBorder="1" applyAlignment="1">
      <alignment horizontal="left" vertical="center" wrapText="1"/>
    </xf>
    <xf numFmtId="171" fontId="34" fillId="5" borderId="15" xfId="0" applyNumberFormat="1" applyFont="1" applyFill="1" applyBorder="1" applyAlignment="1">
      <alignment horizontal="center" vertical="center" shrinkToFit="1"/>
    </xf>
    <xf numFmtId="0" fontId="48" fillId="0" borderId="7" xfId="1" applyFont="1" applyBorder="1" applyAlignment="1">
      <alignment horizontal="center" vertical="center" wrapText="1"/>
    </xf>
    <xf numFmtId="4" fontId="47" fillId="0" borderId="4" xfId="0" applyNumberFormat="1" applyFont="1" applyBorder="1" applyAlignment="1">
      <alignment horizontal="center" vertical="center" shrinkToFit="1"/>
    </xf>
    <xf numFmtId="49" fontId="47" fillId="0" borderId="7" xfId="0" applyNumberFormat="1" applyFont="1" applyBorder="1" applyAlignment="1">
      <alignment horizontal="left" vertical="center" wrapText="1"/>
    </xf>
    <xf numFmtId="4" fontId="44" fillId="0" borderId="7" xfId="0" applyNumberFormat="1" applyFont="1" applyBorder="1" applyAlignment="1">
      <alignment horizontal="center" vertical="center"/>
    </xf>
    <xf numFmtId="4" fontId="47" fillId="0" borderId="7" xfId="0" applyNumberFormat="1" applyFont="1" applyBorder="1" applyAlignment="1">
      <alignment horizontal="center" vertical="center" shrinkToFit="1"/>
    </xf>
    <xf numFmtId="1" fontId="43" fillId="0" borderId="7" xfId="8" applyNumberFormat="1" applyFont="1" applyBorder="1" applyAlignment="1" applyProtection="1">
      <alignment horizontal="center" vertical="center" wrapText="1"/>
      <protection locked="0"/>
    </xf>
    <xf numFmtId="3" fontId="44" fillId="0" borderId="7" xfId="0" applyNumberFormat="1" applyFont="1" applyBorder="1" applyAlignment="1">
      <alignment horizontal="center" vertical="center"/>
    </xf>
    <xf numFmtId="0" fontId="44" fillId="0" borderId="7" xfId="0" applyFont="1" applyBorder="1" applyAlignment="1">
      <alignment vertical="center" wrapText="1"/>
    </xf>
    <xf numFmtId="4" fontId="44" fillId="0" borderId="7" xfId="0" applyNumberFormat="1" applyFont="1" applyBorder="1" applyAlignment="1">
      <alignment horizontal="center" vertical="center" wrapText="1"/>
    </xf>
    <xf numFmtId="49" fontId="50" fillId="0" borderId="7" xfId="0" applyNumberFormat="1" applyFont="1" applyBorder="1" applyAlignment="1">
      <alignment horizontal="center" vertical="center" wrapText="1"/>
    </xf>
    <xf numFmtId="49" fontId="47" fillId="0" borderId="4" xfId="0" applyNumberFormat="1" applyFont="1" applyBorder="1" applyAlignment="1">
      <alignment horizontal="center" vertical="center"/>
    </xf>
    <xf numFmtId="0" fontId="26" fillId="0" borderId="7" xfId="1" applyFont="1" applyBorder="1" applyAlignment="1">
      <alignment horizontal="center" vertical="center" wrapText="1"/>
    </xf>
    <xf numFmtId="171" fontId="34" fillId="0" borderId="7" xfId="0" applyNumberFormat="1" applyFont="1" applyBorder="1" applyAlignment="1">
      <alignment horizontal="center" vertical="center" shrinkToFit="1"/>
    </xf>
    <xf numFmtId="0" fontId="43" fillId="0" borderId="7" xfId="0" applyFont="1" applyBorder="1" applyAlignment="1">
      <alignment wrapText="1"/>
    </xf>
    <xf numFmtId="0" fontId="52" fillId="0" borderId="0" xfId="0" applyFont="1"/>
    <xf numFmtId="167" fontId="51" fillId="0" borderId="0" xfId="0" applyNumberFormat="1" applyFont="1" applyAlignment="1">
      <alignment horizontal="left" vertical="center"/>
    </xf>
    <xf numFmtId="168" fontId="51" fillId="0" borderId="0" xfId="0" applyNumberFormat="1" applyFont="1" applyAlignment="1">
      <alignment horizontal="left" vertical="center"/>
    </xf>
    <xf numFmtId="0" fontId="51" fillId="0" borderId="7" xfId="0" applyFont="1" applyBorder="1" applyAlignment="1">
      <alignment horizontal="center" vertical="center"/>
    </xf>
    <xf numFmtId="49" fontId="52" fillId="0" borderId="7" xfId="0" applyNumberFormat="1" applyFont="1" applyBorder="1" applyAlignment="1">
      <alignment horizontal="left" vertical="center" wrapText="1"/>
    </xf>
    <xf numFmtId="0" fontId="51" fillId="0" borderId="7" xfId="0" applyFont="1" applyBorder="1" applyAlignment="1">
      <alignment horizontal="center" vertical="center" wrapText="1"/>
    </xf>
    <xf numFmtId="0" fontId="53" fillId="0" borderId="7" xfId="0" applyFont="1" applyBorder="1" applyAlignment="1">
      <alignment horizontal="right" vertical="center" wrapText="1"/>
    </xf>
    <xf numFmtId="165" fontId="51" fillId="0" borderId="10" xfId="0" applyNumberFormat="1" applyFont="1" applyBorder="1" applyAlignment="1">
      <alignment horizontal="right" vertical="center" wrapText="1"/>
    </xf>
    <xf numFmtId="165" fontId="54" fillId="0" borderId="10" xfId="0" applyNumberFormat="1" applyFont="1" applyBorder="1" applyAlignment="1">
      <alignment horizontal="right" vertical="center" wrapText="1"/>
    </xf>
    <xf numFmtId="0" fontId="53" fillId="0" borderId="10" xfId="0" applyFont="1" applyBorder="1" applyAlignment="1">
      <alignment horizontal="right" vertical="center" wrapText="1"/>
    </xf>
    <xf numFmtId="0" fontId="51" fillId="0" borderId="0" xfId="0" applyFont="1"/>
    <xf numFmtId="0" fontId="56" fillId="0" borderId="0" xfId="0" applyFont="1"/>
    <xf numFmtId="0" fontId="57" fillId="0" borderId="0" xfId="0" applyFont="1"/>
    <xf numFmtId="0" fontId="57" fillId="0" borderId="0" xfId="0" applyFont="1" applyAlignment="1">
      <alignment wrapText="1"/>
    </xf>
    <xf numFmtId="0" fontId="57" fillId="0" borderId="0" xfId="0" applyFont="1" applyAlignment="1">
      <alignment horizontal="center"/>
    </xf>
    <xf numFmtId="0" fontId="58" fillId="0" borderId="0" xfId="0" applyFont="1"/>
    <xf numFmtId="0" fontId="13" fillId="0" borderId="0" xfId="0" applyFont="1" applyAlignment="1">
      <alignment wrapText="1"/>
    </xf>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right"/>
    </xf>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1" fontId="13" fillId="0" borderId="1" xfId="0" applyNumberFormat="1" applyFont="1" applyBorder="1" applyAlignment="1">
      <alignment horizontal="center" vertical="center" shrinkToFit="1"/>
    </xf>
    <xf numFmtId="1" fontId="57" fillId="4" borderId="1" xfId="0" applyNumberFormat="1" applyFont="1" applyFill="1" applyBorder="1" applyAlignment="1">
      <alignment horizontal="center" vertical="center"/>
    </xf>
    <xf numFmtId="0" fontId="57" fillId="4" borderId="1" xfId="0" applyFont="1" applyFill="1" applyBorder="1" applyAlignment="1">
      <alignment horizontal="center" vertical="center" wrapText="1"/>
    </xf>
    <xf numFmtId="0" fontId="57" fillId="4" borderId="1" xfId="0" applyFont="1" applyFill="1" applyBorder="1" applyAlignment="1">
      <alignment horizontal="center" vertical="center"/>
    </xf>
    <xf numFmtId="1" fontId="57" fillId="4" borderId="1" xfId="0" applyNumberFormat="1" applyFont="1" applyFill="1" applyBorder="1" applyAlignment="1">
      <alignment horizontal="center" vertical="center" shrinkToFit="1"/>
    </xf>
    <xf numFmtId="1" fontId="59" fillId="3" borderId="15" xfId="0" applyNumberFormat="1" applyFont="1" applyFill="1" applyBorder="1" applyAlignment="1">
      <alignment horizontal="center" vertical="center"/>
    </xf>
    <xf numFmtId="1" fontId="59" fillId="3" borderId="15" xfId="0" applyNumberFormat="1" applyFont="1" applyFill="1" applyBorder="1" applyAlignment="1">
      <alignment horizontal="center" vertical="center" wrapText="1"/>
    </xf>
    <xf numFmtId="1" fontId="59" fillId="3" borderId="15" xfId="0" applyNumberFormat="1" applyFont="1" applyFill="1" applyBorder="1" applyAlignment="1">
      <alignment horizontal="center" vertical="center" shrinkToFit="1"/>
    </xf>
    <xf numFmtId="1" fontId="59" fillId="3" borderId="15" xfId="0" applyNumberFormat="1" applyFont="1" applyFill="1" applyBorder="1" applyAlignment="1">
      <alignment horizontal="center" vertical="center" wrapText="1" shrinkToFit="1"/>
    </xf>
    <xf numFmtId="1" fontId="59" fillId="3" borderId="16" xfId="0" applyNumberFormat="1" applyFont="1" applyFill="1" applyBorder="1" applyAlignment="1">
      <alignment horizontal="center" vertical="center" shrinkToFit="1"/>
    </xf>
    <xf numFmtId="0" fontId="13" fillId="0" borderId="15" xfId="0" applyFont="1" applyBorder="1" applyAlignment="1">
      <alignment horizontal="center" vertical="center"/>
    </xf>
    <xf numFmtId="0" fontId="58" fillId="0" borderId="15" xfId="1" applyFont="1" applyBorder="1" applyAlignment="1">
      <alignment horizontal="center" vertical="center" wrapText="1"/>
    </xf>
    <xf numFmtId="0" fontId="13" fillId="0" borderId="15" xfId="0" applyFont="1" applyBorder="1" applyAlignment="1">
      <alignment horizontal="left" vertical="top" wrapText="1"/>
    </xf>
    <xf numFmtId="4" fontId="13" fillId="0" borderId="15" xfId="0" applyNumberFormat="1" applyFont="1" applyBorder="1" applyAlignment="1">
      <alignment horizontal="center" vertical="center"/>
    </xf>
    <xf numFmtId="172" fontId="13" fillId="0" borderId="15" xfId="0" applyNumberFormat="1" applyFont="1" applyBorder="1" applyAlignment="1">
      <alignment horizontal="center" vertical="center" shrinkToFit="1"/>
    </xf>
    <xf numFmtId="4" fontId="13" fillId="0" borderId="15" xfId="0" applyNumberFormat="1" applyFont="1" applyBorder="1" applyAlignment="1">
      <alignment horizontal="right" vertical="center" shrinkToFit="1"/>
    </xf>
    <xf numFmtId="4" fontId="13" fillId="0" borderId="16" xfId="0" applyNumberFormat="1" applyFont="1" applyBorder="1" applyAlignment="1">
      <alignment horizontal="right" vertical="center" shrinkToFit="1"/>
    </xf>
    <xf numFmtId="171" fontId="13" fillId="0" borderId="15" xfId="0" applyNumberFormat="1" applyFont="1" applyBorder="1" applyAlignment="1">
      <alignment horizontal="center" vertical="center" shrinkToFit="1"/>
    </xf>
    <xf numFmtId="0" fontId="13" fillId="0" borderId="7" xfId="0" applyFont="1" applyBorder="1" applyAlignment="1">
      <alignment horizontal="center" vertical="center" wrapText="1"/>
    </xf>
    <xf numFmtId="174" fontId="13" fillId="0" borderId="15" xfId="0" applyNumberFormat="1" applyFont="1" applyBorder="1" applyAlignment="1">
      <alignment horizontal="center" vertical="center" shrinkToFit="1"/>
    </xf>
    <xf numFmtId="0" fontId="13" fillId="0" borderId="7" xfId="0" applyFont="1" applyBorder="1" applyAlignment="1">
      <alignment horizontal="left" vertical="center" wrapText="1"/>
    </xf>
    <xf numFmtId="0" fontId="57" fillId="4" borderId="7" xfId="0" applyFont="1" applyFill="1" applyBorder="1" applyAlignment="1">
      <alignment horizontal="center" vertical="center"/>
    </xf>
    <xf numFmtId="49" fontId="57" fillId="4" borderId="7" xfId="0" applyNumberFormat="1" applyFont="1" applyFill="1" applyBorder="1" applyAlignment="1">
      <alignment horizontal="left" vertical="center" wrapText="1"/>
    </xf>
    <xf numFmtId="49" fontId="57" fillId="4" borderId="7" xfId="0" applyNumberFormat="1" applyFont="1" applyFill="1" applyBorder="1" applyAlignment="1">
      <alignment horizontal="center" vertical="center"/>
    </xf>
    <xf numFmtId="3" fontId="57" fillId="4" borderId="7" xfId="0" applyNumberFormat="1" applyFont="1" applyFill="1" applyBorder="1" applyAlignment="1">
      <alignment horizontal="center" vertical="center" shrinkToFit="1"/>
    </xf>
    <xf numFmtId="4" fontId="57" fillId="4" borderId="7" xfId="0" applyNumberFormat="1" applyFont="1" applyFill="1" applyBorder="1" applyAlignment="1">
      <alignment horizontal="right" vertical="center" shrinkToFit="1"/>
    </xf>
    <xf numFmtId="4" fontId="45" fillId="0" borderId="7" xfId="0" applyNumberFormat="1" applyFont="1" applyBorder="1" applyAlignment="1">
      <alignment horizontal="right" vertical="center" shrinkToFit="1"/>
    </xf>
    <xf numFmtId="173" fontId="45" fillId="0" borderId="7" xfId="0" applyNumberFormat="1" applyFont="1" applyBorder="1" applyAlignment="1">
      <alignment horizontal="right" vertical="center" shrinkToFit="1"/>
    </xf>
    <xf numFmtId="0" fontId="13" fillId="0" borderId="11" xfId="0" applyFont="1" applyBorder="1"/>
    <xf numFmtId="0" fontId="58" fillId="0" borderId="0" xfId="0" applyFont="1" applyAlignment="1">
      <alignment horizontal="center" vertical="top" wrapText="1"/>
    </xf>
    <xf numFmtId="0" fontId="13" fillId="0" borderId="0" xfId="0" applyFont="1" applyAlignment="1">
      <alignment horizontal="center" vertical="top"/>
    </xf>
    <xf numFmtId="0" fontId="34" fillId="0" borderId="0" xfId="0" applyFont="1"/>
    <xf numFmtId="0" fontId="34" fillId="0" borderId="0" xfId="0" applyFont="1" applyAlignment="1">
      <alignment horizontal="right"/>
    </xf>
    <xf numFmtId="0" fontId="37" fillId="0" borderId="0" xfId="0" applyFont="1" applyAlignment="1">
      <alignment horizontal="center" vertical="top"/>
    </xf>
    <xf numFmtId="0" fontId="34" fillId="0" borderId="0" xfId="0" applyFont="1" applyAlignment="1">
      <alignment horizontal="center" vertical="top"/>
    </xf>
    <xf numFmtId="0" fontId="34" fillId="0" borderId="0" xfId="0" applyFont="1" applyAlignment="1">
      <alignment horizontal="left" vertical="center"/>
    </xf>
    <xf numFmtId="0" fontId="34" fillId="0" borderId="7" xfId="0" applyFont="1" applyBorder="1" applyAlignment="1">
      <alignment horizontal="center" vertical="center" wrapText="1"/>
    </xf>
    <xf numFmtId="0" fontId="34" fillId="0" borderId="7" xfId="0" applyFont="1" applyBorder="1" applyAlignment="1">
      <alignment horizontal="center" vertical="center"/>
    </xf>
    <xf numFmtId="0" fontId="34" fillId="0" borderId="7" xfId="0" applyFont="1" applyBorder="1" applyAlignment="1">
      <alignment horizontal="left" vertical="center" wrapText="1"/>
    </xf>
    <xf numFmtId="172" fontId="36" fillId="0" borderId="7" xfId="0" applyNumberFormat="1" applyFont="1" applyBorder="1" applyAlignment="1">
      <alignment horizontal="right" vertical="center" shrinkToFit="1"/>
    </xf>
    <xf numFmtId="0" fontId="35" fillId="0" borderId="7" xfId="0" applyFont="1" applyBorder="1" applyAlignment="1">
      <alignment horizontal="left" vertical="center" wrapText="1"/>
    </xf>
    <xf numFmtId="0" fontId="36" fillId="0" borderId="7" xfId="0" applyFont="1" applyBorder="1" applyAlignment="1">
      <alignment horizontal="right" vertical="center" wrapText="1"/>
    </xf>
    <xf numFmtId="9" fontId="34" fillId="0" borderId="7" xfId="0" applyNumberFormat="1" applyFont="1" applyBorder="1" applyAlignment="1">
      <alignment horizontal="center" vertical="center" wrapText="1"/>
    </xf>
    <xf numFmtId="0" fontId="36" fillId="0" borderId="0" xfId="0" applyFont="1" applyAlignment="1">
      <alignment horizontal="right" vertical="center" wrapText="1"/>
    </xf>
    <xf numFmtId="9" fontId="34" fillId="0" borderId="0" xfId="0" applyNumberFormat="1" applyFont="1" applyAlignment="1">
      <alignment horizontal="center" vertical="center" wrapText="1"/>
    </xf>
    <xf numFmtId="172" fontId="36" fillId="0" borderId="0" xfId="0" applyNumberFormat="1" applyFont="1" applyAlignment="1">
      <alignment horizontal="right" vertical="center" shrinkToFit="1"/>
    </xf>
    <xf numFmtId="0" fontId="34" fillId="0" borderId="13" xfId="0" applyFont="1" applyBorder="1" applyAlignment="1">
      <alignment vertical="center" wrapText="1"/>
    </xf>
    <xf numFmtId="0" fontId="34" fillId="0" borderId="12" xfId="0" applyFont="1" applyBorder="1" applyAlignment="1">
      <alignment vertical="center" wrapText="1"/>
    </xf>
    <xf numFmtId="9" fontId="34" fillId="0" borderId="3" xfId="0" applyNumberFormat="1" applyFont="1" applyBorder="1" applyAlignment="1">
      <alignment horizontal="center" vertical="center" wrapText="1"/>
    </xf>
    <xf numFmtId="0" fontId="34" fillId="0" borderId="0" xfId="0" applyFont="1" applyAlignment="1">
      <alignment horizontal="right" vertical="center" wrapText="1"/>
    </xf>
    <xf numFmtId="4" fontId="34" fillId="0" borderId="0" xfId="0" applyNumberFormat="1" applyFont="1" applyAlignment="1">
      <alignment horizontal="right" vertical="center" shrinkToFit="1"/>
    </xf>
    <xf numFmtId="0" fontId="34" fillId="0" borderId="5" xfId="0" applyFont="1" applyBorder="1" applyAlignment="1">
      <alignment horizontal="left" vertical="center"/>
    </xf>
    <xf numFmtId="0" fontId="34" fillId="0" borderId="0" xfId="0" applyFont="1" applyAlignment="1">
      <alignment horizontal="left" vertical="top"/>
    </xf>
    <xf numFmtId="0" fontId="34" fillId="0" borderId="11" xfId="0" applyFont="1" applyBorder="1" applyAlignment="1">
      <alignment horizontal="left" vertical="center"/>
    </xf>
    <xf numFmtId="0" fontId="34" fillId="0" borderId="0" xfId="0" applyFont="1" applyAlignment="1">
      <alignment vertical="center"/>
    </xf>
    <xf numFmtId="0" fontId="10" fillId="0" borderId="7" xfId="0" applyFont="1" applyBorder="1" applyAlignment="1">
      <alignment horizontal="left" vertical="top" wrapText="1"/>
    </xf>
    <xf numFmtId="4" fontId="10" fillId="0" borderId="7" xfId="0" applyNumberFormat="1" applyFont="1" applyBorder="1" applyAlignment="1">
      <alignment horizontal="center" vertical="center"/>
    </xf>
    <xf numFmtId="4" fontId="10" fillId="0" borderId="7" xfId="0" applyNumberFormat="1" applyFont="1" applyBorder="1" applyAlignment="1">
      <alignment horizontal="right" vertical="center" shrinkToFit="1"/>
    </xf>
    <xf numFmtId="172" fontId="34" fillId="0" borderId="7" xfId="0" applyNumberFormat="1" applyFont="1" applyBorder="1" applyAlignment="1">
      <alignment horizontal="center" vertical="center" shrinkToFit="1"/>
    </xf>
    <xf numFmtId="175" fontId="44" fillId="0" borderId="7" xfId="0" applyNumberFormat="1" applyFont="1" applyBorder="1" applyAlignment="1">
      <alignment horizontal="center" vertical="center" wrapText="1"/>
    </xf>
    <xf numFmtId="3" fontId="47" fillId="0" borderId="7" xfId="0" applyNumberFormat="1" applyFont="1" applyBorder="1" applyAlignment="1">
      <alignment horizontal="center" vertical="center" shrinkToFit="1"/>
    </xf>
    <xf numFmtId="0" fontId="13" fillId="0" borderId="15" xfId="0" applyFont="1" applyBorder="1" applyAlignment="1">
      <alignment vertical="top" wrapText="1"/>
    </xf>
    <xf numFmtId="0" fontId="13" fillId="0" borderId="15" xfId="0" applyFont="1" applyBorder="1" applyAlignment="1">
      <alignment horizontal="center" vertical="center" wrapText="1"/>
    </xf>
    <xf numFmtId="0" fontId="61" fillId="0" borderId="25" xfId="0" applyFont="1" applyBorder="1" applyAlignment="1">
      <alignment horizontal="center" vertical="center" wrapText="1"/>
    </xf>
    <xf numFmtId="0" fontId="62" fillId="0" borderId="27" xfId="0" applyFont="1" applyBorder="1" applyAlignment="1">
      <alignment vertical="center"/>
    </xf>
    <xf numFmtId="0" fontId="62" fillId="0" borderId="28" xfId="0" applyFont="1" applyBorder="1" applyAlignment="1">
      <alignment horizontal="left" vertical="center"/>
    </xf>
    <xf numFmtId="0" fontId="62" fillId="0" borderId="29" xfId="0" applyFont="1" applyBorder="1" applyAlignment="1">
      <alignment horizontal="left" vertical="center"/>
    </xf>
    <xf numFmtId="1" fontId="62" fillId="0" borderId="4" xfId="0" applyNumberFormat="1" applyFont="1" applyBorder="1" applyAlignment="1">
      <alignment horizontal="left" vertical="center"/>
    </xf>
    <xf numFmtId="0" fontId="62" fillId="0" borderId="28" xfId="0" applyFont="1" applyBorder="1" applyAlignment="1">
      <alignment horizontal="center" vertical="center"/>
    </xf>
    <xf numFmtId="0" fontId="62" fillId="0" borderId="30" xfId="0" applyFont="1" applyBorder="1" applyAlignment="1">
      <alignment vertical="center"/>
    </xf>
    <xf numFmtId="0" fontId="63" fillId="6" borderId="7" xfId="0" applyFont="1" applyFill="1" applyBorder="1" applyAlignment="1">
      <alignment horizontal="center" vertical="center"/>
    </xf>
    <xf numFmtId="0" fontId="62" fillId="0" borderId="7" xfId="0" applyFont="1" applyBorder="1" applyAlignment="1">
      <alignment horizontal="left" vertical="center" wrapText="1"/>
    </xf>
    <xf numFmtId="0" fontId="62" fillId="0" borderId="7" xfId="0" applyFont="1" applyBorder="1" applyAlignment="1">
      <alignment horizontal="center" vertical="center"/>
    </xf>
    <xf numFmtId="1" fontId="62" fillId="0" borderId="7" xfId="0" applyNumberFormat="1" applyFont="1" applyBorder="1" applyAlignment="1">
      <alignment horizontal="center" vertical="center"/>
    </xf>
    <xf numFmtId="0" fontId="62" fillId="6" borderId="7" xfId="0" applyFont="1" applyFill="1" applyBorder="1" applyAlignment="1">
      <alignment horizontal="center" vertical="center"/>
    </xf>
    <xf numFmtId="2" fontId="62" fillId="6" borderId="31" xfId="0" applyNumberFormat="1" applyFont="1" applyFill="1" applyBorder="1" applyAlignment="1">
      <alignment horizontal="center" vertical="center"/>
    </xf>
    <xf numFmtId="0" fontId="63" fillId="0" borderId="7" xfId="0" applyFont="1" applyBorder="1" applyAlignment="1">
      <alignment horizontal="center" vertical="center"/>
    </xf>
    <xf numFmtId="0" fontId="62" fillId="0" borderId="7" xfId="3" applyFont="1" applyBorder="1" applyAlignment="1">
      <alignment horizontal="left" vertical="center" wrapText="1"/>
    </xf>
    <xf numFmtId="0" fontId="62" fillId="0" borderId="7" xfId="3" applyFont="1" applyBorder="1" applyAlignment="1">
      <alignment horizontal="center" vertical="center" wrapText="1"/>
    </xf>
    <xf numFmtId="1" fontId="62" fillId="0" borderId="7" xfId="3" applyNumberFormat="1" applyFont="1" applyBorder="1" applyAlignment="1">
      <alignment horizontal="center" vertical="center"/>
    </xf>
    <xf numFmtId="4" fontId="62" fillId="0" borderId="7" xfId="0" applyNumberFormat="1" applyFont="1" applyBorder="1" applyAlignment="1">
      <alignment horizontal="center" vertical="center"/>
    </xf>
    <xf numFmtId="4" fontId="62" fillId="0" borderId="31" xfId="0" applyNumberFormat="1" applyFont="1" applyBorder="1" applyAlignment="1">
      <alignment horizontal="center" vertical="center"/>
    </xf>
    <xf numFmtId="0" fontId="63" fillId="0" borderId="7" xfId="0" applyFont="1" applyBorder="1" applyAlignment="1">
      <alignment vertical="center"/>
    </xf>
    <xf numFmtId="4" fontId="64" fillId="0" borderId="7" xfId="0" applyNumberFormat="1" applyFont="1" applyBorder="1" applyAlignment="1">
      <alignment vertical="center" wrapText="1"/>
    </xf>
    <xf numFmtId="176" fontId="63" fillId="0" borderId="7" xfId="0" applyNumberFormat="1" applyFont="1" applyBorder="1" applyAlignment="1">
      <alignment vertical="center"/>
    </xf>
    <xf numFmtId="0" fontId="65" fillId="0" borderId="7" xfId="0" applyFont="1" applyBorder="1" applyAlignment="1">
      <alignment horizontal="left" vertical="center" wrapText="1"/>
    </xf>
    <xf numFmtId="49" fontId="63" fillId="6" borderId="7" xfId="0" applyNumberFormat="1" applyFont="1" applyFill="1" applyBorder="1" applyAlignment="1">
      <alignment vertical="center"/>
    </xf>
    <xf numFmtId="49" fontId="63" fillId="6" borderId="7" xfId="0" applyNumberFormat="1" applyFont="1" applyFill="1" applyBorder="1" applyAlignment="1">
      <alignment vertical="center" wrapText="1"/>
    </xf>
    <xf numFmtId="0" fontId="66" fillId="0" borderId="15" xfId="0" applyFont="1" applyBorder="1" applyAlignment="1">
      <alignment horizontal="left" vertical="top" wrapText="1"/>
    </xf>
    <xf numFmtId="0" fontId="60" fillId="0" borderId="32" xfId="0" applyFont="1" applyBorder="1" applyAlignment="1">
      <alignment horizontal="center" vertical="center" wrapText="1"/>
    </xf>
    <xf numFmtId="0" fontId="0" fillId="0" borderId="33" xfId="0" applyBorder="1"/>
    <xf numFmtId="0" fontId="62" fillId="0" borderId="34" xfId="0" applyFont="1" applyBorder="1" applyAlignment="1">
      <alignment vertical="center"/>
    </xf>
    <xf numFmtId="0" fontId="34" fillId="0" borderId="0" xfId="0" applyFont="1" applyAlignment="1">
      <alignment horizontal="left"/>
    </xf>
    <xf numFmtId="0" fontId="34" fillId="0" borderId="0" xfId="0" applyFont="1" applyAlignment="1">
      <alignment horizontal="right" vertical="center"/>
    </xf>
    <xf numFmtId="0" fontId="36" fillId="0" borderId="7" xfId="0" applyFont="1" applyBorder="1" applyAlignment="1">
      <alignment horizontal="right" vertical="center" wrapText="1"/>
    </xf>
    <xf numFmtId="0" fontId="34" fillId="0" borderId="2" xfId="0" applyFont="1" applyBorder="1" applyAlignment="1">
      <alignment horizontal="right" vertical="center" wrapText="1"/>
    </xf>
    <xf numFmtId="0" fontId="34" fillId="0" borderId="3" xfId="0" applyFont="1" applyBorder="1" applyAlignment="1">
      <alignment horizontal="right" vertical="center" wrapText="1"/>
    </xf>
    <xf numFmtId="0" fontId="38" fillId="0" borderId="0" xfId="0" applyFont="1" applyAlignment="1">
      <alignment horizontal="center"/>
    </xf>
    <xf numFmtId="0" fontId="34" fillId="0" borderId="0" xfId="0" applyFont="1" applyAlignment="1">
      <alignment horizontal="left" vertical="center"/>
    </xf>
    <xf numFmtId="0" fontId="24" fillId="0" borderId="0" xfId="0" applyFont="1" applyAlignment="1">
      <alignment horizontal="justify" vertical="top"/>
    </xf>
    <xf numFmtId="0" fontId="25" fillId="0" borderId="0" xfId="0" applyFont="1" applyAlignment="1">
      <alignment horizontal="center"/>
    </xf>
    <xf numFmtId="0" fontId="39" fillId="0" borderId="0" xfId="0" applyFont="1" applyAlignment="1">
      <alignment horizontal="left" wrapText="1"/>
    </xf>
    <xf numFmtId="0" fontId="39" fillId="0" borderId="0" xfId="0" applyFont="1" applyAlignment="1">
      <alignment horizontal="left" vertical="center" wrapText="1"/>
    </xf>
    <xf numFmtId="0" fontId="24" fillId="0" borderId="0" xfId="0" applyFont="1" applyAlignment="1">
      <alignment horizontal="center" vertical="top"/>
    </xf>
    <xf numFmtId="0" fontId="24" fillId="0" borderId="0" xfId="0" applyFont="1" applyAlignment="1">
      <alignment horizontal="left" vertical="top" wrapText="1"/>
    </xf>
    <xf numFmtId="0" fontId="24" fillId="0" borderId="0" xfId="0" applyFont="1" applyAlignment="1">
      <alignment horizontal="left" vertical="top"/>
    </xf>
    <xf numFmtId="0" fontId="40" fillId="0" borderId="11" xfId="0" applyFont="1" applyBorder="1" applyAlignment="1">
      <alignment horizontal="center"/>
    </xf>
    <xf numFmtId="0" fontId="41" fillId="0" borderId="14" xfId="0" applyFont="1" applyBorder="1" applyAlignment="1">
      <alignment horizontal="center" vertical="top" wrapText="1"/>
    </xf>
    <xf numFmtId="0" fontId="24" fillId="0" borderId="0" xfId="0" applyFont="1" applyAlignment="1">
      <alignment horizontal="justify" vertical="top" wrapText="1"/>
    </xf>
    <xf numFmtId="0" fontId="24" fillId="0" borderId="0" xfId="0" applyFont="1" applyAlignment="1">
      <alignment horizontal="left"/>
    </xf>
    <xf numFmtId="3" fontId="24" fillId="0" borderId="0" xfId="0" applyNumberFormat="1" applyFont="1" applyAlignment="1">
      <alignment horizontal="left"/>
    </xf>
    <xf numFmtId="0" fontId="34" fillId="0" borderId="7" xfId="0" applyFont="1" applyBorder="1" applyAlignment="1">
      <alignment horizontal="right" vertical="center" wrapText="1"/>
    </xf>
    <xf numFmtId="0" fontId="34" fillId="0" borderId="7" xfId="0" applyFont="1" applyBorder="1" applyAlignment="1">
      <alignment horizontal="left" vertical="center" wrapText="1"/>
    </xf>
    <xf numFmtId="0" fontId="36" fillId="0" borderId="2" xfId="0" applyFont="1" applyBorder="1" applyAlignment="1">
      <alignment horizontal="right" vertical="center" wrapText="1"/>
    </xf>
    <xf numFmtId="0" fontId="36" fillId="0" borderId="3" xfId="0" applyFont="1" applyBorder="1" applyAlignment="1">
      <alignment horizontal="right" vertical="center" wrapText="1"/>
    </xf>
    <xf numFmtId="0" fontId="10" fillId="0" borderId="0" xfId="0" applyFont="1" applyAlignment="1">
      <alignment horizontal="left"/>
    </xf>
    <xf numFmtId="0" fontId="9" fillId="0" borderId="7" xfId="0" applyFont="1" applyBorder="1" applyAlignment="1">
      <alignment horizontal="right" vertical="center" wrapText="1"/>
    </xf>
    <xf numFmtId="0" fontId="10" fillId="0" borderId="9" xfId="0" applyFont="1" applyBorder="1" applyAlignment="1">
      <alignment horizontal="right" vertical="center" wrapText="1"/>
    </xf>
    <xf numFmtId="0" fontId="10" fillId="0" borderId="8" xfId="0" applyFont="1" applyBorder="1" applyAlignment="1">
      <alignment horizontal="right" vertical="center" wrapText="1"/>
    </xf>
    <xf numFmtId="0" fontId="10" fillId="0" borderId="10" xfId="0" applyFont="1" applyBorder="1" applyAlignment="1">
      <alignment horizontal="right" vertical="center" wrapText="1"/>
    </xf>
    <xf numFmtId="0" fontId="22" fillId="0" borderId="9" xfId="0" applyFont="1" applyBorder="1" applyAlignment="1">
      <alignment horizontal="right" vertical="center" wrapText="1"/>
    </xf>
    <xf numFmtId="0" fontId="22" fillId="0" borderId="8" xfId="0" applyFont="1" applyBorder="1" applyAlignment="1">
      <alignment horizontal="right" vertical="center" wrapText="1"/>
    </xf>
    <xf numFmtId="0" fontId="22" fillId="0" borderId="10" xfId="0" applyFont="1" applyBorder="1" applyAlignment="1">
      <alignment horizontal="right" vertical="center" wrapText="1"/>
    </xf>
    <xf numFmtId="0" fontId="9" fillId="0" borderId="9" xfId="0" applyFont="1" applyBorder="1" applyAlignment="1">
      <alignment horizontal="right" vertical="center" wrapText="1"/>
    </xf>
    <xf numFmtId="0" fontId="9" fillId="0" borderId="8" xfId="0" applyFont="1" applyBorder="1" applyAlignment="1">
      <alignment horizontal="right" vertical="center" wrapText="1"/>
    </xf>
    <xf numFmtId="0" fontId="9" fillId="0" borderId="10" xfId="0" applyFont="1" applyBorder="1" applyAlignment="1">
      <alignment horizontal="right" vertical="center" wrapText="1"/>
    </xf>
    <xf numFmtId="0" fontId="44" fillId="0" borderId="0" xfId="0" applyFont="1" applyAlignment="1">
      <alignment horizontal="justify" vertical="top" wrapText="1"/>
    </xf>
    <xf numFmtId="0" fontId="13" fillId="0" borderId="0" xfId="0" applyFont="1" applyAlignment="1">
      <alignment horizontal="justify" vertical="top"/>
    </xf>
    <xf numFmtId="0" fontId="10" fillId="0" borderId="0" xfId="0" applyFont="1" applyAlignment="1">
      <alignment horizontal="left" vertical="center"/>
    </xf>
    <xf numFmtId="0" fontId="10" fillId="0" borderId="7" xfId="0" applyFont="1" applyBorder="1" applyAlignment="1">
      <alignment horizontal="center" vertical="center" wrapText="1"/>
    </xf>
    <xf numFmtId="0" fontId="51" fillId="0" borderId="7" xfId="0" applyFont="1" applyBorder="1" applyAlignment="1">
      <alignment horizontal="center" vertical="center" wrapText="1"/>
    </xf>
    <xf numFmtId="0" fontId="11" fillId="0" borderId="0" xfId="0" applyFont="1" applyAlignment="1">
      <alignment horizontal="center"/>
    </xf>
    <xf numFmtId="0" fontId="12" fillId="0" borderId="6" xfId="0" applyFont="1" applyBorder="1" applyAlignment="1">
      <alignment horizontal="center"/>
    </xf>
    <xf numFmtId="0" fontId="26" fillId="0" borderId="0" xfId="0" applyFont="1" applyAlignment="1">
      <alignment horizontal="center" vertical="top"/>
    </xf>
    <xf numFmtId="0" fontId="13" fillId="0" borderId="0" xfId="0" applyFont="1" applyAlignment="1">
      <alignment horizontal="left" vertical="center"/>
    </xf>
    <xf numFmtId="0" fontId="55" fillId="0" borderId="0" xfId="0" applyFont="1" applyAlignment="1">
      <alignment horizontal="center"/>
    </xf>
    <xf numFmtId="0" fontId="56" fillId="0" borderId="6" xfId="0" applyFont="1" applyBorder="1" applyAlignment="1">
      <alignment horizontal="center" wrapText="1"/>
    </xf>
    <xf numFmtId="0" fontId="58" fillId="0" borderId="0" xfId="0" applyFont="1" applyAlignment="1">
      <alignment horizontal="center" vertical="top"/>
    </xf>
    <xf numFmtId="0" fontId="45" fillId="0" borderId="7" xfId="0" applyFont="1" applyBorder="1" applyAlignment="1">
      <alignment horizontal="right" vertical="center"/>
    </xf>
    <xf numFmtId="0" fontId="13" fillId="0" borderId="0" xfId="0" applyFont="1" applyAlignment="1">
      <alignment horizontal="left"/>
    </xf>
    <xf numFmtId="4" fontId="13" fillId="0" borderId="6" xfId="0" applyNumberFormat="1" applyFont="1" applyBorder="1" applyAlignment="1">
      <alignment horizontal="center"/>
    </xf>
    <xf numFmtId="0" fontId="13" fillId="0" borderId="6" xfId="0" applyFont="1" applyBorder="1" applyAlignment="1">
      <alignment horizontal="center"/>
    </xf>
    <xf numFmtId="0" fontId="13" fillId="0" borderId="0" xfId="0" applyFont="1" applyAlignment="1">
      <alignment horizontal="right"/>
    </xf>
    <xf numFmtId="0" fontId="13" fillId="0" borderId="1" xfId="0" applyFont="1" applyBorder="1" applyAlignment="1">
      <alignment horizontal="center" vertical="center" wrapText="1"/>
    </xf>
    <xf numFmtId="0" fontId="12" fillId="0" borderId="6" xfId="0" applyFont="1" applyBorder="1" applyAlignment="1">
      <alignment horizontal="center" wrapText="1"/>
    </xf>
    <xf numFmtId="0" fontId="9" fillId="0" borderId="13" xfId="0" applyFont="1" applyBorder="1" applyAlignment="1">
      <alignment horizontal="right" vertical="center"/>
    </xf>
    <xf numFmtId="0" fontId="9" fillId="0" borderId="8" xfId="0" applyFont="1" applyBorder="1" applyAlignment="1">
      <alignment horizontal="right" vertical="center"/>
    </xf>
    <xf numFmtId="0" fontId="9" fillId="0" borderId="12" xfId="0" applyFont="1" applyBorder="1" applyAlignment="1">
      <alignment horizontal="right" vertical="center"/>
    </xf>
    <xf numFmtId="4" fontId="10" fillId="0" borderId="6" xfId="0" applyNumberFormat="1" applyFont="1" applyBorder="1" applyAlignment="1">
      <alignment horizontal="center"/>
    </xf>
    <xf numFmtId="0" fontId="10" fillId="0" borderId="6" xfId="0" applyFont="1" applyBorder="1" applyAlignment="1">
      <alignment horizontal="center"/>
    </xf>
    <xf numFmtId="0" fontId="10" fillId="0" borderId="0" xfId="0" applyFont="1" applyAlignment="1">
      <alignment horizontal="right"/>
    </xf>
    <xf numFmtId="0" fontId="10" fillId="0" borderId="1" xfId="0" applyFont="1" applyBorder="1" applyAlignment="1">
      <alignment horizontal="center" vertical="center" wrapText="1"/>
    </xf>
    <xf numFmtId="0" fontId="9" fillId="0" borderId="7" xfId="0" applyFont="1" applyBorder="1" applyAlignment="1">
      <alignment horizontal="right" vertical="center"/>
    </xf>
    <xf numFmtId="0" fontId="61" fillId="0" borderId="18" xfId="0" applyFont="1" applyBorder="1" applyAlignment="1">
      <alignment horizontal="center" vertical="center" wrapText="1"/>
    </xf>
    <xf numFmtId="0" fontId="0" fillId="0" borderId="24" xfId="0" applyBorder="1"/>
    <xf numFmtId="0" fontId="61" fillId="0" borderId="19" xfId="0" applyFont="1" applyBorder="1" applyAlignment="1">
      <alignment horizontal="center" vertical="center"/>
    </xf>
    <xf numFmtId="0" fontId="0" fillId="0" borderId="20" xfId="0" applyBorder="1"/>
    <xf numFmtId="0" fontId="0" fillId="0" borderId="21" xfId="0" applyBorder="1"/>
    <xf numFmtId="0" fontId="61" fillId="0" borderId="22" xfId="0" applyFont="1" applyBorder="1" applyAlignment="1">
      <alignment horizontal="center" vertical="center" wrapText="1"/>
    </xf>
    <xf numFmtId="0" fontId="0" fillId="0" borderId="26" xfId="0" applyBorder="1"/>
    <xf numFmtId="4" fontId="10" fillId="0" borderId="0" xfId="0" applyNumberFormat="1" applyFont="1" applyAlignment="1">
      <alignment horizontal="center"/>
    </xf>
    <xf numFmtId="0" fontId="10" fillId="0" borderId="0" xfId="0" applyFont="1" applyAlignment="1">
      <alignment horizontal="center"/>
    </xf>
    <xf numFmtId="0" fontId="60" fillId="0" borderId="17" xfId="0" applyFont="1" applyBorder="1" applyAlignment="1">
      <alignment horizontal="center" vertical="center" wrapText="1"/>
    </xf>
    <xf numFmtId="0" fontId="0" fillId="0" borderId="23" xfId="0" applyBorder="1"/>
    <xf numFmtId="0" fontId="60" fillId="0" borderId="18" xfId="0" applyFont="1" applyBorder="1" applyAlignment="1">
      <alignment horizontal="center" vertical="center"/>
    </xf>
    <xf numFmtId="0" fontId="12" fillId="0" borderId="11" xfId="0" applyFont="1" applyBorder="1" applyAlignment="1">
      <alignment horizontal="center" wrapText="1"/>
    </xf>
    <xf numFmtId="0" fontId="11" fillId="0" borderId="6" xfId="0" applyFont="1" applyBorder="1" applyAlignment="1">
      <alignment horizontal="center" wrapText="1"/>
    </xf>
  </cellXfs>
  <cellStyles count="61">
    <cellStyle name="Bad 2" xfId="56" xr:uid="{00000000-0005-0000-0000-000000000000}"/>
    <cellStyle name="Comma 2" xfId="41" xr:uid="{00000000-0005-0000-0000-000001000000}"/>
    <cellStyle name="Comma 3" xfId="32" xr:uid="{00000000-0005-0000-0000-000002000000}"/>
    <cellStyle name="Excel Built-in Normal" xfId="8" xr:uid="{00000000-0005-0000-0000-000003000000}"/>
    <cellStyle name="Excel Built-in Normal 1" xfId="7" xr:uid="{00000000-0005-0000-0000-000004000000}"/>
    <cellStyle name="Komats 2" xfId="9" xr:uid="{00000000-0005-0000-0000-000005000000}"/>
    <cellStyle name="Normal" xfId="0" builtinId="0"/>
    <cellStyle name="Normal 10" xfId="10" xr:uid="{00000000-0005-0000-0000-000007000000}"/>
    <cellStyle name="Normal 11" xfId="28" xr:uid="{00000000-0005-0000-0000-000008000000}"/>
    <cellStyle name="Normal 11 2" xfId="17" xr:uid="{00000000-0005-0000-0000-000009000000}"/>
    <cellStyle name="Normal 11 3" xfId="46" xr:uid="{00000000-0005-0000-0000-00000A000000}"/>
    <cellStyle name="Normal 11 4" xfId="16" xr:uid="{00000000-0005-0000-0000-00000B000000}"/>
    <cellStyle name="Normal 11 5" xfId="37" xr:uid="{00000000-0005-0000-0000-00000C000000}"/>
    <cellStyle name="Normal 12" xfId="52" xr:uid="{00000000-0005-0000-0000-00000D000000}"/>
    <cellStyle name="Normal 13" xfId="54" xr:uid="{00000000-0005-0000-0000-00000E000000}"/>
    <cellStyle name="Normal 14" xfId="59" xr:uid="{00000000-0005-0000-0000-00000F000000}"/>
    <cellStyle name="Normal 15" xfId="60" xr:uid="{00000000-0005-0000-0000-000010000000}"/>
    <cellStyle name="Normal 2" xfId="3" xr:uid="{00000000-0005-0000-0000-000011000000}"/>
    <cellStyle name="Normal 2 2" xfId="5" xr:uid="{00000000-0005-0000-0000-000012000000}"/>
    <cellStyle name="Normal 2 2 2" xfId="14" xr:uid="{00000000-0005-0000-0000-000013000000}"/>
    <cellStyle name="Normal 2 2 2 2" xfId="57" xr:uid="{00000000-0005-0000-0000-000014000000}"/>
    <cellStyle name="Normal 2 3" xfId="26" xr:uid="{00000000-0005-0000-0000-000015000000}"/>
    <cellStyle name="Normal 2 4" xfId="51" xr:uid="{00000000-0005-0000-0000-000016000000}"/>
    <cellStyle name="Normal 3" xfId="20" xr:uid="{00000000-0005-0000-0000-000017000000}"/>
    <cellStyle name="Normal 3 2" xfId="19" xr:uid="{00000000-0005-0000-0000-000018000000}"/>
    <cellStyle name="Normal 3 3" xfId="27" xr:uid="{00000000-0005-0000-0000-000019000000}"/>
    <cellStyle name="Normal 3 3 2" xfId="45" xr:uid="{00000000-0005-0000-0000-00001A000000}"/>
    <cellStyle name="Normal 3 3 3" xfId="36" xr:uid="{00000000-0005-0000-0000-00001B000000}"/>
    <cellStyle name="Normal 3 4" xfId="29" xr:uid="{00000000-0005-0000-0000-00001C000000}"/>
    <cellStyle name="Normal 3 4 2" xfId="30" xr:uid="{00000000-0005-0000-0000-00001D000000}"/>
    <cellStyle name="Normal 3 4 2 2" xfId="48" xr:uid="{00000000-0005-0000-0000-00001E000000}"/>
    <cellStyle name="Normal 3 4 2 3" xfId="39" xr:uid="{00000000-0005-0000-0000-00001F000000}"/>
    <cellStyle name="Normal 3 4 3" xfId="47" xr:uid="{00000000-0005-0000-0000-000020000000}"/>
    <cellStyle name="Normal 3 4 4" xfId="38" xr:uid="{00000000-0005-0000-0000-000021000000}"/>
    <cellStyle name="Normal 3 5" xfId="58" xr:uid="{00000000-0005-0000-0000-000022000000}"/>
    <cellStyle name="Normal 4" xfId="25" xr:uid="{00000000-0005-0000-0000-000023000000}"/>
    <cellStyle name="Normal 4 2" xfId="4" xr:uid="{00000000-0005-0000-0000-000024000000}"/>
    <cellStyle name="Normal 4 2 2" xfId="42" xr:uid="{00000000-0005-0000-0000-000025000000}"/>
    <cellStyle name="Normal 4 2 3" xfId="33" xr:uid="{00000000-0005-0000-0000-000026000000}"/>
    <cellStyle name="Normal 4 3" xfId="23" xr:uid="{00000000-0005-0000-0000-000027000000}"/>
    <cellStyle name="Normal 5" xfId="18" xr:uid="{00000000-0005-0000-0000-000028000000}"/>
    <cellStyle name="Normal 5 2 2" xfId="50" xr:uid="{00000000-0005-0000-0000-000029000000}"/>
    <cellStyle name="Normal 5 3" xfId="53" xr:uid="{00000000-0005-0000-0000-00002A000000}"/>
    <cellStyle name="Normal 6" xfId="13" xr:uid="{00000000-0005-0000-0000-00002B000000}"/>
    <cellStyle name="Normal 6 2" xfId="12" xr:uid="{00000000-0005-0000-0000-00002C000000}"/>
    <cellStyle name="Normal 7" xfId="11" xr:uid="{00000000-0005-0000-0000-00002D000000}"/>
    <cellStyle name="Normal 7 2" xfId="31" xr:uid="{00000000-0005-0000-0000-00002E000000}"/>
    <cellStyle name="Normal 7 2 2" xfId="49" xr:uid="{00000000-0005-0000-0000-00002F000000}"/>
    <cellStyle name="Normal 7 2 3" xfId="40" xr:uid="{00000000-0005-0000-0000-000030000000}"/>
    <cellStyle name="Normal 7 3" xfId="43" xr:uid="{00000000-0005-0000-0000-000031000000}"/>
    <cellStyle name="Normal 7 4" xfId="34" xr:uid="{00000000-0005-0000-0000-000032000000}"/>
    <cellStyle name="Normal 8" xfId="22" xr:uid="{00000000-0005-0000-0000-000033000000}"/>
    <cellStyle name="Normal 9" xfId="24" xr:uid="{00000000-0005-0000-0000-000034000000}"/>
    <cellStyle name="Normal 9 2" xfId="44" xr:uid="{00000000-0005-0000-0000-000035000000}"/>
    <cellStyle name="Normal 9 3" xfId="35" xr:uid="{00000000-0005-0000-0000-000036000000}"/>
    <cellStyle name="Normal_lokalas tames forma2" xfId="1" xr:uid="{00000000-0005-0000-0000-000037000000}"/>
    <cellStyle name="Parastais_Kopija no LNB MEP 17_07_2007_LV 3" xfId="15" xr:uid="{00000000-0005-0000-0000-000038000000}"/>
    <cellStyle name="Style 1" xfId="2" xr:uid="{00000000-0005-0000-0000-000039000000}"/>
    <cellStyle name="Style 1 2" xfId="55" xr:uid="{00000000-0005-0000-0000-00003A000000}"/>
    <cellStyle name="Style 1 3" xfId="21" xr:uid="{00000000-0005-0000-0000-00003B000000}"/>
    <cellStyle name="Стиль 1" xfId="6" xr:uid="{00000000-0005-0000-0000-00003D000000}"/>
  </cellStyles>
  <dxfs count="1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I102"/>
  <sheetViews>
    <sheetView topLeftCell="A71" zoomScaleNormal="100" workbookViewId="0">
      <selection activeCell="K73" sqref="K73"/>
    </sheetView>
  </sheetViews>
  <sheetFormatPr defaultColWidth="9.140625" defaultRowHeight="15"/>
  <cols>
    <col min="1" max="1" width="5.42578125" style="2" customWidth="1"/>
    <col min="2" max="8" width="9.140625" style="2"/>
    <col min="9" max="9" width="28" style="2" customWidth="1"/>
    <col min="10" max="16384" width="9.140625" style="2"/>
  </cols>
  <sheetData>
    <row r="1" spans="1:9" ht="15.75">
      <c r="A1" s="3"/>
      <c r="B1" s="3"/>
      <c r="C1" s="3"/>
      <c r="D1" s="3"/>
      <c r="E1" s="3"/>
      <c r="F1" s="3"/>
      <c r="G1" s="3"/>
      <c r="H1" s="3"/>
      <c r="I1" s="3"/>
    </row>
    <row r="2" spans="1:9" ht="18.75">
      <c r="A2" s="218" t="s">
        <v>16</v>
      </c>
      <c r="B2" s="218"/>
      <c r="C2" s="218"/>
      <c r="D2" s="218"/>
      <c r="E2" s="218"/>
      <c r="F2" s="218"/>
      <c r="G2" s="218"/>
      <c r="H2" s="218"/>
      <c r="I2" s="218"/>
    </row>
    <row r="3" spans="1:9" s="1" customFormat="1" ht="15.75">
      <c r="A3" s="3"/>
      <c r="B3" s="3"/>
      <c r="C3" s="3"/>
      <c r="D3" s="3"/>
      <c r="E3" s="3"/>
      <c r="F3" s="3"/>
      <c r="G3" s="3"/>
      <c r="H3" s="3"/>
      <c r="I3" s="3"/>
    </row>
    <row r="4" spans="1:9" s="1" customFormat="1" ht="15.75">
      <c r="A4" s="3"/>
      <c r="B4" s="3"/>
      <c r="C4" s="3"/>
      <c r="D4" s="3"/>
      <c r="E4" s="3"/>
      <c r="F4" s="3"/>
      <c r="G4" s="3"/>
      <c r="H4" s="3"/>
      <c r="I4" s="3"/>
    </row>
    <row r="5" spans="1:9" s="50" customFormat="1" ht="31.15" customHeight="1">
      <c r="A5" s="219" t="str">
        <f>'KOPS-1'!A6</f>
        <v>Objekta nosaukums: Sociālās aprūpes centrs</v>
      </c>
      <c r="B5" s="219"/>
      <c r="C5" s="219"/>
      <c r="D5" s="219"/>
      <c r="E5" s="219"/>
      <c r="F5" s="219"/>
      <c r="G5" s="219"/>
      <c r="H5" s="219"/>
      <c r="I5" s="219"/>
    </row>
    <row r="6" spans="1:9" s="50" customFormat="1" ht="31.15" customHeight="1">
      <c r="A6" s="219" t="str">
        <f>'KOPS-1'!A7</f>
        <v>Būves nosaukums: Sociālās aprūpes centra rekonstrukcija</v>
      </c>
      <c r="B6" s="219"/>
      <c r="C6" s="219"/>
      <c r="D6" s="219"/>
      <c r="E6" s="219"/>
      <c r="F6" s="219"/>
      <c r="G6" s="219"/>
      <c r="H6" s="219"/>
      <c r="I6" s="219"/>
    </row>
    <row r="7" spans="1:9" s="50" customFormat="1" ht="15.75">
      <c r="A7" s="220" t="str">
        <f>'KOPS-1'!A8</f>
        <v>Objekta adrese: Dzintaru prospekts 52/54, Jūrmala, LV-2015</v>
      </c>
      <c r="B7" s="220"/>
      <c r="C7" s="220"/>
      <c r="D7" s="220"/>
      <c r="E7" s="220"/>
      <c r="F7" s="220"/>
      <c r="G7" s="220"/>
      <c r="H7" s="220"/>
      <c r="I7" s="220"/>
    </row>
    <row r="8" spans="1:9" s="50" customFormat="1" ht="15.75">
      <c r="A8" s="220" t="str">
        <f>'KOPS-1'!A9</f>
        <v>Pasūtījuma Nr.: 2025-105</v>
      </c>
      <c r="B8" s="220"/>
      <c r="C8" s="220"/>
      <c r="D8" s="220"/>
      <c r="E8" s="220"/>
      <c r="F8" s="220"/>
      <c r="G8" s="220"/>
      <c r="H8" s="220"/>
      <c r="I8" s="220"/>
    </row>
    <row r="9" spans="1:9" s="1" customFormat="1" ht="15.75">
      <c r="A9" s="3"/>
      <c r="B9" s="3"/>
      <c r="C9" s="3"/>
      <c r="D9" s="3"/>
      <c r="E9" s="3"/>
      <c r="F9" s="3"/>
      <c r="G9" s="3"/>
      <c r="H9" s="3"/>
      <c r="I9" s="3"/>
    </row>
    <row r="10" spans="1:9" s="1" customFormat="1" ht="15.75">
      <c r="A10" s="217"/>
      <c r="B10" s="217"/>
      <c r="C10" s="217"/>
      <c r="D10" s="217"/>
      <c r="E10" s="217"/>
      <c r="F10" s="217"/>
      <c r="G10" s="217"/>
      <c r="H10" s="217"/>
      <c r="I10" s="217"/>
    </row>
    <row r="11" spans="1:9" s="1" customFormat="1" ht="15.75">
      <c r="A11" s="217" t="s">
        <v>154</v>
      </c>
      <c r="B11" s="217"/>
      <c r="C11" s="217"/>
      <c r="D11" s="217"/>
      <c r="E11" s="217"/>
      <c r="F11" s="217"/>
      <c r="G11" s="217"/>
      <c r="H11" s="217"/>
      <c r="I11" s="217"/>
    </row>
    <row r="12" spans="1:9" s="1" customFormat="1" ht="31.15" customHeight="1">
      <c r="A12" s="4" t="s">
        <v>17</v>
      </c>
      <c r="B12" s="217" t="s">
        <v>18</v>
      </c>
      <c r="C12" s="217"/>
      <c r="D12" s="217"/>
      <c r="E12" s="217"/>
      <c r="F12" s="217"/>
      <c r="G12" s="217"/>
      <c r="H12" s="217"/>
      <c r="I12" s="217"/>
    </row>
    <row r="13" spans="1:9" s="1" customFormat="1" ht="46.9" customHeight="1">
      <c r="A13" s="4" t="s">
        <v>19</v>
      </c>
      <c r="B13" s="217" t="s">
        <v>20</v>
      </c>
      <c r="C13" s="217"/>
      <c r="D13" s="217"/>
      <c r="E13" s="217"/>
      <c r="F13" s="217"/>
      <c r="G13" s="217"/>
      <c r="H13" s="217"/>
      <c r="I13" s="217"/>
    </row>
    <row r="14" spans="1:9" s="1" customFormat="1" ht="15.75">
      <c r="A14" s="4" t="s">
        <v>21</v>
      </c>
      <c r="B14" s="217" t="s">
        <v>22</v>
      </c>
      <c r="C14" s="217"/>
      <c r="D14" s="217"/>
      <c r="E14" s="217"/>
      <c r="F14" s="217"/>
      <c r="G14" s="217"/>
      <c r="H14" s="217"/>
      <c r="I14" s="217"/>
    </row>
    <row r="15" spans="1:9" s="1" customFormat="1" ht="15.75">
      <c r="A15" s="221"/>
      <c r="B15" s="221"/>
      <c r="C15" s="221"/>
      <c r="D15" s="221"/>
      <c r="E15" s="221"/>
      <c r="F15" s="221"/>
      <c r="G15" s="221"/>
      <c r="H15" s="221"/>
      <c r="I15" s="221"/>
    </row>
    <row r="16" spans="1:9" s="1" customFormat="1" ht="64.150000000000006" customHeight="1">
      <c r="A16" s="217" t="s">
        <v>23</v>
      </c>
      <c r="B16" s="217"/>
      <c r="C16" s="217"/>
      <c r="D16" s="217"/>
      <c r="E16" s="217"/>
      <c r="F16" s="217"/>
      <c r="G16" s="217"/>
      <c r="H16" s="217"/>
      <c r="I16" s="217"/>
    </row>
    <row r="17" spans="1:9" s="1" customFormat="1" ht="15.75">
      <c r="A17" s="221"/>
      <c r="B17" s="221"/>
      <c r="C17" s="221"/>
      <c r="D17" s="221"/>
      <c r="E17" s="221"/>
      <c r="F17" s="221"/>
      <c r="G17" s="221"/>
      <c r="H17" s="221"/>
      <c r="I17" s="221"/>
    </row>
    <row r="18" spans="1:9" s="1" customFormat="1" ht="49.15" customHeight="1">
      <c r="A18" s="222" t="s">
        <v>24</v>
      </c>
      <c r="B18" s="222"/>
      <c r="C18" s="222"/>
      <c r="D18" s="222"/>
      <c r="E18" s="222"/>
      <c r="F18" s="222"/>
      <c r="G18" s="222"/>
      <c r="H18" s="222"/>
      <c r="I18" s="222"/>
    </row>
    <row r="19" spans="1:9" s="1" customFormat="1" ht="15.75">
      <c r="A19" s="221"/>
      <c r="B19" s="221"/>
      <c r="C19" s="221"/>
      <c r="D19" s="221"/>
      <c r="E19" s="221"/>
      <c r="F19" s="221"/>
      <c r="G19" s="221"/>
      <c r="H19" s="221"/>
      <c r="I19" s="221"/>
    </row>
    <row r="20" spans="1:9" s="1" customFormat="1" ht="15.75">
      <c r="A20" s="217" t="s">
        <v>25</v>
      </c>
      <c r="B20" s="217"/>
      <c r="C20" s="217"/>
      <c r="D20" s="217"/>
      <c r="E20" s="217"/>
      <c r="F20" s="217"/>
      <c r="G20" s="217"/>
      <c r="H20" s="217"/>
      <c r="I20" s="217"/>
    </row>
    <row r="21" spans="1:9" s="1" customFormat="1" ht="78" customHeight="1">
      <c r="A21" s="4" t="s">
        <v>17</v>
      </c>
      <c r="B21" s="217" t="s">
        <v>26</v>
      </c>
      <c r="C21" s="217"/>
      <c r="D21" s="217"/>
      <c r="E21" s="217"/>
      <c r="F21" s="217"/>
      <c r="G21" s="217"/>
      <c r="H21" s="217"/>
      <c r="I21" s="217"/>
    </row>
    <row r="22" spans="1:9" s="1" customFormat="1" ht="15.75" customHeight="1">
      <c r="A22" s="4" t="s">
        <v>19</v>
      </c>
      <c r="B22" s="217" t="s">
        <v>27</v>
      </c>
      <c r="C22" s="217"/>
      <c r="D22" s="217"/>
      <c r="E22" s="217"/>
      <c r="F22" s="217"/>
      <c r="G22" s="217"/>
      <c r="H22" s="217"/>
      <c r="I22" s="217"/>
    </row>
    <row r="23" spans="1:9" s="1" customFormat="1" ht="31.15" customHeight="1">
      <c r="A23" s="4" t="s">
        <v>21</v>
      </c>
      <c r="B23" s="217" t="s">
        <v>28</v>
      </c>
      <c r="C23" s="217"/>
      <c r="D23" s="217"/>
      <c r="E23" s="217"/>
      <c r="F23" s="217"/>
      <c r="G23" s="217"/>
      <c r="H23" s="217"/>
      <c r="I23" s="217"/>
    </row>
    <row r="24" spans="1:9" s="1" customFormat="1" ht="31.15" customHeight="1">
      <c r="A24" s="4" t="s">
        <v>29</v>
      </c>
      <c r="B24" s="217" t="s">
        <v>30</v>
      </c>
      <c r="C24" s="217"/>
      <c r="D24" s="217"/>
      <c r="E24" s="217"/>
      <c r="F24" s="217"/>
      <c r="G24" s="217"/>
      <c r="H24" s="217"/>
      <c r="I24" s="217"/>
    </row>
    <row r="25" spans="1:9" s="1" customFormat="1" ht="15.75">
      <c r="A25" s="217"/>
      <c r="B25" s="217"/>
      <c r="C25" s="217"/>
      <c r="D25" s="217"/>
      <c r="E25" s="217"/>
      <c r="F25" s="217"/>
      <c r="G25" s="217"/>
      <c r="H25" s="217"/>
      <c r="I25" s="217"/>
    </row>
    <row r="26" spans="1:9" s="1" customFormat="1" ht="49.15" customHeight="1">
      <c r="A26" s="217" t="s">
        <v>31</v>
      </c>
      <c r="B26" s="217"/>
      <c r="C26" s="217"/>
      <c r="D26" s="217"/>
      <c r="E26" s="217"/>
      <c r="F26" s="217"/>
      <c r="G26" s="217"/>
      <c r="H26" s="217"/>
      <c r="I26" s="217"/>
    </row>
    <row r="27" spans="1:9" s="1" customFormat="1" ht="15.75">
      <c r="A27" s="4" t="s">
        <v>17</v>
      </c>
      <c r="B27" s="217" t="s">
        <v>32</v>
      </c>
      <c r="C27" s="217"/>
      <c r="D27" s="217"/>
      <c r="E27" s="217"/>
      <c r="F27" s="217"/>
      <c r="G27" s="217"/>
      <c r="H27" s="217"/>
      <c r="I27" s="217"/>
    </row>
    <row r="28" spans="1:9" s="1" customFormat="1" ht="15.75">
      <c r="A28" s="223" t="s">
        <v>33</v>
      </c>
      <c r="B28" s="223"/>
      <c r="C28" s="223"/>
      <c r="D28" s="223"/>
      <c r="E28" s="223"/>
      <c r="F28" s="223"/>
      <c r="G28" s="223"/>
      <c r="H28" s="223"/>
      <c r="I28" s="223"/>
    </row>
    <row r="29" spans="1:9" s="1" customFormat="1" ht="15.75" customHeight="1">
      <c r="A29" s="5" t="s">
        <v>34</v>
      </c>
      <c r="B29" s="217" t="s">
        <v>35</v>
      </c>
      <c r="C29" s="217"/>
      <c r="D29" s="217"/>
      <c r="E29" s="217"/>
      <c r="F29" s="217"/>
      <c r="G29" s="217"/>
      <c r="H29" s="217"/>
      <c r="I29" s="217"/>
    </row>
    <row r="30" spans="1:9" s="1" customFormat="1" ht="32.65" customHeight="1">
      <c r="A30" s="5" t="s">
        <v>36</v>
      </c>
      <c r="B30" s="217" t="s">
        <v>37</v>
      </c>
      <c r="C30" s="217"/>
      <c r="D30" s="217"/>
      <c r="E30" s="217"/>
      <c r="F30" s="217"/>
      <c r="G30" s="217"/>
      <c r="H30" s="217"/>
      <c r="I30" s="217"/>
    </row>
    <row r="31" spans="1:9" s="1" customFormat="1" ht="14.65" customHeight="1">
      <c r="A31" s="223" t="s">
        <v>38</v>
      </c>
      <c r="B31" s="223"/>
      <c r="C31" s="223"/>
      <c r="D31" s="223"/>
      <c r="E31" s="223"/>
      <c r="F31" s="223"/>
      <c r="G31" s="223"/>
      <c r="H31" s="223"/>
      <c r="I31" s="223"/>
    </row>
    <row r="32" spans="1:9" s="1" customFormat="1" ht="15.75" customHeight="1">
      <c r="A32" s="5" t="s">
        <v>39</v>
      </c>
      <c r="B32" s="217" t="s">
        <v>40</v>
      </c>
      <c r="C32" s="217"/>
      <c r="D32" s="217"/>
      <c r="E32" s="217"/>
      <c r="F32" s="217"/>
      <c r="G32" s="217"/>
      <c r="H32" s="217"/>
      <c r="I32" s="217"/>
    </row>
    <row r="33" spans="1:9" s="1" customFormat="1" ht="15.75" customHeight="1">
      <c r="A33" s="5" t="s">
        <v>41</v>
      </c>
      <c r="B33" s="217" t="s">
        <v>42</v>
      </c>
      <c r="C33" s="217"/>
      <c r="D33" s="217"/>
      <c r="E33" s="217"/>
      <c r="F33" s="217"/>
      <c r="G33" s="217"/>
      <c r="H33" s="217"/>
      <c r="I33" s="217"/>
    </row>
    <row r="34" spans="1:9" s="1" customFormat="1" ht="15.75" customHeight="1">
      <c r="A34" s="5" t="s">
        <v>43</v>
      </c>
      <c r="B34" s="217" t="s">
        <v>44</v>
      </c>
      <c r="C34" s="217"/>
      <c r="D34" s="217"/>
      <c r="E34" s="217"/>
      <c r="F34" s="217"/>
      <c r="G34" s="217"/>
      <c r="H34" s="217"/>
      <c r="I34" s="217"/>
    </row>
    <row r="35" spans="1:9" s="1" customFormat="1" ht="15.75" customHeight="1">
      <c r="A35" s="5" t="s">
        <v>45</v>
      </c>
      <c r="B35" s="217" t="s">
        <v>46</v>
      </c>
      <c r="C35" s="217"/>
      <c r="D35" s="217"/>
      <c r="E35" s="217"/>
      <c r="F35" s="217"/>
      <c r="G35" s="217"/>
      <c r="H35" s="217"/>
      <c r="I35" s="217"/>
    </row>
    <row r="36" spans="1:9" s="1" customFormat="1" ht="15.75" customHeight="1">
      <c r="A36" s="5" t="s">
        <v>47</v>
      </c>
      <c r="B36" s="217" t="s">
        <v>48</v>
      </c>
      <c r="C36" s="217"/>
      <c r="D36" s="217"/>
      <c r="E36" s="217"/>
      <c r="F36" s="217"/>
      <c r="G36" s="217"/>
      <c r="H36" s="217"/>
      <c r="I36" s="217"/>
    </row>
    <row r="37" spans="1:9" s="1" customFormat="1" ht="15.75" customHeight="1">
      <c r="A37" s="5" t="s">
        <v>49</v>
      </c>
      <c r="B37" s="217" t="s">
        <v>50</v>
      </c>
      <c r="C37" s="217"/>
      <c r="D37" s="217"/>
      <c r="E37" s="217"/>
      <c r="F37" s="217"/>
      <c r="G37" s="217"/>
      <c r="H37" s="217"/>
      <c r="I37" s="217"/>
    </row>
    <row r="38" spans="1:9" s="1" customFormat="1" ht="15.75" customHeight="1">
      <c r="A38" s="4" t="s">
        <v>19</v>
      </c>
      <c r="B38" s="217" t="s">
        <v>51</v>
      </c>
      <c r="C38" s="217"/>
      <c r="D38" s="217"/>
      <c r="E38" s="217"/>
      <c r="F38" s="217"/>
      <c r="G38" s="217"/>
      <c r="H38" s="217"/>
      <c r="I38" s="217"/>
    </row>
    <row r="39" spans="1:9" s="1" customFormat="1" ht="15.75" customHeight="1">
      <c r="A39" s="5" t="s">
        <v>52</v>
      </c>
      <c r="B39" s="217" t="s">
        <v>53</v>
      </c>
      <c r="C39" s="217"/>
      <c r="D39" s="217"/>
      <c r="E39" s="217"/>
      <c r="F39" s="217"/>
      <c r="G39" s="217"/>
      <c r="H39" s="217"/>
      <c r="I39" s="217"/>
    </row>
    <row r="40" spans="1:9" s="1" customFormat="1" ht="15.75" customHeight="1">
      <c r="A40" s="5" t="s">
        <v>54</v>
      </c>
      <c r="B40" s="217" t="s">
        <v>55</v>
      </c>
      <c r="C40" s="217"/>
      <c r="D40" s="217"/>
      <c r="E40" s="217"/>
      <c r="F40" s="217"/>
      <c r="G40" s="217"/>
      <c r="H40" s="217"/>
      <c r="I40" s="217"/>
    </row>
    <row r="41" spans="1:9" s="1" customFormat="1" ht="15.75" customHeight="1">
      <c r="A41" s="5" t="s">
        <v>56</v>
      </c>
      <c r="B41" s="217" t="s">
        <v>57</v>
      </c>
      <c r="C41" s="217"/>
      <c r="D41" s="217"/>
      <c r="E41" s="217"/>
      <c r="F41" s="217"/>
      <c r="G41" s="217"/>
      <c r="H41" s="217"/>
      <c r="I41" s="217"/>
    </row>
    <row r="42" spans="1:9" s="1" customFormat="1" ht="15.75" customHeight="1">
      <c r="A42" s="5" t="s">
        <v>58</v>
      </c>
      <c r="B42" s="217" t="s">
        <v>59</v>
      </c>
      <c r="C42" s="217"/>
      <c r="D42" s="217"/>
      <c r="E42" s="217"/>
      <c r="F42" s="217"/>
      <c r="G42" s="217"/>
      <c r="H42" s="217"/>
      <c r="I42" s="217"/>
    </row>
    <row r="43" spans="1:9" s="1" customFormat="1" ht="15.75" customHeight="1">
      <c r="A43" s="5" t="s">
        <v>60</v>
      </c>
      <c r="B43" s="217" t="s">
        <v>61</v>
      </c>
      <c r="C43" s="217"/>
      <c r="D43" s="217"/>
      <c r="E43" s="217"/>
      <c r="F43" s="217"/>
      <c r="G43" s="217"/>
      <c r="H43" s="217"/>
      <c r="I43" s="217"/>
    </row>
    <row r="44" spans="1:9" s="1" customFormat="1" ht="13.9" customHeight="1">
      <c r="A44" s="5" t="s">
        <v>62</v>
      </c>
      <c r="B44" s="217" t="s">
        <v>63</v>
      </c>
      <c r="C44" s="217"/>
      <c r="D44" s="217"/>
      <c r="E44" s="217"/>
      <c r="F44" s="217"/>
      <c r="G44" s="217"/>
      <c r="H44" s="217"/>
      <c r="I44" s="217"/>
    </row>
    <row r="45" spans="1:9" s="1" customFormat="1" ht="13.9" customHeight="1">
      <c r="A45" s="5" t="s">
        <v>64</v>
      </c>
      <c r="B45" s="217" t="s">
        <v>65</v>
      </c>
      <c r="C45" s="217"/>
      <c r="D45" s="217"/>
      <c r="E45" s="217"/>
      <c r="F45" s="217"/>
      <c r="G45" s="217"/>
      <c r="H45" s="217"/>
      <c r="I45" s="217"/>
    </row>
    <row r="46" spans="1:9" s="1" customFormat="1" ht="13.9" customHeight="1">
      <c r="A46" s="5" t="s">
        <v>66</v>
      </c>
      <c r="B46" s="217" t="s">
        <v>67</v>
      </c>
      <c r="C46" s="217"/>
      <c r="D46" s="217"/>
      <c r="E46" s="217"/>
      <c r="F46" s="217"/>
      <c r="G46" s="217"/>
      <c r="H46" s="217"/>
      <c r="I46" s="217"/>
    </row>
    <row r="47" spans="1:9" s="1" customFormat="1" ht="15.75" customHeight="1">
      <c r="A47" s="4" t="s">
        <v>21</v>
      </c>
      <c r="B47" s="217" t="s">
        <v>68</v>
      </c>
      <c r="C47" s="217"/>
      <c r="D47" s="217"/>
      <c r="E47" s="217"/>
      <c r="F47" s="217"/>
      <c r="G47" s="217"/>
      <c r="H47" s="217"/>
      <c r="I47" s="217"/>
    </row>
    <row r="48" spans="1:9" s="1" customFormat="1" ht="15.75" customHeight="1">
      <c r="A48" s="5" t="s">
        <v>69</v>
      </c>
      <c r="B48" s="217" t="s">
        <v>70</v>
      </c>
      <c r="C48" s="217"/>
      <c r="D48" s="217"/>
      <c r="E48" s="217"/>
      <c r="F48" s="217"/>
      <c r="G48" s="217"/>
      <c r="H48" s="217"/>
      <c r="I48" s="217"/>
    </row>
    <row r="49" spans="1:9" s="1" customFormat="1" ht="15.75" customHeight="1">
      <c r="A49" s="5" t="s">
        <v>71</v>
      </c>
      <c r="B49" s="217" t="s">
        <v>72</v>
      </c>
      <c r="C49" s="217"/>
      <c r="D49" s="217"/>
      <c r="E49" s="217"/>
      <c r="F49" s="217"/>
      <c r="G49" s="217"/>
      <c r="H49" s="217"/>
      <c r="I49" s="217"/>
    </row>
    <row r="50" spans="1:9" s="1" customFormat="1" ht="15.75" customHeight="1">
      <c r="A50" s="5" t="s">
        <v>73</v>
      </c>
      <c r="B50" s="217" t="s">
        <v>74</v>
      </c>
      <c r="C50" s="217"/>
      <c r="D50" s="217"/>
      <c r="E50" s="217"/>
      <c r="F50" s="217"/>
      <c r="G50" s="217"/>
      <c r="H50" s="217"/>
      <c r="I50" s="217"/>
    </row>
    <row r="51" spans="1:9" s="1" customFormat="1" ht="15.75" customHeight="1">
      <c r="A51" s="5" t="s">
        <v>75</v>
      </c>
      <c r="B51" s="217" t="s">
        <v>76</v>
      </c>
      <c r="C51" s="217"/>
      <c r="D51" s="217"/>
      <c r="E51" s="217"/>
      <c r="F51" s="217"/>
      <c r="G51" s="217"/>
      <c r="H51" s="217"/>
      <c r="I51" s="217"/>
    </row>
    <row r="52" spans="1:9" s="1" customFormat="1" ht="15.75" customHeight="1">
      <c r="A52" s="5" t="s">
        <v>77</v>
      </c>
      <c r="B52" s="217" t="s">
        <v>78</v>
      </c>
      <c r="C52" s="217"/>
      <c r="D52" s="217"/>
      <c r="E52" s="217"/>
      <c r="F52" s="217"/>
      <c r="G52" s="217"/>
      <c r="H52" s="217"/>
      <c r="I52" s="217"/>
    </row>
    <row r="53" spans="1:9" s="1" customFormat="1" ht="15.75" customHeight="1">
      <c r="A53" s="5" t="s">
        <v>79</v>
      </c>
      <c r="B53" s="217" t="s">
        <v>80</v>
      </c>
      <c r="C53" s="217"/>
      <c r="D53" s="217"/>
      <c r="E53" s="217"/>
      <c r="F53" s="217"/>
      <c r="G53" s="217"/>
      <c r="H53" s="217"/>
      <c r="I53" s="217"/>
    </row>
    <row r="54" spans="1:9" s="1" customFormat="1" ht="15.75" customHeight="1">
      <c r="A54" s="5" t="s">
        <v>81</v>
      </c>
      <c r="B54" s="217" t="s">
        <v>82</v>
      </c>
      <c r="C54" s="217"/>
      <c r="D54" s="217"/>
      <c r="E54" s="217"/>
      <c r="F54" s="217"/>
      <c r="G54" s="217"/>
      <c r="H54" s="217"/>
      <c r="I54" s="217"/>
    </row>
    <row r="55" spans="1:9" s="1" customFormat="1" ht="15.75">
      <c r="A55" s="5" t="s">
        <v>83</v>
      </c>
      <c r="B55" s="223" t="s">
        <v>84</v>
      </c>
      <c r="C55" s="223"/>
      <c r="D55" s="223"/>
      <c r="E55" s="223"/>
      <c r="F55" s="223"/>
      <c r="G55" s="223"/>
      <c r="H55" s="223"/>
      <c r="I55" s="223"/>
    </row>
    <row r="56" spans="1:9" s="1" customFormat="1" ht="15.75">
      <c r="A56" s="5" t="s">
        <v>85</v>
      </c>
      <c r="B56" s="223" t="s">
        <v>86</v>
      </c>
      <c r="C56" s="223"/>
      <c r="D56" s="223"/>
      <c r="E56" s="223"/>
      <c r="F56" s="223"/>
      <c r="G56" s="223"/>
      <c r="H56" s="223"/>
      <c r="I56" s="223"/>
    </row>
    <row r="57" spans="1:9" s="1" customFormat="1" ht="15.75">
      <c r="A57" s="5" t="s">
        <v>87</v>
      </c>
      <c r="B57" s="223" t="s">
        <v>88</v>
      </c>
      <c r="C57" s="223"/>
      <c r="D57" s="223"/>
      <c r="E57" s="223"/>
      <c r="F57" s="223"/>
      <c r="G57" s="223"/>
      <c r="H57" s="223"/>
      <c r="I57" s="223"/>
    </row>
    <row r="58" spans="1:9" s="1" customFormat="1" ht="15.75">
      <c r="A58" s="4" t="s">
        <v>29</v>
      </c>
      <c r="B58" s="217" t="s">
        <v>89</v>
      </c>
      <c r="C58" s="217"/>
      <c r="D58" s="217"/>
      <c r="E58" s="217"/>
      <c r="F58" s="217"/>
      <c r="G58" s="217"/>
      <c r="H58" s="217"/>
      <c r="I58" s="217"/>
    </row>
    <row r="59" spans="1:9" s="1" customFormat="1" ht="15.75">
      <c r="A59" s="5" t="s">
        <v>90</v>
      </c>
      <c r="B59" s="223" t="s">
        <v>91</v>
      </c>
      <c r="C59" s="223"/>
      <c r="D59" s="223"/>
      <c r="E59" s="223"/>
      <c r="F59" s="223"/>
      <c r="G59" s="223"/>
      <c r="H59" s="223"/>
      <c r="I59" s="223"/>
    </row>
    <row r="60" spans="1:9" s="1" customFormat="1" ht="15.75">
      <c r="A60" s="5" t="s">
        <v>92</v>
      </c>
      <c r="B60" s="223" t="s">
        <v>93</v>
      </c>
      <c r="C60" s="223"/>
      <c r="D60" s="223"/>
      <c r="E60" s="223"/>
      <c r="F60" s="223"/>
      <c r="G60" s="223"/>
      <c r="H60" s="223"/>
      <c r="I60" s="223"/>
    </row>
    <row r="61" spans="1:9" s="1" customFormat="1" ht="15.75">
      <c r="A61" s="5" t="s">
        <v>94</v>
      </c>
      <c r="B61" s="223" t="s">
        <v>95</v>
      </c>
      <c r="C61" s="223"/>
      <c r="D61" s="223"/>
      <c r="E61" s="223"/>
      <c r="F61" s="223"/>
      <c r="G61" s="223"/>
      <c r="H61" s="223"/>
      <c r="I61" s="223"/>
    </row>
    <row r="62" spans="1:9" s="1" customFormat="1" ht="15.75">
      <c r="A62" s="5" t="s">
        <v>96</v>
      </c>
      <c r="B62" s="223" t="s">
        <v>97</v>
      </c>
      <c r="C62" s="223"/>
      <c r="D62" s="223"/>
      <c r="E62" s="223"/>
      <c r="F62" s="223"/>
      <c r="G62" s="223"/>
      <c r="H62" s="223"/>
      <c r="I62" s="223"/>
    </row>
    <row r="63" spans="1:9" s="1" customFormat="1" ht="15.75">
      <c r="A63" s="5" t="s">
        <v>98</v>
      </c>
      <c r="B63" s="223" t="s">
        <v>99</v>
      </c>
      <c r="C63" s="223"/>
      <c r="D63" s="223"/>
      <c r="E63" s="223"/>
      <c r="F63" s="223"/>
      <c r="G63" s="223"/>
      <c r="H63" s="223"/>
      <c r="I63" s="223"/>
    </row>
    <row r="64" spans="1:9" s="1" customFormat="1" ht="15.75">
      <c r="A64" s="5" t="s">
        <v>100</v>
      </c>
      <c r="B64" s="223" t="s">
        <v>101</v>
      </c>
      <c r="C64" s="223"/>
      <c r="D64" s="223"/>
      <c r="E64" s="223"/>
      <c r="F64" s="223"/>
      <c r="G64" s="223"/>
      <c r="H64" s="223"/>
      <c r="I64" s="223"/>
    </row>
    <row r="65" spans="1:9" s="1" customFormat="1" ht="15.75">
      <c r="A65" s="5" t="s">
        <v>102</v>
      </c>
      <c r="B65" s="223" t="s">
        <v>103</v>
      </c>
      <c r="C65" s="223"/>
      <c r="D65" s="223"/>
      <c r="E65" s="223"/>
      <c r="F65" s="223"/>
      <c r="G65" s="223"/>
      <c r="H65" s="223"/>
      <c r="I65" s="223"/>
    </row>
    <row r="66" spans="1:9" s="1" customFormat="1" ht="15.75">
      <c r="A66" s="5" t="s">
        <v>104</v>
      </c>
      <c r="B66" s="223" t="s">
        <v>105</v>
      </c>
      <c r="C66" s="223"/>
      <c r="D66" s="223"/>
      <c r="E66" s="223"/>
      <c r="F66" s="223"/>
      <c r="G66" s="223"/>
      <c r="H66" s="223"/>
      <c r="I66" s="223"/>
    </row>
    <row r="67" spans="1:9" s="1" customFormat="1" ht="15.75">
      <c r="A67" s="5" t="s">
        <v>106</v>
      </c>
      <c r="B67" s="223" t="s">
        <v>107</v>
      </c>
      <c r="C67" s="223"/>
      <c r="D67" s="223"/>
      <c r="E67" s="223"/>
      <c r="F67" s="223"/>
      <c r="G67" s="223"/>
      <c r="H67" s="223"/>
      <c r="I67" s="223"/>
    </row>
    <row r="68" spans="1:9" s="1" customFormat="1" ht="15.75">
      <c r="A68" s="217"/>
      <c r="B68" s="217"/>
      <c r="C68" s="217"/>
      <c r="D68" s="217"/>
      <c r="E68" s="217"/>
      <c r="F68" s="217"/>
      <c r="G68" s="217"/>
      <c r="H68" s="217"/>
      <c r="I68" s="217"/>
    </row>
    <row r="69" spans="1:9" s="1" customFormat="1" ht="49.15" customHeight="1">
      <c r="A69" s="226" t="s">
        <v>162</v>
      </c>
      <c r="B69" s="217"/>
      <c r="C69" s="217"/>
      <c r="D69" s="217"/>
      <c r="E69" s="217"/>
      <c r="F69" s="217"/>
      <c r="G69" s="217"/>
      <c r="H69" s="217"/>
      <c r="I69" s="217"/>
    </row>
    <row r="70" spans="1:9" s="1" customFormat="1" ht="15.75">
      <c r="A70" s="217"/>
      <c r="B70" s="217"/>
      <c r="C70" s="217"/>
      <c r="D70" s="217"/>
      <c r="E70" s="217"/>
      <c r="F70" s="217"/>
      <c r="G70" s="217"/>
      <c r="H70" s="217"/>
      <c r="I70" s="217"/>
    </row>
    <row r="71" spans="1:9" s="1" customFormat="1" ht="97.15" customHeight="1">
      <c r="A71" s="226" t="s">
        <v>161</v>
      </c>
      <c r="B71" s="217"/>
      <c r="C71" s="217"/>
      <c r="D71" s="217"/>
      <c r="E71" s="217"/>
      <c r="F71" s="217"/>
      <c r="G71" s="217"/>
      <c r="H71" s="217"/>
      <c r="I71" s="217"/>
    </row>
    <row r="72" spans="1:9" s="1" customFormat="1" ht="15.75">
      <c r="A72" s="227" t="s">
        <v>108</v>
      </c>
      <c r="B72" s="227"/>
      <c r="C72" s="227"/>
      <c r="D72" s="227"/>
      <c r="E72" s="228" t="e">
        <f>'KOPS-1'!I28+#REF!+#REF!</f>
        <v>#REF!</v>
      </c>
      <c r="F72" s="228"/>
      <c r="G72" s="3"/>
      <c r="H72" s="3"/>
      <c r="I72" s="3"/>
    </row>
    <row r="73" spans="1:9" s="1" customFormat="1" ht="190.15" customHeight="1">
      <c r="A73" s="226" t="s">
        <v>157</v>
      </c>
      <c r="B73" s="217"/>
      <c r="C73" s="217"/>
      <c r="D73" s="217"/>
      <c r="E73" s="217"/>
      <c r="F73" s="217"/>
      <c r="G73" s="217"/>
      <c r="H73" s="217"/>
      <c r="I73" s="217"/>
    </row>
    <row r="74" spans="1:9" s="1" customFormat="1" ht="15.75">
      <c r="A74" s="217"/>
      <c r="B74" s="217"/>
      <c r="C74" s="217"/>
      <c r="D74" s="217"/>
      <c r="E74" s="217"/>
      <c r="F74" s="217"/>
      <c r="G74" s="217"/>
      <c r="H74" s="217"/>
      <c r="I74" s="217"/>
    </row>
    <row r="75" spans="1:9" s="51" customFormat="1" ht="15.75">
      <c r="A75" s="51" t="s">
        <v>160</v>
      </c>
      <c r="C75" s="224" t="s">
        <v>155</v>
      </c>
      <c r="D75" s="224"/>
      <c r="E75" s="224"/>
    </row>
    <row r="76" spans="1:9" s="51" customFormat="1" ht="15.75">
      <c r="C76" s="225" t="s">
        <v>14</v>
      </c>
      <c r="D76" s="225"/>
      <c r="E76" s="225"/>
    </row>
    <row r="77" spans="1:9" s="51" customFormat="1" ht="15.75">
      <c r="A77" s="51" t="s">
        <v>156</v>
      </c>
      <c r="B77" s="52"/>
    </row>
    <row r="78" spans="1:9" s="1" customFormat="1" ht="15.75">
      <c r="A78" s="3"/>
      <c r="B78" s="3"/>
      <c r="C78" s="3"/>
      <c r="D78" s="3"/>
      <c r="E78" s="3"/>
      <c r="F78" s="3"/>
      <c r="G78" s="3"/>
      <c r="H78" s="3"/>
      <c r="I78" s="3"/>
    </row>
    <row r="79" spans="1:9" s="1" customFormat="1" ht="12.75"/>
    <row r="80" spans="1:9"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1" customFormat="1" ht="12.75"/>
    <row r="100" s="1" customFormat="1" ht="12.75"/>
    <row r="101" s="1" customFormat="1" ht="12.75"/>
    <row r="102" s="1" customFormat="1" ht="12.75"/>
  </sheetData>
  <mergeCells count="73">
    <mergeCell ref="A70:I70"/>
    <mergeCell ref="A73:I73"/>
    <mergeCell ref="B63:I63"/>
    <mergeCell ref="B64:I64"/>
    <mergeCell ref="B65:I65"/>
    <mergeCell ref="B66:I66"/>
    <mergeCell ref="B67:I67"/>
    <mergeCell ref="A68:I68"/>
    <mergeCell ref="A71:I71"/>
    <mergeCell ref="A72:D72"/>
    <mergeCell ref="E72:F72"/>
    <mergeCell ref="C75:E75"/>
    <mergeCell ref="C76:E76"/>
    <mergeCell ref="B62:I62"/>
    <mergeCell ref="B51:I51"/>
    <mergeCell ref="B52:I52"/>
    <mergeCell ref="B53:I53"/>
    <mergeCell ref="B54:I54"/>
    <mergeCell ref="B55:I55"/>
    <mergeCell ref="B56:I56"/>
    <mergeCell ref="B57:I57"/>
    <mergeCell ref="B58:I58"/>
    <mergeCell ref="B59:I59"/>
    <mergeCell ref="B60:I60"/>
    <mergeCell ref="B61:I61"/>
    <mergeCell ref="A74:I74"/>
    <mergeCell ref="A69:I69"/>
    <mergeCell ref="B50:I50"/>
    <mergeCell ref="B39:I39"/>
    <mergeCell ref="B40:I40"/>
    <mergeCell ref="B41:I41"/>
    <mergeCell ref="B42:I42"/>
    <mergeCell ref="B43:I43"/>
    <mergeCell ref="B44:I44"/>
    <mergeCell ref="B45:I45"/>
    <mergeCell ref="B46:I46"/>
    <mergeCell ref="B47:I47"/>
    <mergeCell ref="B48:I48"/>
    <mergeCell ref="B49:I49"/>
    <mergeCell ref="B38:I38"/>
    <mergeCell ref="B27:I27"/>
    <mergeCell ref="A28:I28"/>
    <mergeCell ref="B29:I29"/>
    <mergeCell ref="B30:I30"/>
    <mergeCell ref="A31:I31"/>
    <mergeCell ref="B32:I32"/>
    <mergeCell ref="B33:I33"/>
    <mergeCell ref="B34:I34"/>
    <mergeCell ref="B35:I35"/>
    <mergeCell ref="B36:I36"/>
    <mergeCell ref="B37:I37"/>
    <mergeCell ref="A26:I26"/>
    <mergeCell ref="A15:I15"/>
    <mergeCell ref="A16:I16"/>
    <mergeCell ref="A17:I17"/>
    <mergeCell ref="A18:I18"/>
    <mergeCell ref="A19:I19"/>
    <mergeCell ref="A20:I20"/>
    <mergeCell ref="B21:I21"/>
    <mergeCell ref="B22:I22"/>
    <mergeCell ref="B23:I23"/>
    <mergeCell ref="B24:I24"/>
    <mergeCell ref="A25:I25"/>
    <mergeCell ref="B14:I14"/>
    <mergeCell ref="A2:I2"/>
    <mergeCell ref="A10:I10"/>
    <mergeCell ref="A11:I11"/>
    <mergeCell ref="B12:I12"/>
    <mergeCell ref="B13:I13"/>
    <mergeCell ref="A5:I5"/>
    <mergeCell ref="A6:I6"/>
    <mergeCell ref="A7:I7"/>
    <mergeCell ref="A8:I8"/>
  </mergeCells>
  <pageMargins left="1.1811023622047245" right="0.59055118110236227" top="1.1811023622047245" bottom="0.78740157480314965" header="0.31496062992125984" footer="0.39370078740157483"/>
  <pageSetup paperSize="9" scale="85" fitToHeight="0" orientation="portrait"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37"/>
  <sheetViews>
    <sheetView showZeros="0" topLeftCell="A13" zoomScaleNormal="100" workbookViewId="0">
      <selection activeCell="A27" sqref="A27:XFD37"/>
    </sheetView>
  </sheetViews>
  <sheetFormatPr defaultColWidth="9.140625" defaultRowHeight="12.75" outlineLevelRow="1"/>
  <cols>
    <col min="1" max="1" width="6.7109375" style="7" customWidth="1"/>
    <col min="2" max="2" width="8.7109375" style="21" customWidth="1"/>
    <col min="3" max="3" width="50.7109375" style="23" customWidth="1"/>
    <col min="4" max="4" width="9.7109375" style="17" customWidth="1"/>
    <col min="5" max="5" width="10.7109375" style="24" customWidth="1"/>
    <col min="6" max="8" width="7.7109375" style="7" customWidth="1"/>
    <col min="9" max="9" width="9.7109375" style="7" customWidth="1"/>
    <col min="10" max="10" width="8.7109375" style="7" customWidth="1"/>
    <col min="11" max="11" width="11.7109375" style="7" customWidth="1"/>
    <col min="12" max="12" width="9.7109375" style="7" customWidth="1"/>
    <col min="13" max="15" width="10.7109375" style="7" customWidth="1"/>
    <col min="16" max="16" width="12.7109375" style="7" customWidth="1"/>
    <col min="17" max="16384" width="9.140625" style="7"/>
  </cols>
  <sheetData>
    <row r="1" spans="1:16" s="22" customFormat="1" ht="20.25">
      <c r="A1" s="249" t="s">
        <v>287</v>
      </c>
      <c r="B1" s="249"/>
      <c r="C1" s="249"/>
      <c r="D1" s="249"/>
      <c r="E1" s="249"/>
      <c r="F1" s="249"/>
      <c r="G1" s="249"/>
      <c r="H1" s="249"/>
      <c r="I1" s="249"/>
      <c r="J1" s="249"/>
      <c r="K1" s="249"/>
      <c r="L1" s="249"/>
      <c r="M1" s="249"/>
      <c r="N1" s="249"/>
      <c r="O1" s="249"/>
      <c r="P1" s="249"/>
    </row>
    <row r="2" spans="1:16" s="25" customFormat="1" ht="6">
      <c r="C2" s="38"/>
      <c r="D2" s="39"/>
      <c r="E2" s="39"/>
    </row>
    <row r="3" spans="1:16" s="22" customFormat="1" ht="45" customHeight="1">
      <c r="A3" s="262" t="s">
        <v>232</v>
      </c>
      <c r="B3" s="262"/>
      <c r="C3" s="262"/>
      <c r="D3" s="262"/>
      <c r="E3" s="262"/>
      <c r="F3" s="262"/>
      <c r="G3" s="262"/>
      <c r="H3" s="262"/>
      <c r="I3" s="262"/>
      <c r="J3" s="262"/>
      <c r="K3" s="262"/>
      <c r="L3" s="262"/>
      <c r="M3" s="262"/>
      <c r="N3" s="262"/>
      <c r="O3" s="262"/>
      <c r="P3" s="262"/>
    </row>
    <row r="4" spans="1:16">
      <c r="A4" s="251" t="s">
        <v>0</v>
      </c>
      <c r="B4" s="251"/>
      <c r="C4" s="251"/>
      <c r="D4" s="251"/>
      <c r="E4" s="251"/>
      <c r="F4" s="251"/>
      <c r="G4" s="251"/>
      <c r="H4" s="251"/>
      <c r="I4" s="251"/>
      <c r="J4" s="251"/>
      <c r="K4" s="251"/>
      <c r="L4" s="251"/>
      <c r="M4" s="251"/>
      <c r="N4" s="251"/>
      <c r="O4" s="251"/>
      <c r="P4" s="251"/>
    </row>
    <row r="6" spans="1:16" s="6" customFormat="1" ht="15">
      <c r="A6" s="246" t="s">
        <v>172</v>
      </c>
      <c r="B6" s="246"/>
      <c r="C6" s="246"/>
      <c r="D6" s="246"/>
      <c r="E6" s="246"/>
      <c r="F6" s="246"/>
      <c r="G6" s="246"/>
      <c r="H6" s="246"/>
      <c r="I6" s="246"/>
      <c r="J6" s="246"/>
      <c r="K6" s="246"/>
      <c r="L6" s="246"/>
      <c r="M6" s="246"/>
      <c r="N6" s="246"/>
      <c r="O6" s="246"/>
      <c r="P6" s="246"/>
    </row>
    <row r="7" spans="1:16" s="6" customFormat="1" ht="15">
      <c r="A7" s="246" t="s">
        <v>174</v>
      </c>
      <c r="B7" s="246"/>
      <c r="C7" s="246"/>
      <c r="D7" s="246"/>
      <c r="E7" s="246"/>
      <c r="F7" s="246"/>
      <c r="G7" s="246"/>
      <c r="H7" s="246"/>
      <c r="I7" s="246"/>
      <c r="J7" s="246"/>
      <c r="K7" s="246"/>
      <c r="L7" s="246"/>
      <c r="M7" s="246"/>
      <c r="N7" s="246"/>
      <c r="O7" s="246"/>
      <c r="P7" s="246"/>
    </row>
    <row r="8" spans="1:16" s="6" customFormat="1" ht="15">
      <c r="A8" s="246" t="s">
        <v>173</v>
      </c>
      <c r="B8" s="246"/>
      <c r="C8" s="246"/>
      <c r="D8" s="246"/>
      <c r="E8" s="246"/>
      <c r="F8" s="246"/>
      <c r="G8" s="246"/>
      <c r="H8" s="246"/>
      <c r="I8" s="246"/>
      <c r="J8" s="246"/>
      <c r="K8" s="246"/>
      <c r="L8" s="246"/>
      <c r="M8" s="246"/>
      <c r="N8" s="246"/>
      <c r="O8" s="246"/>
      <c r="P8" s="246"/>
    </row>
    <row r="9" spans="1:16" s="6" customFormat="1" ht="15">
      <c r="A9" s="246" t="s">
        <v>175</v>
      </c>
      <c r="B9" s="246"/>
      <c r="C9" s="246"/>
      <c r="D9" s="246"/>
      <c r="E9" s="246"/>
      <c r="F9" s="246"/>
      <c r="G9" s="246"/>
      <c r="H9" s="246"/>
      <c r="I9" s="246"/>
      <c r="J9" s="246"/>
      <c r="K9" s="246"/>
      <c r="L9" s="246"/>
      <c r="M9" s="246"/>
      <c r="N9" s="246"/>
      <c r="O9" s="246"/>
      <c r="P9" s="246"/>
    </row>
    <row r="11" spans="1:16">
      <c r="A11" s="233" t="s">
        <v>274</v>
      </c>
      <c r="B11" s="233"/>
      <c r="C11" s="233"/>
      <c r="D11" s="233"/>
      <c r="E11" s="233"/>
      <c r="F11" s="233"/>
      <c r="G11" s="233"/>
      <c r="H11" s="233"/>
      <c r="I11" s="233"/>
      <c r="J11" s="233"/>
      <c r="K11" s="233"/>
      <c r="M11" s="48" t="s">
        <v>140</v>
      </c>
      <c r="N11" s="266">
        <f>P26</f>
        <v>0</v>
      </c>
      <c r="O11" s="267"/>
      <c r="P11" s="7" t="s">
        <v>141</v>
      </c>
    </row>
    <row r="13" spans="1:16">
      <c r="N13" s="268" t="str">
        <f>KOPT!B23</f>
        <v>Tāme sastādīta 2026.gada __. ____________</v>
      </c>
      <c r="O13" s="268"/>
      <c r="P13" s="268"/>
    </row>
    <row r="15" spans="1:16" ht="15" customHeight="1">
      <c r="A15" s="269" t="s">
        <v>142</v>
      </c>
      <c r="B15" s="269" t="s">
        <v>127</v>
      </c>
      <c r="C15" s="269" t="s">
        <v>128</v>
      </c>
      <c r="D15" s="269" t="s">
        <v>129</v>
      </c>
      <c r="E15" s="269" t="s">
        <v>130</v>
      </c>
      <c r="F15" s="269" t="s">
        <v>131</v>
      </c>
      <c r="G15" s="269"/>
      <c r="H15" s="269"/>
      <c r="I15" s="269"/>
      <c r="J15" s="269"/>
      <c r="K15" s="269"/>
      <c r="L15" s="269" t="s">
        <v>132</v>
      </c>
      <c r="M15" s="269"/>
      <c r="N15" s="269"/>
      <c r="O15" s="269"/>
      <c r="P15" s="269"/>
    </row>
    <row r="16" spans="1:16" ht="63.75">
      <c r="A16" s="269"/>
      <c r="B16" s="269"/>
      <c r="C16" s="269"/>
      <c r="D16" s="269"/>
      <c r="E16" s="269"/>
      <c r="F16" s="47" t="s">
        <v>133</v>
      </c>
      <c r="G16" s="47" t="s">
        <v>134</v>
      </c>
      <c r="H16" s="47" t="s">
        <v>135</v>
      </c>
      <c r="I16" s="47" t="s">
        <v>8</v>
      </c>
      <c r="J16" s="47" t="s">
        <v>9</v>
      </c>
      <c r="K16" s="47" t="s">
        <v>10</v>
      </c>
      <c r="L16" s="47" t="s">
        <v>136</v>
      </c>
      <c r="M16" s="47" t="s">
        <v>135</v>
      </c>
      <c r="N16" s="47" t="s">
        <v>8</v>
      </c>
      <c r="O16" s="47" t="s">
        <v>9</v>
      </c>
      <c r="P16" s="47" t="s">
        <v>137</v>
      </c>
    </row>
    <row r="17" spans="1:16">
      <c r="A17" s="14">
        <v>1</v>
      </c>
      <c r="B17" s="14">
        <v>2</v>
      </c>
      <c r="C17" s="47">
        <v>3</v>
      </c>
      <c r="D17" s="9">
        <v>4</v>
      </c>
      <c r="E17" s="15">
        <v>5</v>
      </c>
      <c r="F17" s="15">
        <v>6</v>
      </c>
      <c r="G17" s="15">
        <v>7</v>
      </c>
      <c r="H17" s="15">
        <v>8</v>
      </c>
      <c r="I17" s="15">
        <v>9</v>
      </c>
      <c r="J17" s="15">
        <v>10</v>
      </c>
      <c r="K17" s="15">
        <v>11</v>
      </c>
      <c r="L17" s="15">
        <v>12</v>
      </c>
      <c r="M17" s="15">
        <v>13</v>
      </c>
      <c r="N17" s="15">
        <v>14</v>
      </c>
      <c r="O17" s="15">
        <v>15</v>
      </c>
      <c r="P17" s="15">
        <v>16</v>
      </c>
    </row>
    <row r="18" spans="1:16" s="8" customFormat="1" ht="6">
      <c r="A18" s="33"/>
      <c r="B18" s="33"/>
      <c r="C18" s="35"/>
      <c r="D18" s="16"/>
      <c r="E18" s="34"/>
      <c r="F18" s="34"/>
      <c r="G18" s="34"/>
      <c r="H18" s="34"/>
      <c r="I18" s="34"/>
      <c r="J18" s="34"/>
      <c r="K18" s="34"/>
      <c r="L18" s="34"/>
      <c r="M18" s="34"/>
      <c r="N18" s="34"/>
      <c r="O18" s="34"/>
      <c r="P18" s="34"/>
    </row>
    <row r="19" spans="1:16" s="25" customFormat="1" ht="24" hidden="1">
      <c r="A19" s="60" t="s">
        <v>142</v>
      </c>
      <c r="B19" s="60" t="s">
        <v>127</v>
      </c>
      <c r="C19" s="61" t="s">
        <v>128</v>
      </c>
      <c r="D19" s="60" t="s">
        <v>129</v>
      </c>
      <c r="E19" s="62" t="s">
        <v>130</v>
      </c>
      <c r="F19" s="62" t="s">
        <v>133</v>
      </c>
      <c r="G19" s="63" t="s">
        <v>134</v>
      </c>
      <c r="H19" s="62" t="s">
        <v>135</v>
      </c>
      <c r="I19" s="62" t="s">
        <v>8</v>
      </c>
      <c r="J19" s="62" t="s">
        <v>9</v>
      </c>
      <c r="K19" s="62" t="s">
        <v>10</v>
      </c>
      <c r="L19" s="62" t="s">
        <v>136</v>
      </c>
      <c r="M19" s="62" t="s">
        <v>151</v>
      </c>
      <c r="N19" s="62" t="s">
        <v>152</v>
      </c>
      <c r="O19" s="62" t="s">
        <v>153</v>
      </c>
      <c r="P19" s="64" t="s">
        <v>137</v>
      </c>
    </row>
    <row r="20" spans="1:16">
      <c r="A20" s="53">
        <v>1</v>
      </c>
      <c r="B20" s="54"/>
      <c r="C20" s="55" t="s">
        <v>237</v>
      </c>
      <c r="D20" s="56"/>
      <c r="E20" s="57"/>
      <c r="F20" s="58"/>
      <c r="G20" s="58">
        <v>0</v>
      </c>
      <c r="H20" s="58">
        <f>ROUND(F20*G20,2)</f>
        <v>0</v>
      </c>
      <c r="I20" s="58"/>
      <c r="J20" s="58"/>
      <c r="K20" s="58">
        <f>ROUND(H20+I20+J20,2)</f>
        <v>0</v>
      </c>
      <c r="L20" s="58">
        <f>ROUND(E20*F20,2)</f>
        <v>0</v>
      </c>
      <c r="M20" s="58">
        <f>ROUND(E20*H20,2)</f>
        <v>0</v>
      </c>
      <c r="N20" s="58">
        <f>ROUND(E20*I20,2)</f>
        <v>0</v>
      </c>
      <c r="O20" s="58">
        <f>ROUND(E20*J20,2)</f>
        <v>0</v>
      </c>
      <c r="P20" s="59">
        <f>M20+N20+O20</f>
        <v>0</v>
      </c>
    </row>
    <row r="21" spans="1:16">
      <c r="A21" s="53">
        <v>2</v>
      </c>
      <c r="B21" s="54"/>
      <c r="C21" s="55" t="s">
        <v>189</v>
      </c>
      <c r="D21" s="56" t="s">
        <v>163</v>
      </c>
      <c r="E21" s="80">
        <v>1</v>
      </c>
      <c r="F21" s="58"/>
      <c r="G21" s="58">
        <v>0</v>
      </c>
      <c r="H21" s="58">
        <f>ROUND(F21*G21,2)</f>
        <v>0</v>
      </c>
      <c r="I21" s="58"/>
      <c r="J21" s="58"/>
      <c r="K21" s="58">
        <f>ROUND(H21+I21+J21,2)</f>
        <v>0</v>
      </c>
      <c r="L21" s="58">
        <f>ROUND(E21*F21,2)</f>
        <v>0</v>
      </c>
      <c r="M21" s="58">
        <f>ROUND(E21*H21,2)</f>
        <v>0</v>
      </c>
      <c r="N21" s="58">
        <f>ROUND(E21*I21,2)</f>
        <v>0</v>
      </c>
      <c r="O21" s="58">
        <f>ROUND(E21*J21,2)</f>
        <v>0</v>
      </c>
      <c r="P21" s="59">
        <f>M21+N21+O21</f>
        <v>0</v>
      </c>
    </row>
    <row r="22" spans="1:16">
      <c r="A22" s="53">
        <v>3</v>
      </c>
      <c r="B22" s="54"/>
      <c r="C22" s="55"/>
      <c r="D22" s="56"/>
      <c r="E22" s="57"/>
      <c r="F22" s="58"/>
      <c r="G22" s="58">
        <v>0</v>
      </c>
      <c r="H22" s="58">
        <f t="shared" ref="H22:H24" si="0">ROUND(F22*G22,2)</f>
        <v>0</v>
      </c>
      <c r="I22" s="58"/>
      <c r="J22" s="58"/>
      <c r="K22" s="58">
        <f t="shared" ref="K22:K24" si="1">ROUND(H22+I22+J22,2)</f>
        <v>0</v>
      </c>
      <c r="L22" s="58">
        <f t="shared" ref="L22:L24" si="2">ROUND(E22*F22,2)</f>
        <v>0</v>
      </c>
      <c r="M22" s="58">
        <f t="shared" ref="M22:M24" si="3">ROUND(E22*H22,2)</f>
        <v>0</v>
      </c>
      <c r="N22" s="58">
        <f t="shared" ref="N22:N24" si="4">ROUND(E22*I22,2)</f>
        <v>0</v>
      </c>
      <c r="O22" s="58">
        <f t="shared" ref="O22:O24" si="5">ROUND(E22*J22,2)</f>
        <v>0</v>
      </c>
      <c r="P22" s="59">
        <f t="shared" ref="P22:P24" si="6">M22+N22+O22</f>
        <v>0</v>
      </c>
    </row>
    <row r="23" spans="1:16">
      <c r="A23" s="53">
        <v>4</v>
      </c>
      <c r="B23" s="54"/>
      <c r="C23" s="55" t="s">
        <v>169</v>
      </c>
      <c r="D23" s="56"/>
      <c r="E23" s="57"/>
      <c r="F23" s="58"/>
      <c r="G23" s="58">
        <v>0</v>
      </c>
      <c r="H23" s="58">
        <f t="shared" si="0"/>
        <v>0</v>
      </c>
      <c r="I23" s="58"/>
      <c r="J23" s="58"/>
      <c r="K23" s="58">
        <f t="shared" si="1"/>
        <v>0</v>
      </c>
      <c r="L23" s="58">
        <f t="shared" si="2"/>
        <v>0</v>
      </c>
      <c r="M23" s="58">
        <f t="shared" si="3"/>
        <v>0</v>
      </c>
      <c r="N23" s="58">
        <f t="shared" si="4"/>
        <v>0</v>
      </c>
      <c r="O23" s="58">
        <f t="shared" si="5"/>
        <v>0</v>
      </c>
      <c r="P23" s="59">
        <f t="shared" si="6"/>
        <v>0</v>
      </c>
    </row>
    <row r="24" spans="1:16">
      <c r="A24" s="53">
        <v>5</v>
      </c>
      <c r="B24" s="54"/>
      <c r="C24" s="55" t="s">
        <v>170</v>
      </c>
      <c r="D24" s="56" t="s">
        <v>163</v>
      </c>
      <c r="E24" s="77">
        <v>1</v>
      </c>
      <c r="F24" s="58"/>
      <c r="G24" s="58">
        <v>0</v>
      </c>
      <c r="H24" s="58">
        <f t="shared" si="0"/>
        <v>0</v>
      </c>
      <c r="I24" s="58"/>
      <c r="J24" s="58"/>
      <c r="K24" s="58">
        <f t="shared" si="1"/>
        <v>0</v>
      </c>
      <c r="L24" s="58">
        <f t="shared" si="2"/>
        <v>0</v>
      </c>
      <c r="M24" s="58">
        <f t="shared" si="3"/>
        <v>0</v>
      </c>
      <c r="N24" s="58">
        <f t="shared" si="4"/>
        <v>0</v>
      </c>
      <c r="O24" s="58">
        <f t="shared" si="5"/>
        <v>0</v>
      </c>
      <c r="P24" s="59">
        <f t="shared" si="6"/>
        <v>0</v>
      </c>
    </row>
    <row r="25" spans="1:16" s="25" customFormat="1" ht="6">
      <c r="A25" s="26"/>
      <c r="B25" s="26"/>
      <c r="C25" s="27"/>
      <c r="D25" s="28"/>
      <c r="E25" s="29"/>
      <c r="F25" s="30"/>
      <c r="G25" s="30"/>
      <c r="H25" s="30"/>
      <c r="I25" s="30"/>
      <c r="J25" s="30"/>
      <c r="K25" s="30"/>
      <c r="L25" s="30"/>
      <c r="M25" s="30"/>
      <c r="N25" s="30"/>
      <c r="O25" s="30"/>
      <c r="P25" s="30"/>
    </row>
    <row r="26" spans="1:16">
      <c r="A26" s="270" t="s">
        <v>145</v>
      </c>
      <c r="B26" s="270"/>
      <c r="C26" s="270"/>
      <c r="D26" s="270"/>
      <c r="E26" s="270"/>
      <c r="F26" s="270"/>
      <c r="G26" s="270"/>
      <c r="H26" s="270"/>
      <c r="I26" s="270"/>
      <c r="J26" s="270"/>
      <c r="K26" s="20"/>
      <c r="L26" s="49">
        <f>SUM(L19:L25)</f>
        <v>0</v>
      </c>
      <c r="M26" s="49">
        <f>SUM(M19:M25)</f>
        <v>0</v>
      </c>
      <c r="N26" s="49">
        <f>SUM(N19:N25)</f>
        <v>0</v>
      </c>
      <c r="O26" s="49">
        <f>SUM(O19:O25)</f>
        <v>0</v>
      </c>
      <c r="P26" s="49">
        <f>SUM(P19:P25)</f>
        <v>0</v>
      </c>
    </row>
    <row r="27" spans="1:16" s="1" customFormat="1">
      <c r="B27" s="110"/>
      <c r="C27" s="111"/>
      <c r="D27" s="112"/>
      <c r="E27" s="112"/>
    </row>
    <row r="28" spans="1:16" s="1" customFormat="1">
      <c r="A28" s="257" t="s">
        <v>13</v>
      </c>
      <c r="B28" s="257"/>
      <c r="C28" s="146">
        <f>'KOPS-1'!$C$36</f>
        <v>0</v>
      </c>
      <c r="D28" s="112"/>
      <c r="E28" s="112"/>
    </row>
    <row r="29" spans="1:16" s="1" customFormat="1">
      <c r="B29" s="110"/>
      <c r="C29" s="147" t="s">
        <v>14</v>
      </c>
      <c r="D29" s="112"/>
      <c r="E29" s="112"/>
    </row>
    <row r="30" spans="1:16" s="1" customFormat="1">
      <c r="A30" s="1" t="s">
        <v>144</v>
      </c>
      <c r="B30" s="113"/>
      <c r="C30" s="146">
        <f>'KOPS-1'!$C$38</f>
        <v>0</v>
      </c>
      <c r="D30" s="112"/>
      <c r="E30" s="112"/>
      <c r="I30" s="148"/>
      <c r="J30" s="148"/>
      <c r="K30" s="148"/>
      <c r="L30" s="148"/>
    </row>
    <row r="31" spans="1:16" s="1" customFormat="1">
      <c r="A31" s="257" t="str">
        <f>KOPT!$A$38</f>
        <v>Tāme sastādīta 2026.gada __. ____________</v>
      </c>
      <c r="B31" s="257"/>
      <c r="C31" s="257"/>
      <c r="D31" s="112"/>
      <c r="E31" s="112"/>
    </row>
    <row r="32" spans="1:16" s="1" customFormat="1" hidden="1" outlineLevel="1">
      <c r="B32" s="110"/>
      <c r="C32" s="111"/>
      <c r="D32" s="112"/>
      <c r="E32" s="112"/>
    </row>
    <row r="33" spans="1:12" s="1" customFormat="1" hidden="1" outlineLevel="1">
      <c r="A33" s="257" t="s">
        <v>143</v>
      </c>
      <c r="B33" s="257"/>
      <c r="C33" s="146"/>
      <c r="D33" s="112"/>
      <c r="E33" s="112"/>
    </row>
    <row r="34" spans="1:12" s="1" customFormat="1" hidden="1" outlineLevel="1">
      <c r="B34" s="110"/>
      <c r="C34" s="147" t="s">
        <v>14</v>
      </c>
      <c r="D34" s="112"/>
      <c r="E34" s="112"/>
    </row>
    <row r="35" spans="1:12" s="1" customFormat="1" hidden="1" outlineLevel="1">
      <c r="A35" s="1" t="s">
        <v>144</v>
      </c>
      <c r="B35" s="113"/>
      <c r="C35" s="146"/>
      <c r="D35" s="112"/>
      <c r="E35" s="112"/>
      <c r="I35" s="148"/>
      <c r="J35" s="148"/>
      <c r="K35" s="148"/>
      <c r="L35" s="148"/>
    </row>
    <row r="36" spans="1:12" s="1" customFormat="1" collapsed="1">
      <c r="B36" s="110"/>
      <c r="C36" s="111"/>
      <c r="D36" s="112"/>
      <c r="E36" s="112"/>
    </row>
    <row r="37" spans="1:12" s="1" customFormat="1">
      <c r="B37" s="110"/>
      <c r="C37" s="111"/>
      <c r="D37" s="112"/>
      <c r="E37" s="112"/>
    </row>
  </sheetData>
  <mergeCells count="21">
    <mergeCell ref="A8:P8"/>
    <mergeCell ref="A1:P1"/>
    <mergeCell ref="A3:P3"/>
    <mergeCell ref="A4:P4"/>
    <mergeCell ref="A6:P6"/>
    <mergeCell ref="A7:P7"/>
    <mergeCell ref="A26:J26"/>
    <mergeCell ref="A28:B28"/>
    <mergeCell ref="A31:C31"/>
    <mergeCell ref="A33:B33"/>
    <mergeCell ref="A9:P9"/>
    <mergeCell ref="A11:K11"/>
    <mergeCell ref="N11:O11"/>
    <mergeCell ref="N13:P13"/>
    <mergeCell ref="A15:A16"/>
    <mergeCell ref="B15:B16"/>
    <mergeCell ref="C15:C16"/>
    <mergeCell ref="D15:D16"/>
    <mergeCell ref="E15:E16"/>
    <mergeCell ref="F15:K15"/>
    <mergeCell ref="L15:P15"/>
  </mergeCells>
  <conditionalFormatting sqref="C20:C24">
    <cfRule type="expression" dxfId="3" priority="1">
      <formula>AND(D20=0, E20=0)</formula>
    </cfRule>
  </conditionalFormatting>
  <pageMargins left="0.39370078740157483" right="0.39370078740157483" top="1.1811023622047245" bottom="0.78740157480314965" header="0.31496062992125984" footer="0.39370078740157483"/>
  <pageSetup paperSize="9" scale="71"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5E1F0-9201-4F7E-8665-3F90C3AA96E9}">
  <sheetPr>
    <tabColor rgb="FF92D050"/>
    <pageSetUpPr fitToPage="1"/>
  </sheetPr>
  <dimension ref="A1:P57"/>
  <sheetViews>
    <sheetView showZeros="0" topLeftCell="A30" zoomScale="102" zoomScaleNormal="102" workbookViewId="0">
      <selection activeCell="A47" sqref="A47:XFD57"/>
    </sheetView>
  </sheetViews>
  <sheetFormatPr defaultColWidth="9.140625" defaultRowHeight="12.75" outlineLevelRow="1"/>
  <cols>
    <col min="1" max="1" width="6.7109375" style="7" customWidth="1"/>
    <col min="2" max="2" width="8.7109375" style="21" customWidth="1"/>
    <col min="3" max="3" width="51.7109375" style="23" customWidth="1"/>
    <col min="4" max="4" width="9.7109375" style="17" customWidth="1"/>
    <col min="5" max="5" width="10.7109375" style="24" customWidth="1"/>
    <col min="6" max="8" width="7.7109375" style="7" customWidth="1"/>
    <col min="9" max="9" width="9.7109375" style="7" customWidth="1"/>
    <col min="10" max="10" width="8.7109375" style="7" customWidth="1"/>
    <col min="11" max="11" width="11.7109375" style="7" customWidth="1"/>
    <col min="12" max="12" width="9.7109375" style="7" customWidth="1"/>
    <col min="13" max="15" width="10.7109375" style="7" customWidth="1"/>
    <col min="16" max="16" width="12.7109375" style="7" customWidth="1"/>
    <col min="17" max="16384" width="9.140625" style="7"/>
  </cols>
  <sheetData>
    <row r="1" spans="1:16" s="22" customFormat="1" ht="20.25" outlineLevel="1">
      <c r="A1" s="249" t="s">
        <v>372</v>
      </c>
      <c r="B1" s="249"/>
      <c r="C1" s="249"/>
      <c r="D1" s="249"/>
      <c r="E1" s="249"/>
      <c r="F1" s="249"/>
      <c r="G1" s="249"/>
      <c r="H1" s="249"/>
      <c r="I1" s="249"/>
      <c r="J1" s="249"/>
      <c r="K1" s="249"/>
      <c r="L1" s="249"/>
      <c r="M1" s="249"/>
      <c r="N1" s="249"/>
      <c r="O1" s="249"/>
      <c r="P1" s="249"/>
    </row>
    <row r="2" spans="1:16" s="25" customFormat="1" ht="6" outlineLevel="1">
      <c r="C2" s="38"/>
      <c r="D2" s="39"/>
      <c r="E2" s="39"/>
    </row>
    <row r="3" spans="1:16" s="22" customFormat="1" ht="45" customHeight="1" outlineLevel="1">
      <c r="A3" s="262" t="s">
        <v>320</v>
      </c>
      <c r="B3" s="262"/>
      <c r="C3" s="262"/>
      <c r="D3" s="262"/>
      <c r="E3" s="262"/>
      <c r="F3" s="262"/>
      <c r="G3" s="262"/>
      <c r="H3" s="262"/>
      <c r="I3" s="262"/>
      <c r="J3" s="262"/>
      <c r="K3" s="262"/>
      <c r="L3" s="262"/>
      <c r="M3" s="262"/>
      <c r="N3" s="262"/>
      <c r="O3" s="262"/>
      <c r="P3" s="262"/>
    </row>
    <row r="4" spans="1:16" outlineLevel="1">
      <c r="A4" s="251" t="s">
        <v>0</v>
      </c>
      <c r="B4" s="251"/>
      <c r="C4" s="251"/>
      <c r="D4" s="251"/>
      <c r="E4" s="251"/>
      <c r="F4" s="251"/>
      <c r="G4" s="251"/>
      <c r="H4" s="251"/>
      <c r="I4" s="251"/>
      <c r="J4" s="251"/>
      <c r="K4" s="251"/>
      <c r="L4" s="251"/>
      <c r="M4" s="251"/>
      <c r="N4" s="251"/>
      <c r="O4" s="251"/>
      <c r="P4" s="251"/>
    </row>
    <row r="5" spans="1:16" outlineLevel="1"/>
    <row r="6" spans="1:16" s="6" customFormat="1" ht="15" outlineLevel="1">
      <c r="A6" s="246" t="s">
        <v>172</v>
      </c>
      <c r="B6" s="246"/>
      <c r="C6" s="246"/>
      <c r="D6" s="246"/>
      <c r="E6" s="246"/>
      <c r="F6" s="246"/>
      <c r="G6" s="246"/>
      <c r="H6" s="246"/>
      <c r="I6" s="246"/>
      <c r="J6" s="246"/>
      <c r="K6" s="246"/>
      <c r="L6" s="246"/>
      <c r="M6" s="246"/>
      <c r="N6" s="246"/>
      <c r="O6" s="246"/>
      <c r="P6" s="246"/>
    </row>
    <row r="7" spans="1:16" s="6" customFormat="1" ht="15" outlineLevel="1">
      <c r="A7" s="246" t="s">
        <v>174</v>
      </c>
      <c r="B7" s="246"/>
      <c r="C7" s="246"/>
      <c r="D7" s="246"/>
      <c r="E7" s="246"/>
      <c r="F7" s="246"/>
      <c r="G7" s="246"/>
      <c r="H7" s="246"/>
      <c r="I7" s="246"/>
      <c r="J7" s="246"/>
      <c r="K7" s="246"/>
      <c r="L7" s="246"/>
      <c r="M7" s="246"/>
      <c r="N7" s="246"/>
      <c r="O7" s="246"/>
      <c r="P7" s="246"/>
    </row>
    <row r="8" spans="1:16" s="6" customFormat="1" ht="15" outlineLevel="1">
      <c r="A8" s="246" t="s">
        <v>173</v>
      </c>
      <c r="B8" s="246"/>
      <c r="C8" s="246"/>
      <c r="D8" s="246"/>
      <c r="E8" s="246"/>
      <c r="F8" s="246"/>
      <c r="G8" s="246"/>
      <c r="H8" s="246"/>
      <c r="I8" s="246"/>
      <c r="J8" s="246"/>
      <c r="K8" s="246"/>
      <c r="L8" s="246"/>
      <c r="M8" s="246"/>
      <c r="N8" s="246"/>
      <c r="O8" s="246"/>
      <c r="P8" s="246"/>
    </row>
    <row r="9" spans="1:16" s="6" customFormat="1" ht="15" outlineLevel="1">
      <c r="A9" s="246" t="s">
        <v>175</v>
      </c>
      <c r="B9" s="246"/>
      <c r="C9" s="246"/>
      <c r="D9" s="246"/>
      <c r="E9" s="246"/>
      <c r="F9" s="246"/>
      <c r="G9" s="246"/>
      <c r="H9" s="246"/>
      <c r="I9" s="246"/>
      <c r="J9" s="246"/>
      <c r="K9" s="246"/>
      <c r="L9" s="246"/>
      <c r="M9" s="246"/>
      <c r="N9" s="246"/>
      <c r="O9" s="246"/>
      <c r="P9" s="246"/>
    </row>
    <row r="10" spans="1:16" outlineLevel="1"/>
    <row r="11" spans="1:16" outlineLevel="1">
      <c r="A11" s="233" t="s">
        <v>274</v>
      </c>
      <c r="B11" s="233"/>
      <c r="C11" s="233"/>
      <c r="D11" s="233"/>
      <c r="E11" s="233"/>
      <c r="F11" s="233"/>
      <c r="G11" s="233"/>
      <c r="H11" s="233"/>
      <c r="I11" s="233"/>
      <c r="J11" s="233"/>
      <c r="K11" s="233"/>
      <c r="M11" s="48" t="s">
        <v>140</v>
      </c>
      <c r="N11" s="266">
        <f>P46</f>
        <v>0</v>
      </c>
      <c r="O11" s="267"/>
      <c r="P11" s="7" t="s">
        <v>141</v>
      </c>
    </row>
    <row r="12" spans="1:16" outlineLevel="1"/>
    <row r="13" spans="1:16" outlineLevel="1">
      <c r="N13" s="268" t="str">
        <f>KOPT!B23</f>
        <v>Tāme sastādīta 2026.gada __. ____________</v>
      </c>
      <c r="O13" s="268"/>
      <c r="P13" s="268"/>
    </row>
    <row r="14" spans="1:16" outlineLevel="1"/>
    <row r="15" spans="1:16" ht="15" customHeight="1">
      <c r="A15" s="269" t="s">
        <v>142</v>
      </c>
      <c r="B15" s="269" t="s">
        <v>127</v>
      </c>
      <c r="C15" s="269" t="s">
        <v>128</v>
      </c>
      <c r="D15" s="269" t="s">
        <v>129</v>
      </c>
      <c r="E15" s="269" t="s">
        <v>130</v>
      </c>
      <c r="F15" s="269" t="s">
        <v>131</v>
      </c>
      <c r="G15" s="269"/>
      <c r="H15" s="269"/>
      <c r="I15" s="269"/>
      <c r="J15" s="269"/>
      <c r="K15" s="269"/>
      <c r="L15" s="269" t="s">
        <v>132</v>
      </c>
      <c r="M15" s="269"/>
      <c r="N15" s="269"/>
      <c r="O15" s="269"/>
      <c r="P15" s="269"/>
    </row>
    <row r="16" spans="1:16" ht="63.75">
      <c r="A16" s="269"/>
      <c r="B16" s="269"/>
      <c r="C16" s="269"/>
      <c r="D16" s="269"/>
      <c r="E16" s="269"/>
      <c r="F16" s="47" t="s">
        <v>133</v>
      </c>
      <c r="G16" s="47" t="s">
        <v>134</v>
      </c>
      <c r="H16" s="47" t="s">
        <v>135</v>
      </c>
      <c r="I16" s="47" t="s">
        <v>8</v>
      </c>
      <c r="J16" s="47" t="s">
        <v>9</v>
      </c>
      <c r="K16" s="47" t="s">
        <v>10</v>
      </c>
      <c r="L16" s="47" t="s">
        <v>136</v>
      </c>
      <c r="M16" s="47" t="s">
        <v>135</v>
      </c>
      <c r="N16" s="47" t="s">
        <v>8</v>
      </c>
      <c r="O16" s="47" t="s">
        <v>9</v>
      </c>
      <c r="P16" s="47" t="s">
        <v>137</v>
      </c>
    </row>
    <row r="17" spans="1:16">
      <c r="A17" s="14">
        <v>1</v>
      </c>
      <c r="B17" s="14">
        <v>2</v>
      </c>
      <c r="C17" s="47">
        <v>3</v>
      </c>
      <c r="D17" s="9">
        <v>4</v>
      </c>
      <c r="E17" s="15">
        <v>5</v>
      </c>
      <c r="F17" s="15">
        <v>6</v>
      </c>
      <c r="G17" s="15">
        <v>7</v>
      </c>
      <c r="H17" s="15">
        <v>8</v>
      </c>
      <c r="I17" s="15">
        <v>9</v>
      </c>
      <c r="J17" s="15">
        <v>10</v>
      </c>
      <c r="K17" s="15">
        <v>11</v>
      </c>
      <c r="L17" s="15">
        <v>12</v>
      </c>
      <c r="M17" s="15">
        <v>13</v>
      </c>
      <c r="N17" s="15">
        <v>14</v>
      </c>
      <c r="O17" s="15">
        <v>15</v>
      </c>
      <c r="P17" s="15">
        <v>16</v>
      </c>
    </row>
    <row r="18" spans="1:16" s="8" customFormat="1" ht="6">
      <c r="A18" s="70"/>
      <c r="B18" s="70"/>
      <c r="C18" s="71"/>
      <c r="D18" s="72"/>
      <c r="E18" s="73"/>
      <c r="F18" s="73"/>
      <c r="G18" s="73"/>
      <c r="H18" s="73"/>
      <c r="I18" s="73"/>
      <c r="J18" s="73"/>
      <c r="K18" s="73"/>
      <c r="L18" s="73"/>
      <c r="M18" s="73"/>
      <c r="N18" s="73"/>
      <c r="O18" s="73"/>
      <c r="P18" s="73"/>
    </row>
    <row r="19" spans="1:16" s="25" customFormat="1" ht="24" hidden="1">
      <c r="A19" s="60" t="s">
        <v>142</v>
      </c>
      <c r="B19" s="60" t="s">
        <v>127</v>
      </c>
      <c r="C19" s="61" t="s">
        <v>128</v>
      </c>
      <c r="D19" s="60" t="s">
        <v>129</v>
      </c>
      <c r="E19" s="62" t="s">
        <v>130</v>
      </c>
      <c r="F19" s="62" t="s">
        <v>133</v>
      </c>
      <c r="G19" s="63" t="s">
        <v>134</v>
      </c>
      <c r="H19" s="62" t="s">
        <v>135</v>
      </c>
      <c r="I19" s="62" t="s">
        <v>8</v>
      </c>
      <c r="J19" s="62" t="s">
        <v>9</v>
      </c>
      <c r="K19" s="62" t="s">
        <v>10</v>
      </c>
      <c r="L19" s="62" t="s">
        <v>136</v>
      </c>
      <c r="M19" s="62" t="s">
        <v>151</v>
      </c>
      <c r="N19" s="62" t="s">
        <v>152</v>
      </c>
      <c r="O19" s="62" t="s">
        <v>153</v>
      </c>
      <c r="P19" s="64" t="s">
        <v>137</v>
      </c>
    </row>
    <row r="20" spans="1:16" s="1" customFormat="1" ht="18.75">
      <c r="A20" s="128"/>
      <c r="B20" s="129"/>
      <c r="C20" s="206" t="s">
        <v>382</v>
      </c>
      <c r="D20" s="131"/>
      <c r="E20" s="132"/>
      <c r="F20" s="133"/>
      <c r="G20" s="133">
        <v>0</v>
      </c>
      <c r="H20" s="133">
        <f t="shared" ref="H20:H44" si="0">ROUND(F20*G20,2)</f>
        <v>0</v>
      </c>
      <c r="I20" s="133"/>
      <c r="J20" s="133"/>
      <c r="K20" s="133">
        <f>ROUND(H20+I20+J20,2)</f>
        <v>0</v>
      </c>
      <c r="L20" s="133">
        <f>ROUND(E20*F20,2)</f>
        <v>0</v>
      </c>
      <c r="M20" s="133">
        <f>ROUND(E20*H20,2)</f>
        <v>0</v>
      </c>
      <c r="N20" s="133">
        <f>ROUND(E20*I20,2)</f>
        <v>0</v>
      </c>
      <c r="O20" s="133">
        <f>ROUND(E20*J20,2)</f>
        <v>0</v>
      </c>
      <c r="P20" s="134">
        <f>M20+N20+O20</f>
        <v>0</v>
      </c>
    </row>
    <row r="21" spans="1:16" s="1" customFormat="1">
      <c r="A21" s="128"/>
      <c r="B21" s="129"/>
      <c r="C21" s="130" t="s">
        <v>295</v>
      </c>
      <c r="D21" s="131"/>
      <c r="E21" s="132"/>
      <c r="F21" s="133"/>
      <c r="G21" s="133"/>
      <c r="H21" s="133">
        <f t="shared" si="0"/>
        <v>0</v>
      </c>
      <c r="I21" s="133">
        <f>ROUND(G21*H21,2)</f>
        <v>0</v>
      </c>
      <c r="J21" s="133"/>
      <c r="K21" s="133"/>
      <c r="L21" s="133"/>
      <c r="M21" s="133"/>
      <c r="N21" s="133"/>
      <c r="O21" s="133"/>
      <c r="P21" s="134"/>
    </row>
    <row r="22" spans="1:16" s="1" customFormat="1">
      <c r="A22" s="128">
        <v>1</v>
      </c>
      <c r="B22" s="129"/>
      <c r="C22" s="130" t="s">
        <v>383</v>
      </c>
      <c r="D22" s="131" t="s">
        <v>167</v>
      </c>
      <c r="E22" s="137">
        <v>72.8</v>
      </c>
      <c r="F22" s="133">
        <v>0</v>
      </c>
      <c r="G22" s="133">
        <v>0</v>
      </c>
      <c r="H22" s="133">
        <f t="shared" si="0"/>
        <v>0</v>
      </c>
      <c r="I22" s="133"/>
      <c r="J22" s="133"/>
      <c r="K22" s="133">
        <f>ROUND(H22+I22+J22,2)</f>
        <v>0</v>
      </c>
      <c r="L22" s="133">
        <f>ROUND(E22*F22,2)</f>
        <v>0</v>
      </c>
      <c r="M22" s="133">
        <f>ROUND(E22*H22,2)</f>
        <v>0</v>
      </c>
      <c r="N22" s="133">
        <f>ROUND(E22*I22,2)</f>
        <v>0</v>
      </c>
      <c r="O22" s="133">
        <f>ROUND(E22*J22,2)</f>
        <v>0</v>
      </c>
      <c r="P22" s="134">
        <f>M22+N22+O22</f>
        <v>0</v>
      </c>
    </row>
    <row r="23" spans="1:16" s="1" customFormat="1">
      <c r="A23" s="128">
        <v>2</v>
      </c>
      <c r="B23" s="129"/>
      <c r="C23" s="130" t="s">
        <v>384</v>
      </c>
      <c r="D23" s="131" t="s">
        <v>167</v>
      </c>
      <c r="E23" s="137">
        <v>87.3</v>
      </c>
      <c r="F23" s="133"/>
      <c r="G23" s="133">
        <v>0</v>
      </c>
      <c r="H23" s="133">
        <f t="shared" si="0"/>
        <v>0</v>
      </c>
      <c r="I23" s="133"/>
      <c r="J23" s="133"/>
      <c r="K23" s="133">
        <f t="shared" ref="K23:K44" si="1">ROUND(H23+I23+J23,2)</f>
        <v>0</v>
      </c>
      <c r="L23" s="133">
        <f t="shared" ref="L23:L44" si="2">ROUND(E23*F23,2)</f>
        <v>0</v>
      </c>
      <c r="M23" s="133">
        <f t="shared" ref="M23:M44" si="3">ROUND(E23*H23,2)</f>
        <v>0</v>
      </c>
      <c r="N23" s="133">
        <f t="shared" ref="N23:N44" si="4">ROUND(E23*I23,2)</f>
        <v>0</v>
      </c>
      <c r="O23" s="133">
        <f t="shared" ref="O23:O44" si="5">ROUND(E23*J23,2)</f>
        <v>0</v>
      </c>
      <c r="P23" s="134">
        <f t="shared" ref="P23:P44" si="6">M23+N23+O23</f>
        <v>0</v>
      </c>
    </row>
    <row r="24" spans="1:16" s="1" customFormat="1">
      <c r="A24" s="128">
        <v>3</v>
      </c>
      <c r="B24" s="129"/>
      <c r="C24" s="130" t="s">
        <v>385</v>
      </c>
      <c r="D24" s="131" t="s">
        <v>167</v>
      </c>
      <c r="E24" s="137">
        <v>92.4</v>
      </c>
      <c r="F24" s="133"/>
      <c r="G24" s="133">
        <v>0</v>
      </c>
      <c r="H24" s="133">
        <f t="shared" si="0"/>
        <v>0</v>
      </c>
      <c r="I24" s="133"/>
      <c r="J24" s="133"/>
      <c r="K24" s="133">
        <f t="shared" si="1"/>
        <v>0</v>
      </c>
      <c r="L24" s="133">
        <f t="shared" si="2"/>
        <v>0</v>
      </c>
      <c r="M24" s="133">
        <f t="shared" si="3"/>
        <v>0</v>
      </c>
      <c r="N24" s="133">
        <f t="shared" si="4"/>
        <v>0</v>
      </c>
      <c r="O24" s="133">
        <f t="shared" si="5"/>
        <v>0</v>
      </c>
      <c r="P24" s="134">
        <f t="shared" si="6"/>
        <v>0</v>
      </c>
    </row>
    <row r="25" spans="1:16" s="1" customFormat="1">
      <c r="A25" s="128">
        <v>4</v>
      </c>
      <c r="B25" s="129"/>
      <c r="C25" s="130" t="s">
        <v>386</v>
      </c>
      <c r="D25" s="131" t="s">
        <v>167</v>
      </c>
      <c r="E25" s="137">
        <v>136.30000000000001</v>
      </c>
      <c r="F25" s="133"/>
      <c r="G25" s="133">
        <v>0</v>
      </c>
      <c r="H25" s="133">
        <f t="shared" si="0"/>
        <v>0</v>
      </c>
      <c r="I25" s="133"/>
      <c r="J25" s="133"/>
      <c r="K25" s="133">
        <f t="shared" si="1"/>
        <v>0</v>
      </c>
      <c r="L25" s="133">
        <f t="shared" si="2"/>
        <v>0</v>
      </c>
      <c r="M25" s="133">
        <f t="shared" si="3"/>
        <v>0</v>
      </c>
      <c r="N25" s="133">
        <f t="shared" si="4"/>
        <v>0</v>
      </c>
      <c r="O25" s="133">
        <f t="shared" si="5"/>
        <v>0</v>
      </c>
      <c r="P25" s="134">
        <f t="shared" si="6"/>
        <v>0</v>
      </c>
    </row>
    <row r="26" spans="1:16" s="1" customFormat="1">
      <c r="A26" s="128">
        <v>5</v>
      </c>
      <c r="B26" s="129"/>
      <c r="C26" s="130" t="s">
        <v>387</v>
      </c>
      <c r="D26" s="131" t="s">
        <v>165</v>
      </c>
      <c r="E26" s="132">
        <v>12</v>
      </c>
      <c r="F26" s="133"/>
      <c r="G26" s="133"/>
      <c r="H26" s="133">
        <f t="shared" si="0"/>
        <v>0</v>
      </c>
      <c r="I26" s="133"/>
      <c r="J26" s="133"/>
      <c r="K26" s="133"/>
      <c r="L26" s="133">
        <f t="shared" si="2"/>
        <v>0</v>
      </c>
      <c r="M26" s="133">
        <f t="shared" si="3"/>
        <v>0</v>
      </c>
      <c r="N26" s="133">
        <f t="shared" si="4"/>
        <v>0</v>
      </c>
      <c r="O26" s="133">
        <f t="shared" si="5"/>
        <v>0</v>
      </c>
      <c r="P26" s="134">
        <f t="shared" si="6"/>
        <v>0</v>
      </c>
    </row>
    <row r="27" spans="1:16" s="1" customFormat="1">
      <c r="A27" s="128"/>
      <c r="B27" s="129"/>
      <c r="C27" s="78" t="s">
        <v>301</v>
      </c>
      <c r="D27" s="131"/>
      <c r="E27" s="135"/>
      <c r="F27" s="133"/>
      <c r="G27" s="133">
        <v>0</v>
      </c>
      <c r="H27" s="133">
        <f t="shared" si="0"/>
        <v>0</v>
      </c>
      <c r="I27" s="133"/>
      <c r="J27" s="133"/>
      <c r="K27" s="133">
        <f t="shared" si="1"/>
        <v>0</v>
      </c>
      <c r="L27" s="133">
        <f t="shared" si="2"/>
        <v>0</v>
      </c>
      <c r="M27" s="133">
        <f t="shared" si="3"/>
        <v>0</v>
      </c>
      <c r="N27" s="133">
        <f t="shared" si="4"/>
        <v>0</v>
      </c>
      <c r="O27" s="133">
        <f t="shared" si="5"/>
        <v>0</v>
      </c>
      <c r="P27" s="134">
        <f t="shared" si="6"/>
        <v>0</v>
      </c>
    </row>
    <row r="28" spans="1:16" s="1" customFormat="1">
      <c r="A28" s="128">
        <v>6</v>
      </c>
      <c r="B28" s="129"/>
      <c r="C28" s="130" t="s">
        <v>389</v>
      </c>
      <c r="D28" s="131" t="s">
        <v>167</v>
      </c>
      <c r="E28" s="137">
        <v>72.8</v>
      </c>
      <c r="F28" s="133"/>
      <c r="G28" s="133">
        <v>0</v>
      </c>
      <c r="H28" s="133">
        <f t="shared" si="0"/>
        <v>0</v>
      </c>
      <c r="I28" s="133"/>
      <c r="J28" s="133"/>
      <c r="K28" s="133">
        <f t="shared" si="1"/>
        <v>0</v>
      </c>
      <c r="L28" s="133">
        <f t="shared" si="2"/>
        <v>0</v>
      </c>
      <c r="M28" s="133">
        <f t="shared" si="3"/>
        <v>0</v>
      </c>
      <c r="N28" s="133">
        <f t="shared" si="4"/>
        <v>0</v>
      </c>
      <c r="O28" s="133">
        <f t="shared" si="5"/>
        <v>0</v>
      </c>
      <c r="P28" s="134">
        <f t="shared" si="6"/>
        <v>0</v>
      </c>
    </row>
    <row r="29" spans="1:16" s="1" customFormat="1" ht="25.5">
      <c r="A29" s="128">
        <v>7</v>
      </c>
      <c r="B29" s="129"/>
      <c r="C29" s="130" t="s">
        <v>388</v>
      </c>
      <c r="D29" s="131" t="s">
        <v>167</v>
      </c>
      <c r="E29" s="137">
        <v>72.8</v>
      </c>
      <c r="F29" s="133"/>
      <c r="G29" s="133">
        <v>0</v>
      </c>
      <c r="H29" s="133">
        <f t="shared" si="0"/>
        <v>0</v>
      </c>
      <c r="I29" s="133"/>
      <c r="J29" s="133"/>
      <c r="K29" s="133">
        <f t="shared" si="1"/>
        <v>0</v>
      </c>
      <c r="L29" s="133">
        <f t="shared" si="2"/>
        <v>0</v>
      </c>
      <c r="M29" s="133">
        <f t="shared" si="3"/>
        <v>0</v>
      </c>
      <c r="N29" s="133">
        <f t="shared" si="4"/>
        <v>0</v>
      </c>
      <c r="O29" s="133">
        <f t="shared" si="5"/>
        <v>0</v>
      </c>
      <c r="P29" s="134">
        <f t="shared" si="6"/>
        <v>0</v>
      </c>
    </row>
    <row r="30" spans="1:16" s="1" customFormat="1" ht="15.75">
      <c r="A30" s="128">
        <v>8</v>
      </c>
      <c r="B30" s="129"/>
      <c r="C30" s="138" t="s">
        <v>390</v>
      </c>
      <c r="D30" s="136" t="s">
        <v>184</v>
      </c>
      <c r="E30" s="132">
        <v>26.19</v>
      </c>
      <c r="F30" s="133"/>
      <c r="G30" s="133">
        <v>0</v>
      </c>
      <c r="H30" s="133">
        <f t="shared" si="0"/>
        <v>0</v>
      </c>
      <c r="I30" s="133"/>
      <c r="J30" s="133"/>
      <c r="K30" s="133">
        <f t="shared" si="1"/>
        <v>0</v>
      </c>
      <c r="L30" s="133">
        <f t="shared" si="2"/>
        <v>0</v>
      </c>
      <c r="M30" s="133">
        <f t="shared" si="3"/>
        <v>0</v>
      </c>
      <c r="N30" s="133">
        <f t="shared" si="4"/>
        <v>0</v>
      </c>
      <c r="O30" s="133">
        <f t="shared" si="5"/>
        <v>0</v>
      </c>
      <c r="P30" s="134">
        <f t="shared" si="6"/>
        <v>0</v>
      </c>
    </row>
    <row r="31" spans="1:16" s="1" customFormat="1">
      <c r="A31" s="128">
        <v>9</v>
      </c>
      <c r="B31" s="129"/>
      <c r="C31" s="138" t="s">
        <v>391</v>
      </c>
      <c r="D31" s="131" t="s">
        <v>167</v>
      </c>
      <c r="E31" s="132">
        <v>92.4</v>
      </c>
      <c r="F31" s="133"/>
      <c r="G31" s="133">
        <v>0</v>
      </c>
      <c r="H31" s="133">
        <f t="shared" si="0"/>
        <v>0</v>
      </c>
      <c r="I31" s="133"/>
      <c r="J31" s="133"/>
      <c r="K31" s="133">
        <f t="shared" si="1"/>
        <v>0</v>
      </c>
      <c r="L31" s="133">
        <f t="shared" si="2"/>
        <v>0</v>
      </c>
      <c r="M31" s="133">
        <f t="shared" si="3"/>
        <v>0</v>
      </c>
      <c r="N31" s="133">
        <f t="shared" si="4"/>
        <v>0</v>
      </c>
      <c r="O31" s="133">
        <f t="shared" si="5"/>
        <v>0</v>
      </c>
      <c r="P31" s="134">
        <f t="shared" si="6"/>
        <v>0</v>
      </c>
    </row>
    <row r="32" spans="1:16" s="1" customFormat="1">
      <c r="A32" s="128">
        <v>10</v>
      </c>
      <c r="B32" s="129"/>
      <c r="C32" s="130" t="s">
        <v>392</v>
      </c>
      <c r="D32" s="131" t="s">
        <v>167</v>
      </c>
      <c r="E32" s="132">
        <v>92.4</v>
      </c>
      <c r="F32" s="133"/>
      <c r="G32" s="133">
        <v>0</v>
      </c>
      <c r="H32" s="133">
        <f t="shared" si="0"/>
        <v>0</v>
      </c>
      <c r="I32" s="133"/>
      <c r="J32" s="133"/>
      <c r="K32" s="133">
        <f t="shared" si="1"/>
        <v>0</v>
      </c>
      <c r="L32" s="133">
        <f t="shared" si="2"/>
        <v>0</v>
      </c>
      <c r="M32" s="133">
        <f t="shared" si="3"/>
        <v>0</v>
      </c>
      <c r="N32" s="133">
        <f t="shared" si="4"/>
        <v>0</v>
      </c>
      <c r="O32" s="133">
        <f t="shared" si="5"/>
        <v>0</v>
      </c>
      <c r="P32" s="134">
        <f t="shared" si="6"/>
        <v>0</v>
      </c>
    </row>
    <row r="33" spans="1:16" s="1" customFormat="1">
      <c r="A33" s="128"/>
      <c r="B33" s="129"/>
      <c r="C33" s="130"/>
      <c r="D33" s="131"/>
      <c r="E33" s="132"/>
      <c r="F33" s="133"/>
      <c r="G33" s="133"/>
      <c r="H33" s="133"/>
      <c r="I33" s="133"/>
      <c r="J33" s="133"/>
      <c r="K33" s="133"/>
      <c r="L33" s="133"/>
      <c r="M33" s="133"/>
      <c r="N33" s="133"/>
      <c r="O33" s="133"/>
      <c r="P33" s="134"/>
    </row>
    <row r="34" spans="1:16" s="1" customFormat="1">
      <c r="A34" s="128"/>
      <c r="B34" s="129"/>
      <c r="C34" s="78" t="s">
        <v>393</v>
      </c>
      <c r="D34" s="131"/>
      <c r="E34" s="135"/>
      <c r="F34" s="133"/>
      <c r="G34" s="133">
        <v>0</v>
      </c>
      <c r="H34" s="133">
        <f t="shared" ref="H34:H41" si="7">ROUND(F34*G34,2)</f>
        <v>0</v>
      </c>
      <c r="I34" s="133"/>
      <c r="J34" s="133"/>
      <c r="K34" s="133">
        <f t="shared" ref="K34:K41" si="8">ROUND(H34+I34+J34,2)</f>
        <v>0</v>
      </c>
      <c r="L34" s="133">
        <f t="shared" ref="L34:L41" si="9">ROUND(E34*F34,2)</f>
        <v>0</v>
      </c>
      <c r="M34" s="133">
        <f t="shared" ref="M34:M41" si="10">ROUND(E34*H34,2)</f>
        <v>0</v>
      </c>
      <c r="N34" s="133">
        <f t="shared" ref="N34:N41" si="11">ROUND(E34*I34,2)</f>
        <v>0</v>
      </c>
      <c r="O34" s="133">
        <f t="shared" ref="O34:O41" si="12">ROUND(E34*J34,2)</f>
        <v>0</v>
      </c>
      <c r="P34" s="134">
        <f t="shared" ref="P34:P41" si="13">M34+N34+O34</f>
        <v>0</v>
      </c>
    </row>
    <row r="35" spans="1:16" s="1" customFormat="1">
      <c r="A35" s="128">
        <v>11</v>
      </c>
      <c r="B35" s="129"/>
      <c r="C35" s="130" t="s">
        <v>394</v>
      </c>
      <c r="D35" s="136" t="s">
        <v>165</v>
      </c>
      <c r="E35" s="137">
        <v>12</v>
      </c>
      <c r="F35" s="133"/>
      <c r="G35" s="133">
        <v>0</v>
      </c>
      <c r="H35" s="133">
        <f t="shared" si="7"/>
        <v>0</v>
      </c>
      <c r="I35" s="133"/>
      <c r="J35" s="133"/>
      <c r="K35" s="133">
        <f t="shared" si="8"/>
        <v>0</v>
      </c>
      <c r="L35" s="133">
        <f t="shared" si="9"/>
        <v>0</v>
      </c>
      <c r="M35" s="133">
        <f t="shared" si="10"/>
        <v>0</v>
      </c>
      <c r="N35" s="133">
        <f t="shared" si="11"/>
        <v>0</v>
      </c>
      <c r="O35" s="133">
        <f t="shared" si="12"/>
        <v>0</v>
      </c>
      <c r="P35" s="134">
        <f t="shared" si="13"/>
        <v>0</v>
      </c>
    </row>
    <row r="36" spans="1:16" s="1" customFormat="1">
      <c r="A36" s="128">
        <v>12</v>
      </c>
      <c r="B36" s="129"/>
      <c r="C36" s="130" t="s">
        <v>395</v>
      </c>
      <c r="D36" s="131" t="s">
        <v>165</v>
      </c>
      <c r="E36" s="137">
        <v>12</v>
      </c>
      <c r="F36" s="133"/>
      <c r="G36" s="133">
        <v>0</v>
      </c>
      <c r="H36" s="133">
        <f t="shared" si="7"/>
        <v>0</v>
      </c>
      <c r="I36" s="133"/>
      <c r="J36" s="133"/>
      <c r="K36" s="133">
        <f t="shared" si="8"/>
        <v>0</v>
      </c>
      <c r="L36" s="133">
        <f t="shared" si="9"/>
        <v>0</v>
      </c>
      <c r="M36" s="133">
        <f t="shared" si="10"/>
        <v>0</v>
      </c>
      <c r="N36" s="133">
        <f t="shared" si="11"/>
        <v>0</v>
      </c>
      <c r="O36" s="133">
        <f t="shared" si="12"/>
        <v>0</v>
      </c>
      <c r="P36" s="134">
        <f t="shared" si="13"/>
        <v>0</v>
      </c>
    </row>
    <row r="37" spans="1:16" s="1" customFormat="1">
      <c r="A37" s="128">
        <v>13</v>
      </c>
      <c r="B37" s="129"/>
      <c r="C37" s="138" t="s">
        <v>396</v>
      </c>
      <c r="D37" s="131" t="s">
        <v>167</v>
      </c>
      <c r="E37" s="132">
        <v>88.56</v>
      </c>
      <c r="F37" s="133"/>
      <c r="G37" s="133">
        <v>0</v>
      </c>
      <c r="H37" s="133">
        <f t="shared" si="7"/>
        <v>0</v>
      </c>
      <c r="I37" s="133"/>
      <c r="J37" s="133"/>
      <c r="K37" s="133">
        <f t="shared" si="8"/>
        <v>0</v>
      </c>
      <c r="L37" s="133">
        <f t="shared" si="9"/>
        <v>0</v>
      </c>
      <c r="M37" s="133">
        <f t="shared" si="10"/>
        <v>0</v>
      </c>
      <c r="N37" s="133">
        <f t="shared" si="11"/>
        <v>0</v>
      </c>
      <c r="O37" s="133">
        <f t="shared" si="12"/>
        <v>0</v>
      </c>
      <c r="P37" s="134">
        <f t="shared" si="13"/>
        <v>0</v>
      </c>
    </row>
    <row r="38" spans="1:16" s="1" customFormat="1">
      <c r="A38" s="128">
        <v>14</v>
      </c>
      <c r="B38" s="129"/>
      <c r="C38" s="138" t="s">
        <v>397</v>
      </c>
      <c r="D38" s="131" t="s">
        <v>167</v>
      </c>
      <c r="E38" s="132">
        <v>72.8</v>
      </c>
      <c r="F38" s="133"/>
      <c r="G38" s="133">
        <v>0</v>
      </c>
      <c r="H38" s="133">
        <f t="shared" si="7"/>
        <v>0</v>
      </c>
      <c r="I38" s="133"/>
      <c r="J38" s="133"/>
      <c r="K38" s="133">
        <f t="shared" si="8"/>
        <v>0</v>
      </c>
      <c r="L38" s="133">
        <f t="shared" si="9"/>
        <v>0</v>
      </c>
      <c r="M38" s="133">
        <f t="shared" si="10"/>
        <v>0</v>
      </c>
      <c r="N38" s="133">
        <f t="shared" si="11"/>
        <v>0</v>
      </c>
      <c r="O38" s="133">
        <f t="shared" si="12"/>
        <v>0</v>
      </c>
      <c r="P38" s="134">
        <f t="shared" si="13"/>
        <v>0</v>
      </c>
    </row>
    <row r="39" spans="1:16" s="1" customFormat="1">
      <c r="A39" s="128">
        <v>15</v>
      </c>
      <c r="B39" s="129"/>
      <c r="C39" s="130" t="s">
        <v>398</v>
      </c>
      <c r="D39" s="131" t="s">
        <v>167</v>
      </c>
      <c r="E39" s="132">
        <v>136.30000000000001</v>
      </c>
      <c r="F39" s="133"/>
      <c r="G39" s="133">
        <v>0</v>
      </c>
      <c r="H39" s="133">
        <f t="shared" si="7"/>
        <v>0</v>
      </c>
      <c r="I39" s="133"/>
      <c r="J39" s="133"/>
      <c r="K39" s="133">
        <f t="shared" si="8"/>
        <v>0</v>
      </c>
      <c r="L39" s="133">
        <f t="shared" si="9"/>
        <v>0</v>
      </c>
      <c r="M39" s="133">
        <f t="shared" si="10"/>
        <v>0</v>
      </c>
      <c r="N39" s="133">
        <f t="shared" si="11"/>
        <v>0</v>
      </c>
      <c r="O39" s="133">
        <f t="shared" si="12"/>
        <v>0</v>
      </c>
      <c r="P39" s="134">
        <f t="shared" si="13"/>
        <v>0</v>
      </c>
    </row>
    <row r="40" spans="1:16" s="1" customFormat="1">
      <c r="A40" s="128">
        <v>16</v>
      </c>
      <c r="B40" s="129"/>
      <c r="C40" s="130" t="s">
        <v>399</v>
      </c>
      <c r="D40" s="131" t="s">
        <v>167</v>
      </c>
      <c r="E40" s="132">
        <f>E38+E39</f>
        <v>209.1</v>
      </c>
      <c r="F40" s="133"/>
      <c r="G40" s="133">
        <v>0</v>
      </c>
      <c r="H40" s="133">
        <f t="shared" ref="H40" si="14">ROUND(F40*G40,2)</f>
        <v>0</v>
      </c>
      <c r="I40" s="133"/>
      <c r="J40" s="133"/>
      <c r="K40" s="133">
        <f t="shared" ref="K40" si="15">ROUND(H40+I40+J40,2)</f>
        <v>0</v>
      </c>
      <c r="L40" s="133">
        <f t="shared" ref="L40" si="16">ROUND(E40*F40,2)</f>
        <v>0</v>
      </c>
      <c r="M40" s="133">
        <f t="shared" ref="M40" si="17">ROUND(E40*H40,2)</f>
        <v>0</v>
      </c>
      <c r="N40" s="133">
        <f t="shared" ref="N40" si="18">ROUND(E40*I40,2)</f>
        <v>0</v>
      </c>
      <c r="O40" s="133">
        <f t="shared" ref="O40" si="19">ROUND(E40*J40,2)</f>
        <v>0</v>
      </c>
      <c r="P40" s="134">
        <f t="shared" ref="P40" si="20">M40+N40+O40</f>
        <v>0</v>
      </c>
    </row>
    <row r="41" spans="1:16" s="1" customFormat="1">
      <c r="A41" s="128">
        <v>17</v>
      </c>
      <c r="B41" s="129"/>
      <c r="C41" s="130" t="s">
        <v>400</v>
      </c>
      <c r="D41" s="131" t="s">
        <v>167</v>
      </c>
      <c r="E41" s="132">
        <v>72.8</v>
      </c>
      <c r="F41" s="133"/>
      <c r="G41" s="133">
        <v>0</v>
      </c>
      <c r="H41" s="133">
        <f t="shared" si="7"/>
        <v>0</v>
      </c>
      <c r="I41" s="133"/>
      <c r="J41" s="133"/>
      <c r="K41" s="133">
        <f t="shared" si="8"/>
        <v>0</v>
      </c>
      <c r="L41" s="133">
        <f t="shared" si="9"/>
        <v>0</v>
      </c>
      <c r="M41" s="133">
        <f t="shared" si="10"/>
        <v>0</v>
      </c>
      <c r="N41" s="133">
        <f t="shared" si="11"/>
        <v>0</v>
      </c>
      <c r="O41" s="133">
        <f t="shared" si="12"/>
        <v>0</v>
      </c>
      <c r="P41" s="134">
        <f t="shared" si="13"/>
        <v>0</v>
      </c>
    </row>
    <row r="42" spans="1:16" s="1" customFormat="1">
      <c r="A42" s="128"/>
      <c r="B42" s="129"/>
      <c r="C42" s="130"/>
      <c r="D42" s="131"/>
      <c r="E42" s="132"/>
      <c r="F42" s="133"/>
      <c r="G42" s="133">
        <v>0</v>
      </c>
      <c r="H42" s="133">
        <f t="shared" si="0"/>
        <v>0</v>
      </c>
      <c r="I42" s="133"/>
      <c r="J42" s="133"/>
      <c r="K42" s="133">
        <f t="shared" si="1"/>
        <v>0</v>
      </c>
      <c r="L42" s="133">
        <f t="shared" si="2"/>
        <v>0</v>
      </c>
      <c r="M42" s="133">
        <f t="shared" si="3"/>
        <v>0</v>
      </c>
      <c r="N42" s="133">
        <f t="shared" si="4"/>
        <v>0</v>
      </c>
      <c r="O42" s="133">
        <f t="shared" si="5"/>
        <v>0</v>
      </c>
      <c r="P42" s="134">
        <f t="shared" si="6"/>
        <v>0</v>
      </c>
    </row>
    <row r="43" spans="1:16" s="1" customFormat="1">
      <c r="A43" s="128"/>
      <c r="B43" s="129"/>
      <c r="C43" s="130" t="s">
        <v>169</v>
      </c>
      <c r="D43" s="131"/>
      <c r="E43" s="132"/>
      <c r="F43" s="133"/>
      <c r="G43" s="133">
        <v>0</v>
      </c>
      <c r="H43" s="133">
        <f t="shared" si="0"/>
        <v>0</v>
      </c>
      <c r="I43" s="133"/>
      <c r="J43" s="133"/>
      <c r="K43" s="133">
        <f t="shared" si="1"/>
        <v>0</v>
      </c>
      <c r="L43" s="133">
        <f t="shared" si="2"/>
        <v>0</v>
      </c>
      <c r="M43" s="133">
        <f t="shared" si="3"/>
        <v>0</v>
      </c>
      <c r="N43" s="133">
        <f t="shared" si="4"/>
        <v>0</v>
      </c>
      <c r="O43" s="133">
        <f t="shared" si="5"/>
        <v>0</v>
      </c>
      <c r="P43" s="134">
        <f t="shared" si="6"/>
        <v>0</v>
      </c>
    </row>
    <row r="44" spans="1:16" s="1" customFormat="1">
      <c r="A44" s="128">
        <v>18</v>
      </c>
      <c r="B44" s="129"/>
      <c r="C44" s="130" t="s">
        <v>170</v>
      </c>
      <c r="D44" s="131" t="s">
        <v>163</v>
      </c>
      <c r="E44" s="135">
        <v>1</v>
      </c>
      <c r="F44" s="133"/>
      <c r="G44" s="133">
        <v>0</v>
      </c>
      <c r="H44" s="133">
        <f t="shared" si="0"/>
        <v>0</v>
      </c>
      <c r="I44" s="133"/>
      <c r="J44" s="133"/>
      <c r="K44" s="133">
        <f t="shared" si="1"/>
        <v>0</v>
      </c>
      <c r="L44" s="133">
        <f t="shared" si="2"/>
        <v>0</v>
      </c>
      <c r="M44" s="133">
        <f t="shared" si="3"/>
        <v>0</v>
      </c>
      <c r="N44" s="133">
        <f t="shared" si="4"/>
        <v>0</v>
      </c>
      <c r="O44" s="133">
        <f t="shared" si="5"/>
        <v>0</v>
      </c>
      <c r="P44" s="134">
        <f t="shared" si="6"/>
        <v>0</v>
      </c>
    </row>
    <row r="45" spans="1:16" s="25" customFormat="1" ht="6">
      <c r="A45" s="65"/>
      <c r="B45" s="65"/>
      <c r="C45" s="66"/>
      <c r="D45" s="67"/>
      <c r="E45" s="68"/>
      <c r="F45" s="69"/>
      <c r="G45" s="69"/>
      <c r="H45" s="69"/>
      <c r="I45" s="69"/>
      <c r="J45" s="69"/>
      <c r="K45" s="69"/>
      <c r="L45" s="69"/>
      <c r="M45" s="69"/>
      <c r="N45" s="69"/>
      <c r="O45" s="69"/>
      <c r="P45" s="69"/>
    </row>
    <row r="46" spans="1:16">
      <c r="A46" s="263" t="s">
        <v>145</v>
      </c>
      <c r="B46" s="264"/>
      <c r="C46" s="264"/>
      <c r="D46" s="264"/>
      <c r="E46" s="264"/>
      <c r="F46" s="264"/>
      <c r="G46" s="264"/>
      <c r="H46" s="264"/>
      <c r="I46" s="264"/>
      <c r="J46" s="265"/>
      <c r="K46" s="20"/>
      <c r="L46" s="20"/>
      <c r="M46" s="20"/>
      <c r="N46" s="49">
        <f>SUM(N19:N45)</f>
        <v>0</v>
      </c>
      <c r="O46" s="49">
        <f>SUM(O19:O45)</f>
        <v>0</v>
      </c>
      <c r="P46" s="49">
        <f>SUM(P19:P45)</f>
        <v>0</v>
      </c>
    </row>
    <row r="47" spans="1:16" s="1" customFormat="1">
      <c r="B47" s="110"/>
      <c r="C47" s="111"/>
      <c r="D47" s="112"/>
      <c r="E47" s="112"/>
    </row>
    <row r="48" spans="1:16" s="1" customFormat="1">
      <c r="A48" s="257" t="s">
        <v>13</v>
      </c>
      <c r="B48" s="257"/>
      <c r="C48" s="146">
        <f>'KOPS-1'!$C$36</f>
        <v>0</v>
      </c>
      <c r="D48" s="112"/>
      <c r="E48" s="112"/>
    </row>
    <row r="49" spans="1:12" s="1" customFormat="1">
      <c r="B49" s="110"/>
      <c r="C49" s="147" t="s">
        <v>14</v>
      </c>
      <c r="D49" s="112"/>
      <c r="E49" s="112"/>
    </row>
    <row r="50" spans="1:12" s="1" customFormat="1">
      <c r="A50" s="1" t="s">
        <v>144</v>
      </c>
      <c r="B50" s="113"/>
      <c r="C50" s="146">
        <f>'KOPS-1'!$C$38</f>
        <v>0</v>
      </c>
      <c r="D50" s="112"/>
      <c r="E50" s="112"/>
      <c r="I50" s="148"/>
      <c r="J50" s="148"/>
      <c r="K50" s="148"/>
      <c r="L50" s="148"/>
    </row>
    <row r="51" spans="1:12" s="1" customFormat="1">
      <c r="A51" s="257" t="str">
        <f>KOPT!$A$38</f>
        <v>Tāme sastādīta 2026.gada __. ____________</v>
      </c>
      <c r="B51" s="257"/>
      <c r="C51" s="257"/>
      <c r="D51" s="112"/>
      <c r="E51" s="112"/>
    </row>
    <row r="52" spans="1:12" s="1" customFormat="1" hidden="1" outlineLevel="1">
      <c r="B52" s="110"/>
      <c r="C52" s="111"/>
      <c r="D52" s="112"/>
      <c r="E52" s="112"/>
    </row>
    <row r="53" spans="1:12" s="1" customFormat="1" hidden="1" outlineLevel="1">
      <c r="A53" s="257" t="s">
        <v>143</v>
      </c>
      <c r="B53" s="257"/>
      <c r="C53" s="146"/>
      <c r="D53" s="112"/>
      <c r="E53" s="112"/>
    </row>
    <row r="54" spans="1:12" s="1" customFormat="1" hidden="1" outlineLevel="1">
      <c r="B54" s="110"/>
      <c r="C54" s="147" t="s">
        <v>14</v>
      </c>
      <c r="D54" s="112"/>
      <c r="E54" s="112"/>
    </row>
    <row r="55" spans="1:12" s="1" customFormat="1" hidden="1" outlineLevel="1">
      <c r="A55" s="1" t="s">
        <v>144</v>
      </c>
      <c r="B55" s="113"/>
      <c r="C55" s="146"/>
      <c r="D55" s="112"/>
      <c r="E55" s="112"/>
      <c r="I55" s="148"/>
      <c r="J55" s="148"/>
      <c r="K55" s="148"/>
      <c r="L55" s="148"/>
    </row>
    <row r="56" spans="1:12" s="1" customFormat="1" collapsed="1">
      <c r="B56" s="110"/>
      <c r="C56" s="111"/>
      <c r="D56" s="112"/>
      <c r="E56" s="112"/>
    </row>
    <row r="57" spans="1:12" s="1" customFormat="1">
      <c r="B57" s="110"/>
      <c r="C57" s="111"/>
      <c r="D57" s="112"/>
      <c r="E57" s="112"/>
    </row>
  </sheetData>
  <mergeCells count="21">
    <mergeCell ref="A8:P8"/>
    <mergeCell ref="A1:P1"/>
    <mergeCell ref="A3:P3"/>
    <mergeCell ref="A4:P4"/>
    <mergeCell ref="A6:P6"/>
    <mergeCell ref="A7:P7"/>
    <mergeCell ref="A46:J46"/>
    <mergeCell ref="A48:B48"/>
    <mergeCell ref="A51:C51"/>
    <mergeCell ref="A53:B53"/>
    <mergeCell ref="A9:P9"/>
    <mergeCell ref="A11:K11"/>
    <mergeCell ref="N11:O11"/>
    <mergeCell ref="N13:P13"/>
    <mergeCell ref="A15:A16"/>
    <mergeCell ref="B15:B16"/>
    <mergeCell ref="C15:C16"/>
    <mergeCell ref="D15:D16"/>
    <mergeCell ref="E15:E16"/>
    <mergeCell ref="F15:K15"/>
    <mergeCell ref="L15:P15"/>
  </mergeCells>
  <phoneticPr fontId="33" type="noConversion"/>
  <conditionalFormatting sqref="C20:C44">
    <cfRule type="expression" dxfId="2" priority="1">
      <formula>AND(D20=0, E20=0)</formula>
    </cfRule>
  </conditionalFormatting>
  <pageMargins left="0.39370078740157483" right="0.39370078740157483" top="1.1811023622047245" bottom="0.78740157480314965" header="0.31496062992125984" footer="0.39370078740157483"/>
  <pageSetup paperSize="9" scale="71"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5ED9-43B2-4155-89CA-38550059F0BA}">
  <sheetPr>
    <tabColor rgb="FF92D050"/>
    <pageSetUpPr fitToPage="1"/>
  </sheetPr>
  <dimension ref="A1:P40"/>
  <sheetViews>
    <sheetView showZeros="0" topLeftCell="A12" zoomScale="78" zoomScaleNormal="78" workbookViewId="0">
      <selection activeCell="A30" sqref="A30:XFD40"/>
    </sheetView>
  </sheetViews>
  <sheetFormatPr defaultColWidth="9.140625" defaultRowHeight="12.75" outlineLevelRow="1"/>
  <cols>
    <col min="1" max="1" width="6.7109375" style="7" customWidth="1"/>
    <col min="2" max="2" width="8.7109375" style="21" customWidth="1"/>
    <col min="3" max="3" width="51.7109375" style="23" customWidth="1"/>
    <col min="4" max="4" width="9.7109375" style="17" customWidth="1"/>
    <col min="5" max="5" width="10.7109375" style="24" customWidth="1"/>
    <col min="6" max="8" width="7.7109375" style="7" customWidth="1"/>
    <col min="9" max="9" width="9.7109375" style="7" customWidth="1"/>
    <col min="10" max="10" width="8.7109375" style="7" customWidth="1"/>
    <col min="11" max="11" width="11.7109375" style="7" customWidth="1"/>
    <col min="12" max="12" width="9.7109375" style="7" customWidth="1"/>
    <col min="13" max="15" width="10.7109375" style="7" customWidth="1"/>
    <col min="16" max="16" width="12.7109375" style="7" customWidth="1"/>
    <col min="17" max="16384" width="9.140625" style="7"/>
  </cols>
  <sheetData>
    <row r="1" spans="1:16" s="22" customFormat="1" ht="20.25" outlineLevel="1">
      <c r="A1" s="249" t="s">
        <v>373</v>
      </c>
      <c r="B1" s="249"/>
      <c r="C1" s="249"/>
      <c r="D1" s="249"/>
      <c r="E1" s="249"/>
      <c r="F1" s="249"/>
      <c r="G1" s="249"/>
      <c r="H1" s="249"/>
      <c r="I1" s="249"/>
      <c r="J1" s="249"/>
      <c r="K1" s="249"/>
      <c r="L1" s="249"/>
      <c r="M1" s="249"/>
      <c r="N1" s="249"/>
      <c r="O1" s="249"/>
      <c r="P1" s="249"/>
    </row>
    <row r="2" spans="1:16" s="25" customFormat="1" ht="6" outlineLevel="1">
      <c r="C2" s="38"/>
      <c r="D2" s="39"/>
      <c r="E2" s="39"/>
    </row>
    <row r="3" spans="1:16" s="22" customFormat="1" ht="45" customHeight="1" outlineLevel="1">
      <c r="A3" s="262" t="s">
        <v>321</v>
      </c>
      <c r="B3" s="262"/>
      <c r="C3" s="262"/>
      <c r="D3" s="262"/>
      <c r="E3" s="262"/>
      <c r="F3" s="262"/>
      <c r="G3" s="262"/>
      <c r="H3" s="262"/>
      <c r="I3" s="262"/>
      <c r="J3" s="262"/>
      <c r="K3" s="262"/>
      <c r="L3" s="262"/>
      <c r="M3" s="262"/>
      <c r="N3" s="262"/>
      <c r="O3" s="262"/>
      <c r="P3" s="262"/>
    </row>
    <row r="4" spans="1:16" outlineLevel="1">
      <c r="A4" s="251" t="s">
        <v>0</v>
      </c>
      <c r="B4" s="251"/>
      <c r="C4" s="251"/>
      <c r="D4" s="251"/>
      <c r="E4" s="251"/>
      <c r="F4" s="251"/>
      <c r="G4" s="251"/>
      <c r="H4" s="251"/>
      <c r="I4" s="251"/>
      <c r="J4" s="251"/>
      <c r="K4" s="251"/>
      <c r="L4" s="251"/>
      <c r="M4" s="251"/>
      <c r="N4" s="251"/>
      <c r="O4" s="251"/>
      <c r="P4" s="251"/>
    </row>
    <row r="5" spans="1:16" outlineLevel="1"/>
    <row r="6" spans="1:16" s="6" customFormat="1" ht="15" outlineLevel="1">
      <c r="A6" s="246" t="s">
        <v>172</v>
      </c>
      <c r="B6" s="246"/>
      <c r="C6" s="246"/>
      <c r="D6" s="246"/>
      <c r="E6" s="246"/>
      <c r="F6" s="246"/>
      <c r="G6" s="246"/>
      <c r="H6" s="246"/>
      <c r="I6" s="246"/>
      <c r="J6" s="246"/>
      <c r="K6" s="246"/>
      <c r="L6" s="246"/>
      <c r="M6" s="246"/>
      <c r="N6" s="246"/>
      <c r="O6" s="246"/>
      <c r="P6" s="246"/>
    </row>
    <row r="7" spans="1:16" s="6" customFormat="1" ht="15" outlineLevel="1">
      <c r="A7" s="246" t="s">
        <v>174</v>
      </c>
      <c r="B7" s="246"/>
      <c r="C7" s="246"/>
      <c r="D7" s="246"/>
      <c r="E7" s="246"/>
      <c r="F7" s="246"/>
      <c r="G7" s="246"/>
      <c r="H7" s="246"/>
      <c r="I7" s="246"/>
      <c r="J7" s="246"/>
      <c r="K7" s="246"/>
      <c r="L7" s="246"/>
      <c r="M7" s="246"/>
      <c r="N7" s="246"/>
      <c r="O7" s="246"/>
      <c r="P7" s="246"/>
    </row>
    <row r="8" spans="1:16" s="6" customFormat="1" ht="15" outlineLevel="1">
      <c r="A8" s="246" t="s">
        <v>173</v>
      </c>
      <c r="B8" s="246"/>
      <c r="C8" s="246"/>
      <c r="D8" s="246"/>
      <c r="E8" s="246"/>
      <c r="F8" s="246"/>
      <c r="G8" s="246"/>
      <c r="H8" s="246"/>
      <c r="I8" s="246"/>
      <c r="J8" s="246"/>
      <c r="K8" s="246"/>
      <c r="L8" s="246"/>
      <c r="M8" s="246"/>
      <c r="N8" s="246"/>
      <c r="O8" s="246"/>
      <c r="P8" s="246"/>
    </row>
    <row r="9" spans="1:16" s="6" customFormat="1" ht="15" outlineLevel="1">
      <c r="A9" s="246" t="s">
        <v>175</v>
      </c>
      <c r="B9" s="246"/>
      <c r="C9" s="246"/>
      <c r="D9" s="246"/>
      <c r="E9" s="246"/>
      <c r="F9" s="246"/>
      <c r="G9" s="246"/>
      <c r="H9" s="246"/>
      <c r="I9" s="246"/>
      <c r="J9" s="246"/>
      <c r="K9" s="246"/>
      <c r="L9" s="246"/>
      <c r="M9" s="246"/>
      <c r="N9" s="246"/>
      <c r="O9" s="246"/>
      <c r="P9" s="246"/>
    </row>
    <row r="10" spans="1:16" outlineLevel="1"/>
    <row r="11" spans="1:16" outlineLevel="1">
      <c r="A11" s="233" t="s">
        <v>274</v>
      </c>
      <c r="B11" s="233"/>
      <c r="C11" s="233"/>
      <c r="D11" s="233"/>
      <c r="E11" s="233"/>
      <c r="F11" s="233"/>
      <c r="G11" s="233"/>
      <c r="H11" s="233"/>
      <c r="I11" s="233"/>
      <c r="J11" s="233"/>
      <c r="K11" s="233"/>
      <c r="M11" s="48" t="s">
        <v>140</v>
      </c>
      <c r="N11" s="266">
        <f>P29</f>
        <v>0</v>
      </c>
      <c r="O11" s="267"/>
      <c r="P11" s="7" t="s">
        <v>141</v>
      </c>
    </row>
    <row r="12" spans="1:16" outlineLevel="1"/>
    <row r="13" spans="1:16" outlineLevel="1">
      <c r="N13" s="268" t="str">
        <f>KOPT!B23</f>
        <v>Tāme sastādīta 2026.gada __. ____________</v>
      </c>
      <c r="O13" s="268"/>
      <c r="P13" s="268"/>
    </row>
    <row r="14" spans="1:16" outlineLevel="1"/>
    <row r="15" spans="1:16" ht="15" customHeight="1">
      <c r="A15" s="269" t="s">
        <v>142</v>
      </c>
      <c r="B15" s="269" t="s">
        <v>127</v>
      </c>
      <c r="C15" s="269" t="s">
        <v>128</v>
      </c>
      <c r="D15" s="269" t="s">
        <v>129</v>
      </c>
      <c r="E15" s="269" t="s">
        <v>130</v>
      </c>
      <c r="F15" s="269" t="s">
        <v>131</v>
      </c>
      <c r="G15" s="269"/>
      <c r="H15" s="269"/>
      <c r="I15" s="269"/>
      <c r="J15" s="269"/>
      <c r="K15" s="269"/>
      <c r="L15" s="269" t="s">
        <v>132</v>
      </c>
      <c r="M15" s="269"/>
      <c r="N15" s="269"/>
      <c r="O15" s="269"/>
      <c r="P15" s="269"/>
    </row>
    <row r="16" spans="1:16" ht="63.75">
      <c r="A16" s="269"/>
      <c r="B16" s="269"/>
      <c r="C16" s="269"/>
      <c r="D16" s="269"/>
      <c r="E16" s="269"/>
      <c r="F16" s="47" t="s">
        <v>133</v>
      </c>
      <c r="G16" s="47" t="s">
        <v>134</v>
      </c>
      <c r="H16" s="47" t="s">
        <v>135</v>
      </c>
      <c r="I16" s="47" t="s">
        <v>8</v>
      </c>
      <c r="J16" s="47" t="s">
        <v>9</v>
      </c>
      <c r="K16" s="47" t="s">
        <v>10</v>
      </c>
      <c r="L16" s="47" t="s">
        <v>136</v>
      </c>
      <c r="M16" s="47" t="s">
        <v>135</v>
      </c>
      <c r="N16" s="47" t="s">
        <v>8</v>
      </c>
      <c r="O16" s="47" t="s">
        <v>9</v>
      </c>
      <c r="P16" s="47" t="s">
        <v>137</v>
      </c>
    </row>
    <row r="17" spans="1:16">
      <c r="A17" s="14">
        <v>1</v>
      </c>
      <c r="B17" s="14">
        <v>2</v>
      </c>
      <c r="C17" s="47">
        <v>3</v>
      </c>
      <c r="D17" s="9">
        <v>4</v>
      </c>
      <c r="E17" s="15">
        <v>5</v>
      </c>
      <c r="F17" s="15">
        <v>6</v>
      </c>
      <c r="G17" s="15">
        <v>7</v>
      </c>
      <c r="H17" s="15">
        <v>8</v>
      </c>
      <c r="I17" s="15">
        <v>9</v>
      </c>
      <c r="J17" s="15">
        <v>10</v>
      </c>
      <c r="K17" s="15">
        <v>11</v>
      </c>
      <c r="L17" s="15">
        <v>12</v>
      </c>
      <c r="M17" s="15">
        <v>13</v>
      </c>
      <c r="N17" s="15">
        <v>14</v>
      </c>
      <c r="O17" s="15">
        <v>15</v>
      </c>
      <c r="P17" s="15">
        <v>16</v>
      </c>
    </row>
    <row r="18" spans="1:16" s="8" customFormat="1" ht="6">
      <c r="A18" s="70"/>
      <c r="B18" s="70"/>
      <c r="C18" s="71"/>
      <c r="D18" s="72"/>
      <c r="E18" s="73"/>
      <c r="F18" s="73"/>
      <c r="G18" s="73"/>
      <c r="H18" s="73"/>
      <c r="I18" s="73"/>
      <c r="J18" s="73"/>
      <c r="K18" s="73"/>
      <c r="L18" s="73"/>
      <c r="M18" s="73"/>
      <c r="N18" s="73"/>
      <c r="O18" s="73"/>
      <c r="P18" s="73"/>
    </row>
    <row r="19" spans="1:16" s="25" customFormat="1" ht="24" hidden="1">
      <c r="A19" s="60" t="s">
        <v>142</v>
      </c>
      <c r="B19" s="60" t="s">
        <v>127</v>
      </c>
      <c r="C19" s="61" t="s">
        <v>128</v>
      </c>
      <c r="D19" s="60" t="s">
        <v>129</v>
      </c>
      <c r="E19" s="62" t="s">
        <v>130</v>
      </c>
      <c r="F19" s="62" t="s">
        <v>133</v>
      </c>
      <c r="G19" s="63" t="s">
        <v>134</v>
      </c>
      <c r="H19" s="62" t="s">
        <v>135</v>
      </c>
      <c r="I19" s="62" t="s">
        <v>8</v>
      </c>
      <c r="J19" s="62" t="s">
        <v>9</v>
      </c>
      <c r="K19" s="62" t="s">
        <v>10</v>
      </c>
      <c r="L19" s="62" t="s">
        <v>136</v>
      </c>
      <c r="M19" s="62" t="s">
        <v>151</v>
      </c>
      <c r="N19" s="62" t="s">
        <v>152</v>
      </c>
      <c r="O19" s="62" t="s">
        <v>153</v>
      </c>
      <c r="P19" s="64" t="s">
        <v>137</v>
      </c>
    </row>
    <row r="20" spans="1:16" s="1" customFormat="1">
      <c r="A20" s="128">
        <v>1</v>
      </c>
      <c r="B20" s="129"/>
      <c r="C20" s="130" t="s">
        <v>344</v>
      </c>
      <c r="D20" s="131"/>
      <c r="E20" s="132"/>
      <c r="F20" s="133"/>
      <c r="G20" s="133">
        <v>0</v>
      </c>
      <c r="H20" s="133">
        <f t="shared" ref="H20:H27" si="0">ROUND(F20*G20,2)</f>
        <v>0</v>
      </c>
      <c r="I20" s="133"/>
      <c r="J20" s="133"/>
      <c r="K20" s="133">
        <f>ROUND(H20+I20+J20,2)</f>
        <v>0</v>
      </c>
      <c r="L20" s="133">
        <f>ROUND(E20*F20,2)</f>
        <v>0</v>
      </c>
      <c r="M20" s="133">
        <f>ROUND(E20*H20,2)</f>
        <v>0</v>
      </c>
      <c r="N20" s="133">
        <f>ROUND(E20*I20,2)</f>
        <v>0</v>
      </c>
      <c r="O20" s="133">
        <f>ROUND(E20*J20,2)</f>
        <v>0</v>
      </c>
      <c r="P20" s="134">
        <f>M20+N20+O20</f>
        <v>0</v>
      </c>
    </row>
    <row r="21" spans="1:16" s="1" customFormat="1">
      <c r="A21" s="128">
        <v>2</v>
      </c>
      <c r="B21" s="129"/>
      <c r="C21" s="130" t="s">
        <v>343</v>
      </c>
      <c r="D21" s="131"/>
      <c r="E21" s="132"/>
      <c r="F21" s="133"/>
      <c r="G21" s="133"/>
      <c r="H21" s="133">
        <f t="shared" si="0"/>
        <v>0</v>
      </c>
      <c r="I21" s="133">
        <f>ROUND(G21*H21,2)</f>
        <v>0</v>
      </c>
      <c r="J21" s="133"/>
      <c r="K21" s="133"/>
      <c r="L21" s="133"/>
      <c r="M21" s="133"/>
      <c r="N21" s="133"/>
      <c r="O21" s="133"/>
      <c r="P21" s="134"/>
    </row>
    <row r="22" spans="1:16" s="1" customFormat="1">
      <c r="A22" s="128">
        <v>3</v>
      </c>
      <c r="B22" s="129"/>
      <c r="C22" s="130" t="s">
        <v>321</v>
      </c>
      <c r="D22" s="131" t="s">
        <v>163</v>
      </c>
      <c r="E22" s="137">
        <v>2</v>
      </c>
      <c r="F22" s="133"/>
      <c r="G22" s="133">
        <v>0</v>
      </c>
      <c r="H22" s="133">
        <f t="shared" si="0"/>
        <v>0</v>
      </c>
      <c r="I22" s="133"/>
      <c r="J22" s="133"/>
      <c r="K22" s="133">
        <f>ROUND(H22+I22+J22,2)</f>
        <v>0</v>
      </c>
      <c r="L22" s="133">
        <f>ROUND(E22*F22,2)</f>
        <v>0</v>
      </c>
      <c r="M22" s="133">
        <f>ROUND(E22*H22,2)</f>
        <v>0</v>
      </c>
      <c r="N22" s="133">
        <f>ROUND(E22*I22,2)</f>
        <v>0</v>
      </c>
      <c r="O22" s="133">
        <f>ROUND(E22*J22,2)</f>
        <v>0</v>
      </c>
      <c r="P22" s="134">
        <f>M22+N22+O22</f>
        <v>0</v>
      </c>
    </row>
    <row r="23" spans="1:16" s="1" customFormat="1">
      <c r="A23" s="128">
        <v>4</v>
      </c>
      <c r="B23" s="129"/>
      <c r="C23" s="130" t="s">
        <v>345</v>
      </c>
      <c r="D23" s="136" t="s">
        <v>163</v>
      </c>
      <c r="E23" s="137">
        <v>2</v>
      </c>
      <c r="F23" s="133"/>
      <c r="G23" s="133">
        <v>0</v>
      </c>
      <c r="H23" s="133">
        <f t="shared" si="0"/>
        <v>0</v>
      </c>
      <c r="I23" s="133"/>
      <c r="J23" s="133"/>
      <c r="K23" s="133">
        <f t="shared" ref="K23:K27" si="1">ROUND(H23+I23+J23,2)</f>
        <v>0</v>
      </c>
      <c r="L23" s="133">
        <f t="shared" ref="L23:L27" si="2">ROUND(E23*F23,2)</f>
        <v>0</v>
      </c>
      <c r="M23" s="133">
        <f t="shared" ref="M23:M27" si="3">ROUND(E23*H23,2)</f>
        <v>0</v>
      </c>
      <c r="N23" s="133">
        <f t="shared" ref="N23:N27" si="4">ROUND(E23*I23,2)</f>
        <v>0</v>
      </c>
      <c r="O23" s="133">
        <f t="shared" ref="O23:O27" si="5">ROUND(E23*J23,2)</f>
        <v>0</v>
      </c>
      <c r="P23" s="134">
        <f t="shared" ref="P23:P27" si="6">M23+N23+O23</f>
        <v>0</v>
      </c>
    </row>
    <row r="24" spans="1:16" s="1" customFormat="1">
      <c r="A24" s="128">
        <v>5</v>
      </c>
      <c r="B24" s="129"/>
      <c r="C24" s="130" t="s">
        <v>346</v>
      </c>
      <c r="D24" s="131" t="s">
        <v>163</v>
      </c>
      <c r="E24" s="137">
        <v>1</v>
      </c>
      <c r="F24" s="133"/>
      <c r="G24" s="133">
        <v>0</v>
      </c>
      <c r="H24" s="133">
        <f t="shared" si="0"/>
        <v>0</v>
      </c>
      <c r="I24" s="133"/>
      <c r="J24" s="133"/>
      <c r="K24" s="133">
        <f t="shared" si="1"/>
        <v>0</v>
      </c>
      <c r="L24" s="133">
        <f t="shared" si="2"/>
        <v>0</v>
      </c>
      <c r="M24" s="133">
        <f t="shared" si="3"/>
        <v>0</v>
      </c>
      <c r="N24" s="133">
        <f t="shared" si="4"/>
        <v>0</v>
      </c>
      <c r="O24" s="133">
        <f t="shared" si="5"/>
        <v>0</v>
      </c>
      <c r="P24" s="134">
        <f t="shared" si="6"/>
        <v>0</v>
      </c>
    </row>
    <row r="25" spans="1:16" s="1" customFormat="1">
      <c r="A25" s="128"/>
      <c r="B25" s="129"/>
      <c r="C25" s="130"/>
      <c r="D25" s="131"/>
      <c r="E25" s="132"/>
      <c r="F25" s="133"/>
      <c r="G25" s="133">
        <v>0</v>
      </c>
      <c r="H25" s="133">
        <f t="shared" si="0"/>
        <v>0</v>
      </c>
      <c r="I25" s="133"/>
      <c r="J25" s="133"/>
      <c r="K25" s="133">
        <f t="shared" si="1"/>
        <v>0</v>
      </c>
      <c r="L25" s="133">
        <f t="shared" si="2"/>
        <v>0</v>
      </c>
      <c r="M25" s="133">
        <f t="shared" si="3"/>
        <v>0</v>
      </c>
      <c r="N25" s="133">
        <f t="shared" si="4"/>
        <v>0</v>
      </c>
      <c r="O25" s="133">
        <f t="shared" si="5"/>
        <v>0</v>
      </c>
      <c r="P25" s="134">
        <f t="shared" si="6"/>
        <v>0</v>
      </c>
    </row>
    <row r="26" spans="1:16" s="1" customFormat="1">
      <c r="A26" s="128">
        <v>6</v>
      </c>
      <c r="B26" s="129"/>
      <c r="C26" s="130" t="s">
        <v>169</v>
      </c>
      <c r="D26" s="131"/>
      <c r="E26" s="132"/>
      <c r="F26" s="133"/>
      <c r="G26" s="133">
        <v>0</v>
      </c>
      <c r="H26" s="133">
        <f t="shared" si="0"/>
        <v>0</v>
      </c>
      <c r="I26" s="133"/>
      <c r="J26" s="133"/>
      <c r="K26" s="133">
        <f t="shared" si="1"/>
        <v>0</v>
      </c>
      <c r="L26" s="133">
        <f t="shared" si="2"/>
        <v>0</v>
      </c>
      <c r="M26" s="133">
        <f t="shared" si="3"/>
        <v>0</v>
      </c>
      <c r="N26" s="133">
        <f t="shared" si="4"/>
        <v>0</v>
      </c>
      <c r="O26" s="133">
        <f t="shared" si="5"/>
        <v>0</v>
      </c>
      <c r="P26" s="134">
        <f t="shared" si="6"/>
        <v>0</v>
      </c>
    </row>
    <row r="27" spans="1:16" s="1" customFormat="1">
      <c r="A27" s="128">
        <v>7</v>
      </c>
      <c r="B27" s="129"/>
      <c r="C27" s="130" t="s">
        <v>170</v>
      </c>
      <c r="D27" s="131" t="s">
        <v>163</v>
      </c>
      <c r="E27" s="135">
        <v>1</v>
      </c>
      <c r="F27" s="133"/>
      <c r="G27" s="133">
        <v>0</v>
      </c>
      <c r="H27" s="133">
        <f t="shared" si="0"/>
        <v>0</v>
      </c>
      <c r="I27" s="133"/>
      <c r="J27" s="133"/>
      <c r="K27" s="133">
        <f t="shared" si="1"/>
        <v>0</v>
      </c>
      <c r="L27" s="133">
        <f t="shared" si="2"/>
        <v>0</v>
      </c>
      <c r="M27" s="133">
        <f t="shared" si="3"/>
        <v>0</v>
      </c>
      <c r="N27" s="133">
        <f t="shared" si="4"/>
        <v>0</v>
      </c>
      <c r="O27" s="133">
        <f t="shared" si="5"/>
        <v>0</v>
      </c>
      <c r="P27" s="134">
        <f t="shared" si="6"/>
        <v>0</v>
      </c>
    </row>
    <row r="28" spans="1:16" s="25" customFormat="1" ht="6">
      <c r="A28" s="65"/>
      <c r="B28" s="65"/>
      <c r="C28" s="66"/>
      <c r="D28" s="67"/>
      <c r="E28" s="68"/>
      <c r="F28" s="69"/>
      <c r="G28" s="69"/>
      <c r="H28" s="69"/>
      <c r="I28" s="69"/>
      <c r="J28" s="69"/>
      <c r="K28" s="69"/>
      <c r="L28" s="69"/>
      <c r="M28" s="69"/>
      <c r="N28" s="69"/>
      <c r="O28" s="69"/>
      <c r="P28" s="69"/>
    </row>
    <row r="29" spans="1:16">
      <c r="A29" s="263" t="s">
        <v>145</v>
      </c>
      <c r="B29" s="264"/>
      <c r="C29" s="264"/>
      <c r="D29" s="264"/>
      <c r="E29" s="264"/>
      <c r="F29" s="264"/>
      <c r="G29" s="264"/>
      <c r="H29" s="264"/>
      <c r="I29" s="264"/>
      <c r="J29" s="265"/>
      <c r="K29" s="20"/>
      <c r="L29" s="20"/>
      <c r="M29" s="20"/>
      <c r="N29" s="49">
        <f>SUM(N19:N28)</f>
        <v>0</v>
      </c>
      <c r="O29" s="49">
        <f>SUM(O19:O28)</f>
        <v>0</v>
      </c>
      <c r="P29" s="49">
        <f>SUM(P19:P28)</f>
        <v>0</v>
      </c>
    </row>
    <row r="30" spans="1:16" s="1" customFormat="1">
      <c r="B30" s="110"/>
      <c r="C30" s="111"/>
      <c r="D30" s="112"/>
      <c r="E30" s="112"/>
    </row>
    <row r="31" spans="1:16" s="1" customFormat="1">
      <c r="A31" s="257" t="s">
        <v>13</v>
      </c>
      <c r="B31" s="257"/>
      <c r="C31" s="146">
        <f>'KOPS-1'!$C$36</f>
        <v>0</v>
      </c>
      <c r="D31" s="112"/>
      <c r="E31" s="112"/>
    </row>
    <row r="32" spans="1:16" s="1" customFormat="1">
      <c r="B32" s="110"/>
      <c r="C32" s="147" t="s">
        <v>14</v>
      </c>
      <c r="D32" s="112"/>
      <c r="E32" s="112"/>
    </row>
    <row r="33" spans="1:12" s="1" customFormat="1">
      <c r="A33" s="1" t="s">
        <v>144</v>
      </c>
      <c r="B33" s="113"/>
      <c r="C33" s="146">
        <f>'KOPS-1'!$C$38</f>
        <v>0</v>
      </c>
      <c r="D33" s="112"/>
      <c r="E33" s="112"/>
      <c r="I33" s="148"/>
      <c r="J33" s="148"/>
      <c r="K33" s="148"/>
      <c r="L33" s="148"/>
    </row>
    <row r="34" spans="1:12" s="1" customFormat="1">
      <c r="A34" s="257" t="str">
        <f>KOPT!$A$38</f>
        <v>Tāme sastādīta 2026.gada __. ____________</v>
      </c>
      <c r="B34" s="257"/>
      <c r="C34" s="257"/>
      <c r="D34" s="112"/>
      <c r="E34" s="112"/>
    </row>
    <row r="35" spans="1:12" s="1" customFormat="1" hidden="1" outlineLevel="1">
      <c r="B35" s="110"/>
      <c r="C35" s="111"/>
      <c r="D35" s="112"/>
      <c r="E35" s="112"/>
    </row>
    <row r="36" spans="1:12" s="1" customFormat="1" hidden="1" outlineLevel="1">
      <c r="A36" s="257" t="s">
        <v>143</v>
      </c>
      <c r="B36" s="257"/>
      <c r="C36" s="146"/>
      <c r="D36" s="112"/>
      <c r="E36" s="112"/>
    </row>
    <row r="37" spans="1:12" s="1" customFormat="1" hidden="1" outlineLevel="1">
      <c r="B37" s="110"/>
      <c r="C37" s="147" t="s">
        <v>14</v>
      </c>
      <c r="D37" s="112"/>
      <c r="E37" s="112"/>
    </row>
    <row r="38" spans="1:12" s="1" customFormat="1" hidden="1" outlineLevel="1">
      <c r="A38" s="1" t="s">
        <v>144</v>
      </c>
      <c r="B38" s="113"/>
      <c r="C38" s="146"/>
      <c r="D38" s="112"/>
      <c r="E38" s="112"/>
      <c r="I38" s="148"/>
      <c r="J38" s="148"/>
      <c r="K38" s="148"/>
      <c r="L38" s="148"/>
    </row>
    <row r="39" spans="1:12" s="1" customFormat="1" collapsed="1">
      <c r="B39" s="110"/>
      <c r="C39" s="111"/>
      <c r="D39" s="112"/>
      <c r="E39" s="112"/>
    </row>
    <row r="40" spans="1:12" s="1" customFormat="1">
      <c r="B40" s="110"/>
      <c r="C40" s="111"/>
      <c r="D40" s="112"/>
      <c r="E40" s="112"/>
    </row>
  </sheetData>
  <mergeCells count="21">
    <mergeCell ref="A8:P8"/>
    <mergeCell ref="A1:P1"/>
    <mergeCell ref="A3:P3"/>
    <mergeCell ref="A4:P4"/>
    <mergeCell ref="A6:P6"/>
    <mergeCell ref="A7:P7"/>
    <mergeCell ref="A29:J29"/>
    <mergeCell ref="A31:B31"/>
    <mergeCell ref="A34:C34"/>
    <mergeCell ref="A36:B36"/>
    <mergeCell ref="A9:P9"/>
    <mergeCell ref="A11:K11"/>
    <mergeCell ref="N11:O11"/>
    <mergeCell ref="N13:P13"/>
    <mergeCell ref="A15:A16"/>
    <mergeCell ref="B15:B16"/>
    <mergeCell ref="C15:C16"/>
    <mergeCell ref="D15:D16"/>
    <mergeCell ref="E15:E16"/>
    <mergeCell ref="F15:K15"/>
    <mergeCell ref="L15:P15"/>
  </mergeCells>
  <conditionalFormatting sqref="C20:C27">
    <cfRule type="expression" dxfId="1" priority="1">
      <formula>AND(D20=0, E20=0)</formula>
    </cfRule>
  </conditionalFormatting>
  <pageMargins left="0.39370078740157483" right="0.39370078740157483" top="1.1811023622047245" bottom="0.78740157480314965" header="0.31496062992125984" footer="0.39370078740157483"/>
  <pageSetup paperSize="9" scale="71"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7798-191D-4B76-BBF8-4AB8136179EB}">
  <sheetPr>
    <tabColor rgb="FF92D050"/>
    <pageSetUpPr fitToPage="1"/>
  </sheetPr>
  <dimension ref="A1:Q47"/>
  <sheetViews>
    <sheetView showZeros="0" topLeftCell="A16" zoomScale="84" zoomScaleNormal="84" workbookViewId="0">
      <selection activeCell="J41" sqref="J41"/>
    </sheetView>
  </sheetViews>
  <sheetFormatPr defaultColWidth="9.140625" defaultRowHeight="12.75" outlineLevelRow="1"/>
  <cols>
    <col min="1" max="2" width="6.7109375" style="7" customWidth="1"/>
    <col min="3" max="3" width="43" style="21" customWidth="1"/>
    <col min="4" max="4" width="11.42578125" style="23" customWidth="1"/>
    <col min="5" max="5" width="9.7109375" style="17" customWidth="1"/>
    <col min="6" max="6" width="10.7109375" style="24" customWidth="1"/>
    <col min="7" max="7" width="7.7109375" style="7" customWidth="1"/>
    <col min="8" max="8" width="8.42578125" style="7" customWidth="1"/>
    <col min="9" max="9" width="13.5703125" style="7" customWidth="1"/>
    <col min="10" max="11" width="13.140625" style="7" customWidth="1"/>
    <col min="12" max="12" width="11.7109375" style="7" customWidth="1"/>
    <col min="13" max="13" width="9.7109375" style="7" customWidth="1"/>
    <col min="14" max="16" width="10.7109375" style="7" customWidth="1"/>
    <col min="17" max="17" width="12.7109375" style="7" customWidth="1"/>
    <col min="18" max="16384" width="9.140625" style="7"/>
  </cols>
  <sheetData>
    <row r="1" spans="1:17" s="22" customFormat="1" ht="20.25" outlineLevel="1">
      <c r="A1" s="249" t="s">
        <v>374</v>
      </c>
      <c r="B1" s="249"/>
      <c r="C1" s="249"/>
      <c r="D1" s="249"/>
      <c r="E1" s="249"/>
      <c r="F1" s="249"/>
      <c r="G1" s="249"/>
      <c r="H1" s="249"/>
      <c r="I1" s="249"/>
      <c r="J1" s="249"/>
      <c r="K1" s="249"/>
      <c r="L1" s="249"/>
      <c r="M1" s="249"/>
      <c r="N1" s="249"/>
      <c r="O1" s="249"/>
      <c r="P1" s="249"/>
      <c r="Q1" s="249"/>
    </row>
    <row r="2" spans="1:17" s="25" customFormat="1" ht="6" outlineLevel="1">
      <c r="D2" s="38"/>
      <c r="E2" s="39"/>
      <c r="F2" s="39"/>
    </row>
    <row r="3" spans="1:17" s="22" customFormat="1" ht="45" customHeight="1" outlineLevel="1">
      <c r="A3" s="262" t="s">
        <v>371</v>
      </c>
      <c r="B3" s="283"/>
      <c r="C3" s="262"/>
      <c r="D3" s="262"/>
      <c r="E3" s="262"/>
      <c r="F3" s="262"/>
      <c r="G3" s="262"/>
      <c r="H3" s="262"/>
      <c r="I3" s="262"/>
      <c r="J3" s="262"/>
      <c r="K3" s="262"/>
      <c r="L3" s="262"/>
      <c r="M3" s="262"/>
      <c r="N3" s="262"/>
      <c r="O3" s="262"/>
      <c r="P3" s="262"/>
      <c r="Q3" s="262"/>
    </row>
    <row r="4" spans="1:17" outlineLevel="1">
      <c r="A4" s="251" t="s">
        <v>0</v>
      </c>
      <c r="B4" s="251"/>
      <c r="C4" s="251"/>
      <c r="D4" s="251"/>
      <c r="E4" s="251"/>
      <c r="F4" s="251"/>
      <c r="G4" s="251"/>
      <c r="H4" s="251"/>
      <c r="I4" s="251"/>
      <c r="J4" s="251"/>
      <c r="K4" s="251"/>
      <c r="L4" s="251"/>
      <c r="M4" s="251"/>
      <c r="N4" s="251"/>
      <c r="O4" s="251"/>
      <c r="P4" s="251"/>
      <c r="Q4" s="251"/>
    </row>
    <row r="5" spans="1:17" outlineLevel="1"/>
    <row r="6" spans="1:17" s="6" customFormat="1" ht="15" outlineLevel="1">
      <c r="A6" s="246" t="s">
        <v>172</v>
      </c>
      <c r="B6" s="246"/>
      <c r="C6" s="246"/>
      <c r="D6" s="246"/>
      <c r="E6" s="246"/>
      <c r="F6" s="246"/>
      <c r="G6" s="246"/>
      <c r="H6" s="246"/>
      <c r="I6" s="246"/>
      <c r="J6" s="246"/>
      <c r="K6" s="246"/>
      <c r="L6" s="246"/>
      <c r="M6" s="246"/>
      <c r="N6" s="246"/>
      <c r="O6" s="246"/>
      <c r="P6" s="246"/>
      <c r="Q6" s="246"/>
    </row>
    <row r="7" spans="1:17" s="6" customFormat="1" ht="15" outlineLevel="1">
      <c r="A7" s="246" t="s">
        <v>174</v>
      </c>
      <c r="B7" s="246"/>
      <c r="C7" s="246"/>
      <c r="D7" s="246"/>
      <c r="E7" s="246"/>
      <c r="F7" s="246"/>
      <c r="G7" s="246"/>
      <c r="H7" s="246"/>
      <c r="I7" s="246"/>
      <c r="J7" s="246"/>
      <c r="K7" s="246"/>
      <c r="L7" s="246"/>
      <c r="M7" s="246"/>
      <c r="N7" s="246"/>
      <c r="O7" s="246"/>
      <c r="P7" s="246"/>
      <c r="Q7" s="246"/>
    </row>
    <row r="8" spans="1:17" s="6" customFormat="1" ht="15" outlineLevel="1">
      <c r="A8" s="246" t="s">
        <v>173</v>
      </c>
      <c r="B8" s="246"/>
      <c r="C8" s="246"/>
      <c r="D8" s="246"/>
      <c r="E8" s="246"/>
      <c r="F8" s="246"/>
      <c r="G8" s="246"/>
      <c r="H8" s="246"/>
      <c r="I8" s="246"/>
      <c r="J8" s="246"/>
      <c r="K8" s="246"/>
      <c r="L8" s="246"/>
      <c r="M8" s="246"/>
      <c r="N8" s="246"/>
      <c r="O8" s="246"/>
      <c r="P8" s="246"/>
      <c r="Q8" s="246"/>
    </row>
    <row r="9" spans="1:17" s="6" customFormat="1" ht="15" outlineLevel="1">
      <c r="A9" s="246" t="s">
        <v>175</v>
      </c>
      <c r="B9" s="246"/>
      <c r="C9" s="246"/>
      <c r="D9" s="246"/>
      <c r="E9" s="246"/>
      <c r="F9" s="246"/>
      <c r="G9" s="246"/>
      <c r="H9" s="246"/>
      <c r="I9" s="246"/>
      <c r="J9" s="246"/>
      <c r="K9" s="246"/>
      <c r="L9" s="246"/>
      <c r="M9" s="246"/>
      <c r="N9" s="246"/>
      <c r="O9" s="246"/>
      <c r="P9" s="246"/>
      <c r="Q9" s="246"/>
    </row>
    <row r="10" spans="1:17" outlineLevel="1"/>
    <row r="11" spans="1:17" outlineLevel="1">
      <c r="A11" s="233" t="s">
        <v>274</v>
      </c>
      <c r="B11" s="233"/>
      <c r="C11" s="233"/>
      <c r="D11" s="233"/>
      <c r="E11" s="233"/>
      <c r="F11" s="233"/>
      <c r="G11" s="233"/>
      <c r="H11" s="233"/>
      <c r="I11" s="233"/>
      <c r="J11" s="233"/>
      <c r="K11" s="233"/>
      <c r="L11" s="233"/>
      <c r="N11" s="48"/>
      <c r="O11" s="278"/>
      <c r="P11" s="279"/>
    </row>
    <row r="12" spans="1:17" outlineLevel="1">
      <c r="I12" s="48" t="s">
        <v>140</v>
      </c>
      <c r="J12" s="266">
        <f>L36</f>
        <v>0</v>
      </c>
      <c r="K12" s="267"/>
      <c r="L12" s="7" t="s">
        <v>141</v>
      </c>
    </row>
    <row r="13" spans="1:17" outlineLevel="1">
      <c r="O13" s="268"/>
      <c r="P13" s="268"/>
      <c r="Q13" s="268"/>
    </row>
    <row r="14" spans="1:17" outlineLevel="1">
      <c r="I14" s="268"/>
      <c r="J14" s="268"/>
      <c r="K14" s="268"/>
    </row>
    <row r="15" spans="1:17" ht="13.5" outlineLevel="1" thickBot="1">
      <c r="I15" s="268"/>
      <c r="J15" s="268"/>
      <c r="K15" s="268"/>
    </row>
    <row r="16" spans="1:17" ht="15" customHeight="1" thickBot="1">
      <c r="A16" s="280" t="s">
        <v>347</v>
      </c>
      <c r="B16" s="207"/>
      <c r="C16" s="282" t="s">
        <v>348</v>
      </c>
      <c r="D16" s="271" t="s">
        <v>349</v>
      </c>
      <c r="E16" s="271" t="s">
        <v>350</v>
      </c>
      <c r="F16" s="273" t="s">
        <v>131</v>
      </c>
      <c r="G16" s="274"/>
      <c r="H16" s="275"/>
      <c r="I16" s="273" t="s">
        <v>132</v>
      </c>
      <c r="J16" s="274"/>
      <c r="K16" s="275"/>
      <c r="L16" s="276" t="s">
        <v>351</v>
      </c>
    </row>
    <row r="17" spans="1:12" ht="41.25" thickBot="1">
      <c r="A17" s="281"/>
      <c r="B17" s="208"/>
      <c r="C17" s="272"/>
      <c r="D17" s="272"/>
      <c r="E17" s="272"/>
      <c r="F17" s="181" t="s">
        <v>352</v>
      </c>
      <c r="G17" s="181" t="s">
        <v>353</v>
      </c>
      <c r="H17" s="181" t="s">
        <v>354</v>
      </c>
      <c r="I17" s="181" t="s">
        <v>352</v>
      </c>
      <c r="J17" s="181" t="s">
        <v>353</v>
      </c>
      <c r="K17" s="181" t="s">
        <v>354</v>
      </c>
      <c r="L17" s="277"/>
    </row>
    <row r="18" spans="1:12">
      <c r="A18" s="182"/>
      <c r="B18" s="209"/>
      <c r="C18" s="183"/>
      <c r="D18" s="184"/>
      <c r="E18" s="185"/>
      <c r="F18" s="186"/>
      <c r="G18" s="186"/>
      <c r="H18" s="186"/>
      <c r="I18" s="186"/>
      <c r="J18" s="186"/>
      <c r="K18" s="186"/>
      <c r="L18" s="187"/>
    </row>
    <row r="19" spans="1:12" s="8" customFormat="1" ht="25.5">
      <c r="A19" s="188">
        <v>1</v>
      </c>
      <c r="B19" s="188"/>
      <c r="C19" s="189" t="s">
        <v>369</v>
      </c>
      <c r="D19" s="190" t="s">
        <v>355</v>
      </c>
      <c r="E19" s="191">
        <v>1</v>
      </c>
      <c r="F19" s="192">
        <v>0</v>
      </c>
      <c r="G19" s="192">
        <v>0</v>
      </c>
      <c r="H19" s="192">
        <v>0</v>
      </c>
      <c r="I19" s="192">
        <v>0</v>
      </c>
      <c r="J19" s="192">
        <f>G19*E19</f>
        <v>0</v>
      </c>
      <c r="K19" s="192">
        <f>H19*E19</f>
        <v>0</v>
      </c>
      <c r="L19" s="193">
        <f>I19+J19+K19</f>
        <v>0</v>
      </c>
    </row>
    <row r="20" spans="1:12" s="25" customFormat="1" ht="19.5" hidden="1" customHeight="1">
      <c r="A20" s="194" t="s">
        <v>356</v>
      </c>
      <c r="B20" s="194"/>
      <c r="C20" s="195" t="s">
        <v>357</v>
      </c>
      <c r="D20" s="196" t="s">
        <v>355</v>
      </c>
      <c r="E20" s="197">
        <v>3</v>
      </c>
      <c r="F20" s="192">
        <v>0</v>
      </c>
      <c r="G20" s="192">
        <v>0</v>
      </c>
      <c r="H20" s="192">
        <v>0</v>
      </c>
      <c r="I20" s="192">
        <v>0</v>
      </c>
      <c r="J20" s="198">
        <f>G20*E20</f>
        <v>0</v>
      </c>
      <c r="K20" s="198">
        <f>H20*E20</f>
        <v>0</v>
      </c>
      <c r="L20" s="199">
        <f>I20+J20+K20</f>
        <v>0</v>
      </c>
    </row>
    <row r="21" spans="1:12" s="1" customFormat="1" ht="26.25" customHeight="1">
      <c r="A21" s="194">
        <v>2</v>
      </c>
      <c r="B21" s="194"/>
      <c r="C21" s="203" t="s">
        <v>378</v>
      </c>
      <c r="D21" s="196" t="s">
        <v>355</v>
      </c>
      <c r="E21" s="197">
        <v>1</v>
      </c>
      <c r="F21" s="192">
        <v>0</v>
      </c>
      <c r="G21" s="192">
        <v>0</v>
      </c>
      <c r="H21" s="192">
        <v>0</v>
      </c>
      <c r="I21" s="192">
        <v>0</v>
      </c>
      <c r="J21" s="198"/>
      <c r="K21" s="198"/>
      <c r="L21" s="199"/>
    </row>
    <row r="22" spans="1:12" s="1" customFormat="1" ht="23.25" customHeight="1">
      <c r="A22" s="188">
        <v>3</v>
      </c>
      <c r="B22" s="188"/>
      <c r="C22" s="195" t="s">
        <v>358</v>
      </c>
      <c r="D22" s="196" t="s">
        <v>355</v>
      </c>
      <c r="E22" s="197">
        <v>1</v>
      </c>
      <c r="F22" s="192">
        <v>0</v>
      </c>
      <c r="G22" s="192">
        <v>0</v>
      </c>
      <c r="H22" s="192">
        <v>0</v>
      </c>
      <c r="I22" s="192">
        <v>0</v>
      </c>
      <c r="J22" s="198">
        <f>G22*E22</f>
        <v>0</v>
      </c>
      <c r="K22" s="198">
        <f>H22*E22</f>
        <v>0</v>
      </c>
      <c r="L22" s="199">
        <f>I22+J22+K22</f>
        <v>0</v>
      </c>
    </row>
    <row r="23" spans="1:12" s="1" customFormat="1" ht="16.5">
      <c r="A23" s="194">
        <v>4</v>
      </c>
      <c r="B23" s="194"/>
      <c r="C23" s="195" t="s">
        <v>359</v>
      </c>
      <c r="D23" s="196" t="s">
        <v>355</v>
      </c>
      <c r="E23" s="197">
        <v>1</v>
      </c>
      <c r="F23" s="192">
        <v>0</v>
      </c>
      <c r="G23" s="192">
        <v>0</v>
      </c>
      <c r="H23" s="192">
        <v>0</v>
      </c>
      <c r="I23" s="192">
        <v>0</v>
      </c>
      <c r="J23" s="198">
        <f>G23*E23</f>
        <v>0</v>
      </c>
      <c r="K23" s="198">
        <f>H23*E23</f>
        <v>0</v>
      </c>
      <c r="L23" s="199">
        <f>I23+J23+K23</f>
        <v>0</v>
      </c>
    </row>
    <row r="24" spans="1:12" s="1" customFormat="1" ht="16.5">
      <c r="A24" s="194">
        <v>5</v>
      </c>
      <c r="B24" s="194"/>
      <c r="C24" s="204" t="s">
        <v>379</v>
      </c>
      <c r="D24" s="196"/>
      <c r="E24" s="197"/>
      <c r="F24" s="192">
        <v>0</v>
      </c>
      <c r="G24" s="192">
        <v>0</v>
      </c>
      <c r="H24" s="192">
        <v>0</v>
      </c>
      <c r="I24" s="192">
        <v>0</v>
      </c>
      <c r="J24" s="198"/>
      <c r="K24" s="198"/>
      <c r="L24" s="199"/>
    </row>
    <row r="25" spans="1:12" s="1" customFormat="1" ht="16.5">
      <c r="A25" s="188">
        <v>6</v>
      </c>
      <c r="B25" s="188"/>
      <c r="C25" s="195" t="s">
        <v>370</v>
      </c>
      <c r="D25" s="196" t="s">
        <v>355</v>
      </c>
      <c r="E25" s="197">
        <v>1</v>
      </c>
      <c r="F25" s="192">
        <v>0</v>
      </c>
      <c r="G25" s="192">
        <v>0</v>
      </c>
      <c r="H25" s="192">
        <v>0</v>
      </c>
      <c r="I25" s="192">
        <v>0</v>
      </c>
      <c r="J25" s="198">
        <f>G25*E25</f>
        <v>0</v>
      </c>
      <c r="K25" s="198">
        <f>H25*E25</f>
        <v>0</v>
      </c>
      <c r="L25" s="199">
        <f>I25+J25+K25</f>
        <v>0</v>
      </c>
    </row>
    <row r="26" spans="1:12" s="1" customFormat="1" ht="32.25" customHeight="1">
      <c r="A26" s="194">
        <v>7</v>
      </c>
      <c r="B26" s="194"/>
      <c r="C26" s="205" t="s">
        <v>380</v>
      </c>
      <c r="D26" s="196" t="s">
        <v>355</v>
      </c>
      <c r="E26" s="197">
        <v>1</v>
      </c>
      <c r="F26" s="192">
        <v>0</v>
      </c>
      <c r="G26" s="192">
        <v>0</v>
      </c>
      <c r="H26" s="192">
        <v>0</v>
      </c>
      <c r="I26" s="192">
        <v>0</v>
      </c>
      <c r="J26" s="198"/>
      <c r="K26" s="198"/>
      <c r="L26" s="199"/>
    </row>
    <row r="27" spans="1:12" s="1" customFormat="1" ht="19.5" customHeight="1">
      <c r="A27" s="194">
        <v>8</v>
      </c>
      <c r="B27" s="194"/>
      <c r="C27" s="195" t="s">
        <v>360</v>
      </c>
      <c r="D27" s="196" t="s">
        <v>355</v>
      </c>
      <c r="E27" s="197">
        <v>1</v>
      </c>
      <c r="F27" s="192">
        <v>0</v>
      </c>
      <c r="G27" s="192">
        <v>0</v>
      </c>
      <c r="H27" s="192">
        <v>0</v>
      </c>
      <c r="I27" s="192">
        <v>0</v>
      </c>
      <c r="J27" s="198">
        <f t="shared" ref="J27:J34" si="0">G27*E27</f>
        <v>0</v>
      </c>
      <c r="K27" s="198">
        <f t="shared" ref="K27:K34" si="1">H27*E27</f>
        <v>0</v>
      </c>
      <c r="L27" s="199">
        <f t="shared" ref="L27:L34" si="2">I27+J27+K27</f>
        <v>0</v>
      </c>
    </row>
    <row r="28" spans="1:12" s="1" customFormat="1" ht="16.5">
      <c r="A28" s="188">
        <v>9</v>
      </c>
      <c r="B28" s="188"/>
      <c r="C28" s="195" t="s">
        <v>368</v>
      </c>
      <c r="D28" s="196" t="s">
        <v>355</v>
      </c>
      <c r="E28" s="197">
        <v>1</v>
      </c>
      <c r="F28" s="192">
        <v>0</v>
      </c>
      <c r="G28" s="192">
        <v>0</v>
      </c>
      <c r="H28" s="192">
        <v>0</v>
      </c>
      <c r="I28" s="192">
        <v>0</v>
      </c>
      <c r="J28" s="198">
        <f t="shared" si="0"/>
        <v>0</v>
      </c>
      <c r="K28" s="198">
        <f t="shared" si="1"/>
        <v>0</v>
      </c>
      <c r="L28" s="199">
        <f t="shared" si="2"/>
        <v>0</v>
      </c>
    </row>
    <row r="29" spans="1:12" s="1" customFormat="1" ht="16.5">
      <c r="A29" s="194">
        <v>10</v>
      </c>
      <c r="B29" s="194"/>
      <c r="C29" s="195" t="s">
        <v>361</v>
      </c>
      <c r="D29" s="196" t="s">
        <v>355</v>
      </c>
      <c r="E29" s="197">
        <v>1</v>
      </c>
      <c r="F29" s="192">
        <v>0</v>
      </c>
      <c r="G29" s="192">
        <v>0</v>
      </c>
      <c r="H29" s="192">
        <v>0</v>
      </c>
      <c r="I29" s="192">
        <v>0</v>
      </c>
      <c r="J29" s="198">
        <f t="shared" si="0"/>
        <v>0</v>
      </c>
      <c r="K29" s="198">
        <f t="shared" si="1"/>
        <v>0</v>
      </c>
      <c r="L29" s="199">
        <f t="shared" si="2"/>
        <v>0</v>
      </c>
    </row>
    <row r="30" spans="1:12" s="1" customFormat="1" ht="33">
      <c r="A30" s="194">
        <v>11</v>
      </c>
      <c r="B30" s="194"/>
      <c r="C30" s="205" t="s">
        <v>381</v>
      </c>
      <c r="D30" s="196" t="s">
        <v>355</v>
      </c>
      <c r="E30" s="197">
        <v>1</v>
      </c>
      <c r="F30" s="192">
        <v>0</v>
      </c>
      <c r="G30" s="192">
        <v>0</v>
      </c>
      <c r="H30" s="192">
        <v>0</v>
      </c>
      <c r="I30" s="192">
        <v>0</v>
      </c>
      <c r="J30" s="198">
        <f t="shared" si="0"/>
        <v>0</v>
      </c>
      <c r="K30" s="198">
        <f t="shared" si="1"/>
        <v>0</v>
      </c>
      <c r="L30" s="199">
        <f t="shared" si="2"/>
        <v>0</v>
      </c>
    </row>
    <row r="31" spans="1:12" s="1" customFormat="1" ht="16.5">
      <c r="A31" s="188">
        <v>12</v>
      </c>
      <c r="B31" s="188"/>
      <c r="C31" s="195" t="s">
        <v>405</v>
      </c>
      <c r="D31" s="196" t="s">
        <v>355</v>
      </c>
      <c r="E31" s="197">
        <v>1</v>
      </c>
      <c r="F31" s="192">
        <v>0</v>
      </c>
      <c r="G31" s="192">
        <v>0</v>
      </c>
      <c r="H31" s="192">
        <v>0</v>
      </c>
      <c r="I31" s="192">
        <v>0</v>
      </c>
      <c r="J31" s="198">
        <f t="shared" ref="J31:J32" si="3">G31*E31</f>
        <v>0</v>
      </c>
      <c r="K31" s="198">
        <f t="shared" ref="K31:K32" si="4">H31*E31</f>
        <v>0</v>
      </c>
      <c r="L31" s="199">
        <f t="shared" ref="L31:L32" si="5">I31+J31+K31</f>
        <v>0</v>
      </c>
    </row>
    <row r="32" spans="1:12" s="1" customFormat="1" ht="16.5">
      <c r="A32" s="194">
        <v>13</v>
      </c>
      <c r="B32" s="194"/>
      <c r="C32" s="195" t="s">
        <v>406</v>
      </c>
      <c r="D32" s="196" t="s">
        <v>355</v>
      </c>
      <c r="E32" s="197">
        <v>1</v>
      </c>
      <c r="F32" s="192">
        <v>0</v>
      </c>
      <c r="G32" s="192">
        <v>0</v>
      </c>
      <c r="H32" s="192">
        <v>0</v>
      </c>
      <c r="I32" s="192">
        <v>0</v>
      </c>
      <c r="J32" s="198">
        <f t="shared" si="3"/>
        <v>0</v>
      </c>
      <c r="K32" s="198">
        <f t="shared" si="4"/>
        <v>0</v>
      </c>
      <c r="L32" s="199">
        <f t="shared" si="5"/>
        <v>0</v>
      </c>
    </row>
    <row r="33" spans="1:12" s="1" customFormat="1" ht="16.5">
      <c r="A33" s="188">
        <v>14</v>
      </c>
      <c r="B33" s="188"/>
      <c r="C33" s="195" t="s">
        <v>362</v>
      </c>
      <c r="D33" s="196" t="s">
        <v>355</v>
      </c>
      <c r="E33" s="197">
        <v>1</v>
      </c>
      <c r="F33" s="192">
        <v>0</v>
      </c>
      <c r="G33" s="192">
        <v>0</v>
      </c>
      <c r="H33" s="192">
        <v>0</v>
      </c>
      <c r="I33" s="192">
        <v>0</v>
      </c>
      <c r="J33" s="198">
        <f t="shared" si="0"/>
        <v>0</v>
      </c>
      <c r="K33" s="198">
        <f t="shared" si="1"/>
        <v>0</v>
      </c>
      <c r="L33" s="199">
        <f t="shared" si="2"/>
        <v>0</v>
      </c>
    </row>
    <row r="34" spans="1:12" s="1" customFormat="1" ht="16.5">
      <c r="A34" s="194">
        <v>15</v>
      </c>
      <c r="B34" s="194"/>
      <c r="C34" s="195" t="s">
        <v>363</v>
      </c>
      <c r="D34" s="196" t="s">
        <v>355</v>
      </c>
      <c r="E34" s="197">
        <v>1</v>
      </c>
      <c r="F34" s="192">
        <v>0</v>
      </c>
      <c r="G34" s="192">
        <v>0</v>
      </c>
      <c r="H34" s="192">
        <v>0</v>
      </c>
      <c r="I34" s="192">
        <v>0</v>
      </c>
      <c r="J34" s="198">
        <f t="shared" si="0"/>
        <v>0</v>
      </c>
      <c r="K34" s="198">
        <f t="shared" si="1"/>
        <v>0</v>
      </c>
      <c r="L34" s="199">
        <f t="shared" si="2"/>
        <v>0</v>
      </c>
    </row>
    <row r="35" spans="1:12" s="1" customFormat="1" ht="16.5">
      <c r="A35" s="194"/>
      <c r="B35" s="194"/>
      <c r="C35" s="195"/>
      <c r="D35" s="196"/>
      <c r="E35" s="197"/>
      <c r="F35" s="192">
        <v>0</v>
      </c>
      <c r="G35" s="198"/>
      <c r="H35" s="198"/>
      <c r="I35" s="192">
        <v>0</v>
      </c>
      <c r="J35" s="198"/>
      <c r="K35" s="198"/>
      <c r="L35" s="199"/>
    </row>
    <row r="36" spans="1:12" s="1" customFormat="1" ht="33">
      <c r="A36" s="200"/>
      <c r="B36" s="200"/>
      <c r="C36" s="201" t="s">
        <v>364</v>
      </c>
      <c r="D36" s="194"/>
      <c r="E36" s="200"/>
      <c r="F36" s="202"/>
      <c r="G36" s="202"/>
      <c r="H36" s="202"/>
      <c r="I36" s="202">
        <f>SUM(I19:I35)</f>
        <v>0</v>
      </c>
      <c r="J36" s="202">
        <f>SUM(J19,J20,J22,J23,J25,J27,J28,J29,J33,J34)</f>
        <v>0</v>
      </c>
      <c r="K36" s="202">
        <f>SUM(K19,K20,K22,K23,K25,K27,K28,K29,K33,K34)</f>
        <v>0</v>
      </c>
      <c r="L36" s="199">
        <f>SUM(L19,L20,L22,L23,L25,L27,L28,L29,L33,L34)</f>
        <v>0</v>
      </c>
    </row>
    <row r="37" spans="1:12" s="1" customFormat="1">
      <c r="B37" s="110"/>
      <c r="C37" s="111"/>
      <c r="D37" s="112"/>
      <c r="E37" s="112"/>
    </row>
    <row r="38" spans="1:12" s="1" customFormat="1">
      <c r="A38" s="257" t="s">
        <v>13</v>
      </c>
      <c r="B38" s="257"/>
      <c r="C38" s="146">
        <f>'KOPS-1'!$C$36</f>
        <v>0</v>
      </c>
      <c r="D38" s="112"/>
      <c r="E38" s="112"/>
    </row>
    <row r="39" spans="1:12" s="1" customFormat="1">
      <c r="B39" s="110"/>
      <c r="C39" s="147" t="s">
        <v>14</v>
      </c>
      <c r="D39" s="112"/>
      <c r="E39" s="112"/>
    </row>
    <row r="40" spans="1:12" s="1" customFormat="1">
      <c r="A40" s="1" t="s">
        <v>144</v>
      </c>
      <c r="B40" s="113"/>
      <c r="C40" s="146">
        <f>'KOPS-1'!$C$38</f>
        <v>0</v>
      </c>
      <c r="D40" s="112"/>
      <c r="E40" s="112"/>
      <c r="I40" s="148"/>
      <c r="J40" s="148"/>
      <c r="K40" s="148"/>
      <c r="L40" s="148"/>
    </row>
    <row r="41" spans="1:12" s="1" customFormat="1">
      <c r="A41" s="257" t="str">
        <f>KOPT!$A$38</f>
        <v>Tāme sastādīta 2026.gada __. ____________</v>
      </c>
      <c r="B41" s="257"/>
      <c r="C41" s="257"/>
      <c r="D41" s="112"/>
      <c r="E41" s="112"/>
    </row>
    <row r="42" spans="1:12" s="1" customFormat="1" hidden="1" outlineLevel="1">
      <c r="B42" s="110"/>
      <c r="C42" s="111"/>
      <c r="D42" s="112"/>
      <c r="E42" s="112"/>
    </row>
    <row r="43" spans="1:12" s="1" customFormat="1" hidden="1" outlineLevel="1">
      <c r="A43" s="257" t="s">
        <v>143</v>
      </c>
      <c r="B43" s="257"/>
      <c r="C43" s="146"/>
      <c r="D43" s="112"/>
      <c r="E43" s="112"/>
    </row>
    <row r="44" spans="1:12" s="1" customFormat="1" hidden="1" outlineLevel="1">
      <c r="B44" s="110"/>
      <c r="C44" s="147" t="s">
        <v>14</v>
      </c>
      <c r="D44" s="112"/>
      <c r="E44" s="112"/>
    </row>
    <row r="45" spans="1:12" s="1" customFormat="1" hidden="1" outlineLevel="1">
      <c r="A45" s="1" t="s">
        <v>144</v>
      </c>
      <c r="B45" s="113"/>
      <c r="C45" s="146"/>
      <c r="D45" s="112"/>
      <c r="E45" s="112"/>
      <c r="I45" s="148"/>
      <c r="J45" s="148"/>
      <c r="K45" s="148"/>
      <c r="L45" s="148"/>
    </row>
    <row r="46" spans="1:12" s="1" customFormat="1" collapsed="1">
      <c r="B46" s="110"/>
      <c r="C46" s="111"/>
      <c r="D46" s="112"/>
      <c r="E46" s="112"/>
    </row>
    <row r="47" spans="1:12" s="1" customFormat="1">
      <c r="B47" s="110"/>
      <c r="C47" s="111"/>
      <c r="D47" s="112"/>
      <c r="E47" s="112"/>
    </row>
  </sheetData>
  <mergeCells count="23">
    <mergeCell ref="A8:Q8"/>
    <mergeCell ref="A1:Q1"/>
    <mergeCell ref="A3:Q3"/>
    <mergeCell ref="A4:Q4"/>
    <mergeCell ref="A6:Q6"/>
    <mergeCell ref="A7:Q7"/>
    <mergeCell ref="A38:B38"/>
    <mergeCell ref="A41:C41"/>
    <mergeCell ref="A43:B43"/>
    <mergeCell ref="L16:L17"/>
    <mergeCell ref="A9:Q9"/>
    <mergeCell ref="A11:L11"/>
    <mergeCell ref="O11:P11"/>
    <mergeCell ref="O13:Q13"/>
    <mergeCell ref="A16:A17"/>
    <mergeCell ref="C16:C17"/>
    <mergeCell ref="J12:K12"/>
    <mergeCell ref="I15:K15"/>
    <mergeCell ref="I14:K14"/>
    <mergeCell ref="D16:D17"/>
    <mergeCell ref="E16:E17"/>
    <mergeCell ref="F16:H16"/>
    <mergeCell ref="I16:K16"/>
  </mergeCells>
  <pageMargins left="0.39370078740157483" right="0.39370078740157483" top="1.1811023622047245" bottom="0.78740157480314965" header="0.31496062992125984" footer="0.39370078740157483"/>
  <pageSetup paperSize="9" scale="65"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31640-E930-4273-88AB-3C7F5B436FA8}">
  <sheetPr>
    <tabColor rgb="FF92D050"/>
    <pageSetUpPr fitToPage="1"/>
  </sheetPr>
  <dimension ref="A1:P40"/>
  <sheetViews>
    <sheetView showZeros="0" zoomScale="78" zoomScaleNormal="78" workbookViewId="0">
      <selection activeCell="G26" sqref="G26"/>
    </sheetView>
  </sheetViews>
  <sheetFormatPr defaultColWidth="9.140625" defaultRowHeight="12.75" outlineLevelRow="1"/>
  <cols>
    <col min="1" max="1" width="6.7109375" style="7" customWidth="1"/>
    <col min="2" max="2" width="8.7109375" style="21" customWidth="1"/>
    <col min="3" max="3" width="51.7109375" style="23" customWidth="1"/>
    <col min="4" max="4" width="9.7109375" style="17" customWidth="1"/>
    <col min="5" max="5" width="10.7109375" style="24" customWidth="1"/>
    <col min="6" max="8" width="7.7109375" style="7" customWidth="1"/>
    <col min="9" max="9" width="9.7109375" style="7" customWidth="1"/>
    <col min="10" max="10" width="8.7109375" style="7" customWidth="1"/>
    <col min="11" max="11" width="11.7109375" style="7" customWidth="1"/>
    <col min="12" max="12" width="9.7109375" style="7" customWidth="1"/>
    <col min="13" max="15" width="10.7109375" style="7" customWidth="1"/>
    <col min="16" max="16" width="12.7109375" style="7" customWidth="1"/>
    <col min="17" max="16384" width="9.140625" style="7"/>
  </cols>
  <sheetData>
    <row r="1" spans="1:16" s="22" customFormat="1" ht="20.25" outlineLevel="1">
      <c r="A1" s="249" t="s">
        <v>375</v>
      </c>
      <c r="B1" s="249"/>
      <c r="C1" s="249"/>
      <c r="D1" s="249"/>
      <c r="E1" s="249"/>
      <c r="F1" s="249"/>
      <c r="G1" s="249"/>
      <c r="H1" s="249"/>
      <c r="I1" s="249"/>
      <c r="J1" s="249"/>
      <c r="K1" s="249"/>
      <c r="L1" s="249"/>
      <c r="M1" s="249"/>
      <c r="N1" s="249"/>
      <c r="O1" s="249"/>
      <c r="P1" s="249"/>
    </row>
    <row r="2" spans="1:16" s="25" customFormat="1" ht="6" outlineLevel="1">
      <c r="C2" s="38"/>
      <c r="D2" s="39"/>
      <c r="E2" s="39"/>
    </row>
    <row r="3" spans="1:16" s="22" customFormat="1" ht="45" customHeight="1" outlineLevel="1">
      <c r="A3" s="284" t="s">
        <v>367</v>
      </c>
      <c r="B3" s="284"/>
      <c r="C3" s="284"/>
      <c r="D3" s="284"/>
      <c r="E3" s="284"/>
      <c r="F3" s="284"/>
      <c r="G3" s="284"/>
      <c r="H3" s="284"/>
      <c r="I3" s="284"/>
      <c r="J3" s="284"/>
      <c r="K3" s="284"/>
      <c r="L3" s="284"/>
      <c r="M3" s="284"/>
      <c r="N3" s="284"/>
      <c r="O3" s="284"/>
      <c r="P3" s="284"/>
    </row>
    <row r="4" spans="1:16" outlineLevel="1">
      <c r="A4" s="251" t="s">
        <v>0</v>
      </c>
      <c r="B4" s="251"/>
      <c r="C4" s="251"/>
      <c r="D4" s="251"/>
      <c r="E4" s="251"/>
      <c r="F4" s="251"/>
      <c r="G4" s="251"/>
      <c r="H4" s="251"/>
      <c r="I4" s="251"/>
      <c r="J4" s="251"/>
      <c r="K4" s="251"/>
      <c r="L4" s="251"/>
      <c r="M4" s="251"/>
      <c r="N4" s="251"/>
      <c r="O4" s="251"/>
      <c r="P4" s="251"/>
    </row>
    <row r="5" spans="1:16" outlineLevel="1"/>
    <row r="6" spans="1:16" s="6" customFormat="1" ht="15" outlineLevel="1">
      <c r="A6" s="246" t="s">
        <v>172</v>
      </c>
      <c r="B6" s="246"/>
      <c r="C6" s="246"/>
      <c r="D6" s="246"/>
      <c r="E6" s="246"/>
      <c r="F6" s="246"/>
      <c r="G6" s="246"/>
      <c r="H6" s="246"/>
      <c r="I6" s="246"/>
      <c r="J6" s="246"/>
      <c r="K6" s="246"/>
      <c r="L6" s="246"/>
      <c r="M6" s="246"/>
      <c r="N6" s="246"/>
      <c r="O6" s="246"/>
      <c r="P6" s="246"/>
    </row>
    <row r="7" spans="1:16" s="6" customFormat="1" ht="15" outlineLevel="1">
      <c r="A7" s="246" t="s">
        <v>174</v>
      </c>
      <c r="B7" s="246"/>
      <c r="C7" s="246"/>
      <c r="D7" s="246"/>
      <c r="E7" s="246"/>
      <c r="F7" s="246"/>
      <c r="G7" s="246"/>
      <c r="H7" s="246"/>
      <c r="I7" s="246"/>
      <c r="J7" s="246"/>
      <c r="K7" s="246"/>
      <c r="L7" s="246"/>
      <c r="M7" s="246"/>
      <c r="N7" s="246"/>
      <c r="O7" s="246"/>
      <c r="P7" s="246"/>
    </row>
    <row r="8" spans="1:16" s="6" customFormat="1" ht="15" outlineLevel="1">
      <c r="A8" s="246" t="s">
        <v>173</v>
      </c>
      <c r="B8" s="246"/>
      <c r="C8" s="246"/>
      <c r="D8" s="246"/>
      <c r="E8" s="246"/>
      <c r="F8" s="246"/>
      <c r="G8" s="246"/>
      <c r="H8" s="246"/>
      <c r="I8" s="246"/>
      <c r="J8" s="246"/>
      <c r="K8" s="246"/>
      <c r="L8" s="246"/>
      <c r="M8" s="246"/>
      <c r="N8" s="246"/>
      <c r="O8" s="246"/>
      <c r="P8" s="246"/>
    </row>
    <row r="9" spans="1:16" s="6" customFormat="1" ht="15" outlineLevel="1">
      <c r="A9" s="246" t="s">
        <v>175</v>
      </c>
      <c r="B9" s="246"/>
      <c r="C9" s="246"/>
      <c r="D9" s="246"/>
      <c r="E9" s="246"/>
      <c r="F9" s="246"/>
      <c r="G9" s="246"/>
      <c r="H9" s="246"/>
      <c r="I9" s="246"/>
      <c r="J9" s="246"/>
      <c r="K9" s="246"/>
      <c r="L9" s="246"/>
      <c r="M9" s="246"/>
      <c r="N9" s="246"/>
      <c r="O9" s="246"/>
      <c r="P9" s="246"/>
    </row>
    <row r="10" spans="1:16" outlineLevel="1"/>
    <row r="11" spans="1:16" outlineLevel="1">
      <c r="A11" s="233" t="s">
        <v>274</v>
      </c>
      <c r="B11" s="233"/>
      <c r="C11" s="233"/>
      <c r="D11" s="233"/>
      <c r="E11" s="233"/>
      <c r="F11" s="233"/>
      <c r="G11" s="233"/>
      <c r="H11" s="233"/>
      <c r="I11" s="233"/>
      <c r="J11" s="233"/>
      <c r="K11" s="233"/>
      <c r="M11" s="48" t="s">
        <v>140</v>
      </c>
      <c r="N11" s="266">
        <f>P29</f>
        <v>0</v>
      </c>
      <c r="O11" s="267"/>
      <c r="P11" s="7" t="s">
        <v>141</v>
      </c>
    </row>
    <row r="12" spans="1:16" outlineLevel="1"/>
    <row r="13" spans="1:16" outlineLevel="1">
      <c r="N13" s="268" t="str">
        <f>KOPT!B23</f>
        <v>Tāme sastādīta 2026.gada __. ____________</v>
      </c>
      <c r="O13" s="268"/>
      <c r="P13" s="268"/>
    </row>
    <row r="14" spans="1:16" outlineLevel="1"/>
    <row r="15" spans="1:16" ht="15" customHeight="1">
      <c r="A15" s="269" t="s">
        <v>142</v>
      </c>
      <c r="B15" s="269" t="s">
        <v>127</v>
      </c>
      <c r="C15" s="269" t="s">
        <v>128</v>
      </c>
      <c r="D15" s="269" t="s">
        <v>129</v>
      </c>
      <c r="E15" s="269" t="s">
        <v>130</v>
      </c>
      <c r="F15" s="269" t="s">
        <v>131</v>
      </c>
      <c r="G15" s="269"/>
      <c r="H15" s="269"/>
      <c r="I15" s="269"/>
      <c r="J15" s="269"/>
      <c r="K15" s="269"/>
      <c r="L15" s="269" t="s">
        <v>132</v>
      </c>
      <c r="M15" s="269"/>
      <c r="N15" s="269"/>
      <c r="O15" s="269"/>
      <c r="P15" s="269"/>
    </row>
    <row r="16" spans="1:16" ht="63.75">
      <c r="A16" s="269"/>
      <c r="B16" s="269"/>
      <c r="C16" s="269"/>
      <c r="D16" s="269"/>
      <c r="E16" s="269"/>
      <c r="F16" s="47" t="s">
        <v>133</v>
      </c>
      <c r="G16" s="47" t="s">
        <v>134</v>
      </c>
      <c r="H16" s="47" t="s">
        <v>135</v>
      </c>
      <c r="I16" s="47" t="s">
        <v>8</v>
      </c>
      <c r="J16" s="47" t="s">
        <v>9</v>
      </c>
      <c r="K16" s="47" t="s">
        <v>10</v>
      </c>
      <c r="L16" s="47" t="s">
        <v>136</v>
      </c>
      <c r="M16" s="47" t="s">
        <v>135</v>
      </c>
      <c r="N16" s="47" t="s">
        <v>8</v>
      </c>
      <c r="O16" s="47" t="s">
        <v>9</v>
      </c>
      <c r="P16" s="47" t="s">
        <v>137</v>
      </c>
    </row>
    <row r="17" spans="1:16">
      <c r="A17" s="14">
        <v>1</v>
      </c>
      <c r="B17" s="14">
        <v>2</v>
      </c>
      <c r="C17" s="47">
        <v>3</v>
      </c>
      <c r="D17" s="9">
        <v>4</v>
      </c>
      <c r="E17" s="15">
        <v>5</v>
      </c>
      <c r="F17" s="15">
        <v>6</v>
      </c>
      <c r="G17" s="15">
        <v>7</v>
      </c>
      <c r="H17" s="15">
        <v>8</v>
      </c>
      <c r="I17" s="15">
        <v>9</v>
      </c>
      <c r="J17" s="15">
        <v>10</v>
      </c>
      <c r="K17" s="15">
        <v>11</v>
      </c>
      <c r="L17" s="15">
        <v>12</v>
      </c>
      <c r="M17" s="15">
        <v>13</v>
      </c>
      <c r="N17" s="15">
        <v>14</v>
      </c>
      <c r="O17" s="15">
        <v>15</v>
      </c>
      <c r="P17" s="15">
        <v>16</v>
      </c>
    </row>
    <row r="18" spans="1:16" s="8" customFormat="1" ht="6">
      <c r="A18" s="70"/>
      <c r="B18" s="70"/>
      <c r="C18" s="71"/>
      <c r="D18" s="72"/>
      <c r="E18" s="73"/>
      <c r="F18" s="73"/>
      <c r="G18" s="73"/>
      <c r="H18" s="73"/>
      <c r="I18" s="73"/>
      <c r="J18" s="73"/>
      <c r="K18" s="73"/>
      <c r="L18" s="73"/>
      <c r="M18" s="73"/>
      <c r="N18" s="73"/>
      <c r="O18" s="73"/>
      <c r="P18" s="73"/>
    </row>
    <row r="19" spans="1:16" s="25" customFormat="1" ht="24" hidden="1">
      <c r="A19" s="60" t="s">
        <v>142</v>
      </c>
      <c r="B19" s="60" t="s">
        <v>127</v>
      </c>
      <c r="C19" s="61" t="s">
        <v>128</v>
      </c>
      <c r="D19" s="60" t="s">
        <v>129</v>
      </c>
      <c r="E19" s="62" t="s">
        <v>130</v>
      </c>
      <c r="F19" s="62" t="s">
        <v>133</v>
      </c>
      <c r="G19" s="63" t="s">
        <v>134</v>
      </c>
      <c r="H19" s="62" t="s">
        <v>135</v>
      </c>
      <c r="I19" s="62" t="s">
        <v>8</v>
      </c>
      <c r="J19" s="62" t="s">
        <v>9</v>
      </c>
      <c r="K19" s="62" t="s">
        <v>10</v>
      </c>
      <c r="L19" s="62" t="s">
        <v>136</v>
      </c>
      <c r="M19" s="62" t="s">
        <v>151</v>
      </c>
      <c r="N19" s="62" t="s">
        <v>152</v>
      </c>
      <c r="O19" s="62" t="s">
        <v>153</v>
      </c>
      <c r="P19" s="64" t="s">
        <v>137</v>
      </c>
    </row>
    <row r="20" spans="1:16" s="1" customFormat="1">
      <c r="A20" s="128">
        <v>1</v>
      </c>
      <c r="B20" s="129"/>
      <c r="C20" s="130" t="s">
        <v>367</v>
      </c>
      <c r="D20" s="131"/>
      <c r="E20" s="132"/>
      <c r="F20" s="133"/>
      <c r="G20" s="133">
        <v>0</v>
      </c>
      <c r="H20" s="133">
        <f t="shared" ref="H20:H27" si="0">ROUND(F20*G20,2)</f>
        <v>0</v>
      </c>
      <c r="I20" s="133"/>
      <c r="J20" s="133"/>
      <c r="K20" s="133">
        <f>ROUND(H20+I20+J20,2)</f>
        <v>0</v>
      </c>
      <c r="L20" s="133">
        <f>ROUND(E20*F20,2)</f>
        <v>0</v>
      </c>
      <c r="M20" s="133">
        <f>ROUND(E20*H20,2)</f>
        <v>0</v>
      </c>
      <c r="N20" s="133">
        <f>ROUND(E20*I20,2)</f>
        <v>0</v>
      </c>
      <c r="O20" s="133">
        <f>ROUND(E20*J20,2)</f>
        <v>0</v>
      </c>
      <c r="P20" s="134">
        <f>M20+N20+O20</f>
        <v>0</v>
      </c>
    </row>
    <row r="21" spans="1:16" s="1" customFormat="1">
      <c r="A21" s="128"/>
      <c r="B21" s="129"/>
      <c r="C21" s="130"/>
      <c r="D21" s="131"/>
      <c r="E21" s="132"/>
      <c r="F21" s="133"/>
      <c r="G21" s="133"/>
      <c r="H21" s="133">
        <f t="shared" si="0"/>
        <v>0</v>
      </c>
      <c r="I21" s="133">
        <f>ROUND(G21*H21,2)</f>
        <v>0</v>
      </c>
      <c r="J21" s="133"/>
      <c r="K21" s="133"/>
      <c r="L21" s="133"/>
      <c r="M21" s="133"/>
      <c r="N21" s="133"/>
      <c r="O21" s="133"/>
      <c r="P21" s="134"/>
    </row>
    <row r="22" spans="1:16" s="1" customFormat="1">
      <c r="A22" s="128">
        <v>2</v>
      </c>
      <c r="B22" s="129"/>
      <c r="C22" s="130" t="s">
        <v>376</v>
      </c>
      <c r="D22" s="131" t="s">
        <v>163</v>
      </c>
      <c r="E22" s="137">
        <v>1</v>
      </c>
      <c r="F22" s="133"/>
      <c r="G22" s="133">
        <v>0</v>
      </c>
      <c r="H22" s="133">
        <f t="shared" si="0"/>
        <v>0</v>
      </c>
      <c r="I22" s="133"/>
      <c r="J22" s="133"/>
      <c r="K22" s="133">
        <f>ROUND(H22+I22+J22,2)</f>
        <v>0</v>
      </c>
      <c r="L22" s="133">
        <f>ROUND(E22*F22,2)</f>
        <v>0</v>
      </c>
      <c r="M22" s="133">
        <f>ROUND(E22*H22,2)</f>
        <v>0</v>
      </c>
      <c r="N22" s="133">
        <f>ROUND(E22*I22,2)</f>
        <v>0</v>
      </c>
      <c r="O22" s="133">
        <f>ROUND(E22*J22,2)</f>
        <v>0</v>
      </c>
      <c r="P22" s="134">
        <f>M22+N22+O22</f>
        <v>0</v>
      </c>
    </row>
    <row r="23" spans="1:16" s="1" customFormat="1">
      <c r="A23" s="128">
        <v>3</v>
      </c>
      <c r="B23" s="129"/>
      <c r="C23" s="130" t="s">
        <v>401</v>
      </c>
      <c r="D23" s="136" t="s">
        <v>163</v>
      </c>
      <c r="E23" s="137">
        <v>1</v>
      </c>
      <c r="F23" s="133"/>
      <c r="G23" s="133">
        <v>0</v>
      </c>
      <c r="H23" s="133">
        <f t="shared" si="0"/>
        <v>0</v>
      </c>
      <c r="I23" s="133"/>
      <c r="J23" s="133"/>
      <c r="K23" s="133">
        <f t="shared" ref="K23:K27" si="1">ROUND(H23+I23+J23,2)</f>
        <v>0</v>
      </c>
      <c r="L23" s="133">
        <f t="shared" ref="L23:L27" si="2">ROUND(E23*F23,2)</f>
        <v>0</v>
      </c>
      <c r="M23" s="133">
        <f t="shared" ref="M23:M27" si="3">ROUND(E23*H23,2)</f>
        <v>0</v>
      </c>
      <c r="N23" s="133">
        <f t="shared" ref="N23:N27" si="4">ROUND(E23*I23,2)</f>
        <v>0</v>
      </c>
      <c r="O23" s="133">
        <f t="shared" ref="O23:O27" si="5">ROUND(E23*J23,2)</f>
        <v>0</v>
      </c>
      <c r="P23" s="134">
        <f t="shared" ref="P23:P27" si="6">M23+N23+O23</f>
        <v>0</v>
      </c>
    </row>
    <row r="24" spans="1:16" s="1" customFormat="1">
      <c r="A24" s="128">
        <v>4</v>
      </c>
      <c r="B24" s="129"/>
      <c r="C24" s="130" t="s">
        <v>402</v>
      </c>
      <c r="D24" s="131" t="s">
        <v>163</v>
      </c>
      <c r="E24" s="137">
        <v>1</v>
      </c>
      <c r="F24" s="133"/>
      <c r="G24" s="133">
        <v>0</v>
      </c>
      <c r="H24" s="133">
        <f t="shared" si="0"/>
        <v>0</v>
      </c>
      <c r="I24" s="133"/>
      <c r="J24" s="133"/>
      <c r="K24" s="133">
        <f t="shared" si="1"/>
        <v>0</v>
      </c>
      <c r="L24" s="133">
        <f t="shared" si="2"/>
        <v>0</v>
      </c>
      <c r="M24" s="133">
        <f t="shared" si="3"/>
        <v>0</v>
      </c>
      <c r="N24" s="133">
        <f t="shared" si="4"/>
        <v>0</v>
      </c>
      <c r="O24" s="133">
        <f t="shared" si="5"/>
        <v>0</v>
      </c>
      <c r="P24" s="134">
        <f t="shared" si="6"/>
        <v>0</v>
      </c>
    </row>
    <row r="25" spans="1:16" s="1" customFormat="1">
      <c r="A25" s="128">
        <v>5</v>
      </c>
      <c r="B25" s="129"/>
      <c r="C25" s="130" t="s">
        <v>403</v>
      </c>
      <c r="D25" s="131" t="s">
        <v>163</v>
      </c>
      <c r="E25" s="137">
        <v>1</v>
      </c>
      <c r="F25" s="133"/>
      <c r="G25" s="133">
        <v>0</v>
      </c>
      <c r="H25" s="133">
        <f t="shared" ref="H25:H26" si="7">ROUND(F25*G25,2)</f>
        <v>0</v>
      </c>
      <c r="I25" s="133"/>
      <c r="J25" s="133"/>
      <c r="K25" s="133">
        <f t="shared" ref="K25:K26" si="8">ROUND(H25+I25+J25,2)</f>
        <v>0</v>
      </c>
      <c r="L25" s="133">
        <f t="shared" ref="L25:L26" si="9">ROUND(E25*F25,2)</f>
        <v>0</v>
      </c>
      <c r="M25" s="133">
        <f t="shared" ref="M25:M26" si="10">ROUND(E25*H25,2)</f>
        <v>0</v>
      </c>
      <c r="N25" s="133">
        <f t="shared" ref="N25:N26" si="11">ROUND(E25*I25,2)</f>
        <v>0</v>
      </c>
      <c r="O25" s="133">
        <f t="shared" ref="O25:O26" si="12">ROUND(E25*J25,2)</f>
        <v>0</v>
      </c>
      <c r="P25" s="134">
        <f t="shared" ref="P25:P26" si="13">M25+N25+O25</f>
        <v>0</v>
      </c>
    </row>
    <row r="26" spans="1:16" s="1" customFormat="1">
      <c r="A26" s="128">
        <v>6</v>
      </c>
      <c r="B26" s="129"/>
      <c r="C26" s="130" t="s">
        <v>404</v>
      </c>
      <c r="D26" s="131" t="s">
        <v>163</v>
      </c>
      <c r="E26" s="137">
        <v>1</v>
      </c>
      <c r="F26" s="133"/>
      <c r="G26" s="133">
        <v>0</v>
      </c>
      <c r="H26" s="133">
        <f t="shared" si="7"/>
        <v>0</v>
      </c>
      <c r="I26" s="133"/>
      <c r="J26" s="133"/>
      <c r="K26" s="133">
        <f t="shared" si="8"/>
        <v>0</v>
      </c>
      <c r="L26" s="133">
        <f t="shared" si="9"/>
        <v>0</v>
      </c>
      <c r="M26" s="133">
        <f t="shared" si="10"/>
        <v>0</v>
      </c>
      <c r="N26" s="133">
        <f t="shared" si="11"/>
        <v>0</v>
      </c>
      <c r="O26" s="133">
        <f t="shared" si="12"/>
        <v>0</v>
      </c>
      <c r="P26" s="134">
        <f t="shared" si="13"/>
        <v>0</v>
      </c>
    </row>
    <row r="27" spans="1:16" s="1" customFormat="1">
      <c r="A27" s="128">
        <v>7</v>
      </c>
      <c r="B27" s="129"/>
      <c r="C27" s="130" t="s">
        <v>377</v>
      </c>
      <c r="D27" s="131" t="s">
        <v>163</v>
      </c>
      <c r="E27" s="137">
        <v>1</v>
      </c>
      <c r="F27" s="133"/>
      <c r="G27" s="133">
        <v>0</v>
      </c>
      <c r="H27" s="133">
        <f t="shared" si="0"/>
        <v>0</v>
      </c>
      <c r="I27" s="133"/>
      <c r="J27" s="133"/>
      <c r="K27" s="133">
        <f t="shared" si="1"/>
        <v>0</v>
      </c>
      <c r="L27" s="133">
        <f t="shared" si="2"/>
        <v>0</v>
      </c>
      <c r="M27" s="133">
        <f t="shared" si="3"/>
        <v>0</v>
      </c>
      <c r="N27" s="133">
        <f t="shared" si="4"/>
        <v>0</v>
      </c>
      <c r="O27" s="133">
        <f t="shared" si="5"/>
        <v>0</v>
      </c>
      <c r="P27" s="134">
        <f t="shared" si="6"/>
        <v>0</v>
      </c>
    </row>
    <row r="28" spans="1:16" s="25" customFormat="1" ht="13.5" customHeight="1">
      <c r="A28" s="65"/>
      <c r="B28" s="65"/>
      <c r="C28" s="66"/>
      <c r="D28" s="67"/>
      <c r="E28" s="68"/>
      <c r="F28" s="69"/>
      <c r="G28" s="69"/>
      <c r="H28" s="69"/>
      <c r="I28" s="69"/>
      <c r="J28" s="69"/>
      <c r="K28" s="69"/>
      <c r="L28" s="69"/>
      <c r="M28" s="69"/>
      <c r="N28" s="69"/>
      <c r="O28" s="69"/>
      <c r="P28" s="69"/>
    </row>
    <row r="29" spans="1:16">
      <c r="A29" s="263" t="s">
        <v>145</v>
      </c>
      <c r="B29" s="264"/>
      <c r="C29" s="264"/>
      <c r="D29" s="264"/>
      <c r="E29" s="264"/>
      <c r="F29" s="264"/>
      <c r="G29" s="264"/>
      <c r="H29" s="264"/>
      <c r="I29" s="264"/>
      <c r="J29" s="265"/>
      <c r="K29" s="20"/>
      <c r="L29" s="20"/>
      <c r="M29" s="20"/>
      <c r="N29" s="49">
        <f>SUM(N19:N28)</f>
        <v>0</v>
      </c>
      <c r="O29" s="49">
        <f>SUM(O19:O28)</f>
        <v>0</v>
      </c>
      <c r="P29" s="49">
        <f>SUM(P19:P28)</f>
        <v>0</v>
      </c>
    </row>
    <row r="30" spans="1:16" s="1" customFormat="1">
      <c r="B30" s="110"/>
      <c r="C30" s="111"/>
      <c r="D30" s="112"/>
      <c r="E30" s="112"/>
    </row>
    <row r="31" spans="1:16" s="1" customFormat="1">
      <c r="A31" s="257" t="s">
        <v>13</v>
      </c>
      <c r="B31" s="257"/>
      <c r="C31" s="146">
        <f>'KOPS-1'!$C$36</f>
        <v>0</v>
      </c>
      <c r="D31" s="112"/>
      <c r="E31" s="112"/>
    </row>
    <row r="32" spans="1:16" s="1" customFormat="1">
      <c r="B32" s="110"/>
      <c r="C32" s="147" t="s">
        <v>14</v>
      </c>
      <c r="D32" s="112"/>
      <c r="E32" s="112"/>
    </row>
    <row r="33" spans="1:12" s="1" customFormat="1">
      <c r="A33" s="1" t="s">
        <v>144</v>
      </c>
      <c r="B33" s="113"/>
      <c r="C33" s="146">
        <f>'KOPS-1'!$C$38</f>
        <v>0</v>
      </c>
      <c r="D33" s="112"/>
      <c r="E33" s="112"/>
      <c r="I33" s="148"/>
      <c r="J33" s="148"/>
      <c r="K33" s="148"/>
      <c r="L33" s="148"/>
    </row>
    <row r="34" spans="1:12" s="1" customFormat="1">
      <c r="A34" s="257" t="str">
        <f>KOPT!$A$38</f>
        <v>Tāme sastādīta 2026.gada __. ____________</v>
      </c>
      <c r="B34" s="257"/>
      <c r="C34" s="257"/>
      <c r="D34" s="112"/>
      <c r="E34" s="112"/>
    </row>
    <row r="35" spans="1:12" s="1" customFormat="1" hidden="1" outlineLevel="1">
      <c r="B35" s="110"/>
      <c r="C35" s="111"/>
      <c r="D35" s="112"/>
      <c r="E35" s="112"/>
    </row>
    <row r="36" spans="1:12" s="1" customFormat="1" hidden="1" outlineLevel="1">
      <c r="A36" s="257" t="s">
        <v>143</v>
      </c>
      <c r="B36" s="257"/>
      <c r="C36" s="146"/>
      <c r="D36" s="112"/>
      <c r="E36" s="112"/>
    </row>
    <row r="37" spans="1:12" s="1" customFormat="1" hidden="1" outlineLevel="1">
      <c r="B37" s="110"/>
      <c r="C37" s="147" t="s">
        <v>14</v>
      </c>
      <c r="D37" s="112"/>
      <c r="E37" s="112"/>
    </row>
    <row r="38" spans="1:12" s="1" customFormat="1" hidden="1" outlineLevel="1">
      <c r="A38" s="1" t="s">
        <v>144</v>
      </c>
      <c r="B38" s="113"/>
      <c r="C38" s="146"/>
      <c r="D38" s="112"/>
      <c r="E38" s="112"/>
      <c r="I38" s="148"/>
      <c r="J38" s="148"/>
      <c r="K38" s="148"/>
      <c r="L38" s="148"/>
    </row>
    <row r="39" spans="1:12" s="1" customFormat="1" collapsed="1">
      <c r="B39" s="110"/>
      <c r="C39" s="111"/>
      <c r="D39" s="112"/>
      <c r="E39" s="112"/>
    </row>
    <row r="40" spans="1:12" s="1" customFormat="1">
      <c r="B40" s="110"/>
      <c r="C40" s="111"/>
      <c r="D40" s="112"/>
      <c r="E40" s="112"/>
    </row>
  </sheetData>
  <mergeCells count="21">
    <mergeCell ref="A8:P8"/>
    <mergeCell ref="A1:P1"/>
    <mergeCell ref="A3:P3"/>
    <mergeCell ref="A4:P4"/>
    <mergeCell ref="A6:P6"/>
    <mergeCell ref="A7:P7"/>
    <mergeCell ref="A29:J29"/>
    <mergeCell ref="A31:B31"/>
    <mergeCell ref="A34:C34"/>
    <mergeCell ref="A36:B36"/>
    <mergeCell ref="A9:P9"/>
    <mergeCell ref="A11:K11"/>
    <mergeCell ref="N11:O11"/>
    <mergeCell ref="N13:P13"/>
    <mergeCell ref="A15:A16"/>
    <mergeCell ref="B15:B16"/>
    <mergeCell ref="C15:C16"/>
    <mergeCell ref="D15:D16"/>
    <mergeCell ref="E15:E16"/>
    <mergeCell ref="F15:K15"/>
    <mergeCell ref="L15:P15"/>
  </mergeCells>
  <conditionalFormatting sqref="C20:C27">
    <cfRule type="expression" dxfId="0" priority="1">
      <formula>AND(D20=0, E20=0)</formula>
    </cfRule>
  </conditionalFormatting>
  <pageMargins left="0.39370078740157483" right="0.39370078740157483" top="1.1811023622047245" bottom="0.78740157480314965" header="0.31496062992125984" footer="0.39370078740157483"/>
  <pageSetup paperSize="9" scale="70"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D45"/>
  <sheetViews>
    <sheetView showZeros="0" topLeftCell="A24" zoomScale="96" zoomScaleNormal="96" workbookViewId="0">
      <selection activeCell="B42" sqref="B42"/>
    </sheetView>
  </sheetViews>
  <sheetFormatPr defaultColWidth="9.140625" defaultRowHeight="12.75" outlineLevelRow="1" outlineLevelCol="1"/>
  <cols>
    <col min="1" max="1" width="13.7109375" style="149" bestFit="1" customWidth="1"/>
    <col min="2" max="2" width="56" style="149" customWidth="1"/>
    <col min="3" max="3" width="7.7109375" style="149" hidden="1" customWidth="1" outlineLevel="1"/>
    <col min="4" max="4" width="22.42578125" style="149" customWidth="1" collapsed="1"/>
    <col min="5" max="16384" width="9.140625" style="149"/>
  </cols>
  <sheetData>
    <row r="1" spans="1:4">
      <c r="B1" s="150" t="s">
        <v>109</v>
      </c>
    </row>
    <row r="2" spans="1:4">
      <c r="D2" s="150"/>
    </row>
    <row r="3" spans="1:4">
      <c r="D3" s="150" t="s">
        <v>110</v>
      </c>
    </row>
    <row r="4" spans="1:4">
      <c r="D4" s="151" t="s">
        <v>111</v>
      </c>
    </row>
    <row r="5" spans="1:4">
      <c r="D5" s="152"/>
    </row>
    <row r="7" spans="1:4">
      <c r="D7" s="150" t="s">
        <v>112</v>
      </c>
    </row>
    <row r="8" spans="1:4">
      <c r="D8" s="150"/>
    </row>
    <row r="9" spans="1:4">
      <c r="D9" s="150" t="s">
        <v>113</v>
      </c>
    </row>
    <row r="10" spans="1:4">
      <c r="D10" s="150"/>
    </row>
    <row r="12" spans="1:4" ht="20.25">
      <c r="A12" s="215" t="s">
        <v>114</v>
      </c>
      <c r="B12" s="215"/>
      <c r="C12" s="215"/>
      <c r="D12" s="215"/>
    </row>
    <row r="17" spans="1:4">
      <c r="A17" s="216" t="s">
        <v>172</v>
      </c>
      <c r="B17" s="216"/>
      <c r="C17" s="216"/>
      <c r="D17" s="216"/>
    </row>
    <row r="18" spans="1:4">
      <c r="A18" s="216" t="s">
        <v>174</v>
      </c>
      <c r="B18" s="216"/>
      <c r="C18" s="216"/>
      <c r="D18" s="216"/>
    </row>
    <row r="19" spans="1:4">
      <c r="A19" s="216" t="s">
        <v>173</v>
      </c>
      <c r="B19" s="216"/>
      <c r="C19" s="216"/>
      <c r="D19" s="216"/>
    </row>
    <row r="20" spans="1:4">
      <c r="A20" s="216" t="s">
        <v>175</v>
      </c>
      <c r="B20" s="216"/>
      <c r="C20" s="216"/>
      <c r="D20" s="216"/>
    </row>
    <row r="23" spans="1:4">
      <c r="B23" s="211" t="str">
        <f>KOPT!B23</f>
        <v>Tāme sastādīta 2026.gada __. ____________</v>
      </c>
      <c r="C23" s="211"/>
      <c r="D23" s="211"/>
    </row>
    <row r="25" spans="1:4" ht="25.5">
      <c r="A25" s="154" t="s">
        <v>1</v>
      </c>
      <c r="B25" s="154" t="s">
        <v>115</v>
      </c>
      <c r="C25" s="154"/>
      <c r="D25" s="154" t="s">
        <v>116</v>
      </c>
    </row>
    <row r="26" spans="1:4" s="25" customFormat="1" ht="6">
      <c r="A26" s="26"/>
      <c r="B26" s="27"/>
      <c r="C26" s="27"/>
      <c r="D26" s="30"/>
    </row>
    <row r="27" spans="1:4">
      <c r="A27" s="155">
        <f>ROW()-26</f>
        <v>1</v>
      </c>
      <c r="B27" s="156" t="str">
        <f>'KOPS-1'!A3</f>
        <v>Vispārējie būvdarbi</v>
      </c>
      <c r="C27" s="154" t="s">
        <v>117</v>
      </c>
      <c r="D27" s="157">
        <f>'KOPS-1'!E32</f>
        <v>0</v>
      </c>
    </row>
    <row r="28" spans="1:4" s="25" customFormat="1" ht="6">
      <c r="A28" s="26"/>
      <c r="B28" s="158"/>
      <c r="C28" s="158"/>
      <c r="D28" s="30"/>
    </row>
    <row r="29" spans="1:4">
      <c r="A29" s="212" t="s">
        <v>10</v>
      </c>
      <c r="B29" s="212"/>
      <c r="C29" s="159"/>
      <c r="D29" s="157">
        <f>SUM(D27:D28)</f>
        <v>0</v>
      </c>
    </row>
    <row r="30" spans="1:4">
      <c r="A30" s="229" t="s">
        <v>235</v>
      </c>
      <c r="B30" s="229"/>
      <c r="C30" s="160"/>
      <c r="D30" s="46">
        <f>ROUND(D29*C30,2)</f>
        <v>0</v>
      </c>
    </row>
    <row r="31" spans="1:4">
      <c r="A31" s="229" t="s">
        <v>158</v>
      </c>
      <c r="B31" s="229"/>
      <c r="C31" s="160">
        <v>0.21</v>
      </c>
      <c r="D31" s="46">
        <f>ROUND(D29*C31,2)</f>
        <v>0</v>
      </c>
    </row>
    <row r="32" spans="1:4">
      <c r="A32" s="212" t="s">
        <v>159</v>
      </c>
      <c r="B32" s="212"/>
      <c r="C32" s="160"/>
      <c r="D32" s="157">
        <f>D29+D30+D31</f>
        <v>0</v>
      </c>
    </row>
    <row r="33" spans="1:4">
      <c r="A33" s="161"/>
      <c r="B33" s="161"/>
      <c r="C33" s="162"/>
      <c r="D33" s="163"/>
    </row>
    <row r="34" spans="1:4" hidden="1" outlineLevel="1">
      <c r="A34" s="230" t="s">
        <v>119</v>
      </c>
      <c r="B34" s="230"/>
      <c r="C34" s="160"/>
      <c r="D34" s="46"/>
    </row>
    <row r="35" spans="1:4" ht="13.15" hidden="1" customHeight="1" outlineLevel="1">
      <c r="A35" s="164"/>
      <c r="B35" s="165" t="s">
        <v>120</v>
      </c>
      <c r="C35" s="166"/>
      <c r="D35" s="46"/>
    </row>
    <row r="36" spans="1:4" hidden="1" outlineLevel="1">
      <c r="A36" s="164"/>
      <c r="B36" s="165" t="s">
        <v>121</v>
      </c>
      <c r="C36" s="166"/>
      <c r="D36" s="46"/>
    </row>
    <row r="37" spans="1:4" hidden="1" outlineLevel="1">
      <c r="A37" s="164"/>
      <c r="B37" s="165" t="s">
        <v>122</v>
      </c>
      <c r="C37" s="166"/>
      <c r="D37" s="46"/>
    </row>
    <row r="38" spans="1:4" hidden="1" outlineLevel="1">
      <c r="A38" s="164"/>
      <c r="B38" s="165" t="s">
        <v>123</v>
      </c>
      <c r="C38" s="166"/>
      <c r="D38" s="46"/>
    </row>
    <row r="39" spans="1:4" hidden="1" outlineLevel="1">
      <c r="A39" s="231" t="s">
        <v>10</v>
      </c>
      <c r="B39" s="232"/>
      <c r="C39" s="166"/>
      <c r="D39" s="157">
        <f>D35+D36+D37+D38</f>
        <v>0</v>
      </c>
    </row>
    <row r="40" spans="1:4" collapsed="1">
      <c r="A40" s="167"/>
      <c r="B40" s="167"/>
      <c r="C40" s="167"/>
      <c r="D40" s="168"/>
    </row>
    <row r="42" spans="1:4">
      <c r="A42" s="149" t="s">
        <v>13</v>
      </c>
      <c r="B42" s="169">
        <f>KOPT!B35</f>
        <v>0</v>
      </c>
      <c r="C42" s="153"/>
    </row>
    <row r="43" spans="1:4">
      <c r="B43" s="151" t="s">
        <v>14</v>
      </c>
      <c r="C43" s="170"/>
    </row>
    <row r="44" spans="1:4">
      <c r="A44" s="149" t="s">
        <v>15</v>
      </c>
      <c r="B44" s="171">
        <f>KOPT!B37</f>
        <v>0</v>
      </c>
      <c r="C44" s="172"/>
      <c r="D44" s="172"/>
    </row>
    <row r="45" spans="1:4">
      <c r="A45" s="210" t="str">
        <f>B23</f>
        <v>Tāme sastādīta 2026.gada __. ____________</v>
      </c>
      <c r="B45" s="210"/>
      <c r="C45" s="210"/>
    </row>
  </sheetData>
  <mergeCells count="13">
    <mergeCell ref="A29:B29"/>
    <mergeCell ref="A31:B31"/>
    <mergeCell ref="A45:C45"/>
    <mergeCell ref="A30:B30"/>
    <mergeCell ref="A32:B32"/>
    <mergeCell ref="A34:B34"/>
    <mergeCell ref="A39:B39"/>
    <mergeCell ref="B23:D23"/>
    <mergeCell ref="A12:D12"/>
    <mergeCell ref="A17:D17"/>
    <mergeCell ref="A18:D18"/>
    <mergeCell ref="A19:D19"/>
    <mergeCell ref="A20:D20"/>
  </mergeCells>
  <pageMargins left="1.1811023622047245" right="0.59055118110236227" top="0.78740157480314965" bottom="0.78740157480314965" header="0.31496062992125984" footer="0.39370078740157483"/>
  <pageSetup paperSize="9" scale="89" fitToHeight="0" orientation="portrait"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D38"/>
  <sheetViews>
    <sheetView showZeros="0" topLeftCell="A20" zoomScale="96" zoomScaleNormal="96" workbookViewId="0">
      <selection activeCell="B41" sqref="B41"/>
    </sheetView>
  </sheetViews>
  <sheetFormatPr defaultColWidth="9.140625" defaultRowHeight="12.75" outlineLevelCol="1"/>
  <cols>
    <col min="1" max="1" width="13.7109375" style="149" bestFit="1" customWidth="1"/>
    <col min="2" max="2" width="56" style="149" customWidth="1"/>
    <col min="3" max="3" width="7.7109375" style="149" hidden="1" customWidth="1" outlineLevel="1"/>
    <col min="4" max="4" width="22.42578125" style="149" customWidth="1" collapsed="1"/>
    <col min="5" max="16384" width="9.140625" style="149"/>
  </cols>
  <sheetData>
    <row r="1" spans="1:4">
      <c r="B1" s="150" t="s">
        <v>109</v>
      </c>
    </row>
    <row r="2" spans="1:4">
      <c r="D2" s="150"/>
    </row>
    <row r="3" spans="1:4">
      <c r="D3" s="150" t="s">
        <v>110</v>
      </c>
    </row>
    <row r="4" spans="1:4">
      <c r="D4" s="151" t="s">
        <v>111</v>
      </c>
    </row>
    <row r="5" spans="1:4">
      <c r="D5" s="152"/>
    </row>
    <row r="7" spans="1:4">
      <c r="D7" s="150" t="s">
        <v>112</v>
      </c>
    </row>
    <row r="8" spans="1:4">
      <c r="D8" s="150"/>
    </row>
    <row r="9" spans="1:4">
      <c r="D9" s="150" t="s">
        <v>113</v>
      </c>
    </row>
    <row r="10" spans="1:4">
      <c r="D10" s="150"/>
    </row>
    <row r="12" spans="1:4" ht="20.25">
      <c r="A12" s="215" t="s">
        <v>124</v>
      </c>
      <c r="B12" s="215"/>
      <c r="C12" s="215"/>
      <c r="D12" s="215"/>
    </row>
    <row r="17" spans="1:4">
      <c r="A17" s="216" t="s">
        <v>172</v>
      </c>
      <c r="B17" s="216"/>
      <c r="C17" s="216"/>
      <c r="D17" s="216"/>
    </row>
    <row r="18" spans="1:4">
      <c r="A18" s="216" t="s">
        <v>174</v>
      </c>
      <c r="B18" s="216"/>
      <c r="C18" s="216"/>
      <c r="D18" s="216"/>
    </row>
    <row r="19" spans="1:4">
      <c r="A19" s="210" t="s">
        <v>173</v>
      </c>
      <c r="B19" s="210"/>
      <c r="C19" s="210"/>
      <c r="D19" s="210"/>
    </row>
    <row r="20" spans="1:4">
      <c r="A20" s="216" t="s">
        <v>175</v>
      </c>
      <c r="B20" s="216"/>
      <c r="C20" s="216"/>
      <c r="D20" s="216"/>
    </row>
    <row r="23" spans="1:4">
      <c r="B23" s="211" t="s">
        <v>291</v>
      </c>
      <c r="C23" s="211"/>
      <c r="D23" s="211"/>
    </row>
    <row r="25" spans="1:4" ht="25.5">
      <c r="A25" s="154" t="s">
        <v>1</v>
      </c>
      <c r="B25" s="154" t="s">
        <v>115</v>
      </c>
      <c r="C25" s="154"/>
      <c r="D25" s="154" t="s">
        <v>116</v>
      </c>
    </row>
    <row r="26" spans="1:4" s="25" customFormat="1" ht="6">
      <c r="A26" s="26"/>
      <c r="B26" s="27"/>
      <c r="C26" s="27"/>
      <c r="D26" s="30"/>
    </row>
    <row r="27" spans="1:4">
      <c r="A27" s="155">
        <f>ROW()-26</f>
        <v>1</v>
      </c>
      <c r="B27" s="156" t="s">
        <v>126</v>
      </c>
      <c r="C27" s="154" t="s">
        <v>117</v>
      </c>
      <c r="D27" s="157">
        <f>'KOPS-1'!E32</f>
        <v>0</v>
      </c>
    </row>
    <row r="28" spans="1:4" s="25" customFormat="1" ht="6">
      <c r="A28" s="26"/>
      <c r="B28" s="158"/>
      <c r="C28" s="158"/>
      <c r="D28" s="30"/>
    </row>
    <row r="29" spans="1:4">
      <c r="A29" s="212" t="s">
        <v>10</v>
      </c>
      <c r="B29" s="212"/>
      <c r="C29" s="159"/>
      <c r="D29" s="157">
        <f>SUM(D27:D28)</f>
        <v>0</v>
      </c>
    </row>
    <row r="31" spans="1:4">
      <c r="A31" s="213" t="s">
        <v>118</v>
      </c>
      <c r="B31" s="214"/>
      <c r="C31" s="166">
        <v>0.21</v>
      </c>
      <c r="D31" s="157">
        <f>ROUND(D29*C31,2)</f>
        <v>0</v>
      </c>
    </row>
    <row r="32" spans="1:4">
      <c r="A32" s="167"/>
      <c r="B32" s="167"/>
      <c r="C32" s="167"/>
      <c r="D32" s="168"/>
    </row>
    <row r="33" spans="1:4">
      <c r="A33" s="167"/>
      <c r="B33" s="167"/>
      <c r="C33" s="167"/>
      <c r="D33" s="168"/>
    </row>
    <row r="35" spans="1:4">
      <c r="A35" s="149" t="s">
        <v>13</v>
      </c>
      <c r="B35" s="169"/>
      <c r="C35" s="153"/>
    </row>
    <row r="36" spans="1:4">
      <c r="B36" s="151" t="s">
        <v>14</v>
      </c>
      <c r="C36" s="170"/>
    </row>
    <row r="37" spans="1:4">
      <c r="A37" s="149" t="s">
        <v>15</v>
      </c>
      <c r="B37" s="171"/>
      <c r="C37" s="172"/>
      <c r="D37" s="172"/>
    </row>
    <row r="38" spans="1:4">
      <c r="A38" s="210" t="str">
        <f>B23</f>
        <v>Tāme sastādīta 2026.gada __. ____________</v>
      </c>
      <c r="B38" s="210"/>
      <c r="C38" s="210"/>
    </row>
  </sheetData>
  <mergeCells count="9">
    <mergeCell ref="A38:C38"/>
    <mergeCell ref="B23:D23"/>
    <mergeCell ref="A29:B29"/>
    <mergeCell ref="A31:B31"/>
    <mergeCell ref="A12:D12"/>
    <mergeCell ref="A17:D17"/>
    <mergeCell ref="A18:D18"/>
    <mergeCell ref="A19:D19"/>
    <mergeCell ref="A20:D20"/>
  </mergeCells>
  <pageMargins left="1.1811023622047245" right="0.59055118110236227" top="0.78740157480314965" bottom="0.78740157480314965" header="0.31496062992125984" footer="0.39370078740157483"/>
  <pageSetup paperSize="9" scale="89" fitToHeight="0" orientation="portrait"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I43"/>
  <sheetViews>
    <sheetView showZeros="0" topLeftCell="A34" zoomScaleNormal="100" workbookViewId="0">
      <selection activeCell="A39" sqref="A39:C39"/>
    </sheetView>
  </sheetViews>
  <sheetFormatPr defaultColWidth="9.140625" defaultRowHeight="12.75" outlineLevelRow="1" outlineLevelCol="1"/>
  <cols>
    <col min="1" max="1" width="6.7109375" style="7" customWidth="1"/>
    <col min="2" max="2" width="13.28515625" style="7" bestFit="1" customWidth="1"/>
    <col min="3" max="3" width="36.7109375" style="13" customWidth="1"/>
    <col min="4" max="4" width="12.140625" style="105" hidden="1" customWidth="1" outlineLevel="1"/>
    <col min="5" max="5" width="12.7109375" style="7" customWidth="1" collapsed="1"/>
    <col min="6" max="9" width="10.7109375" style="7" customWidth="1"/>
    <col min="10" max="16384" width="9.140625" style="7"/>
  </cols>
  <sheetData>
    <row r="1" spans="1:9" ht="20.25">
      <c r="A1" s="249" t="s">
        <v>125</v>
      </c>
      <c r="B1" s="249"/>
      <c r="C1" s="249"/>
      <c r="D1" s="249"/>
      <c r="E1" s="249"/>
      <c r="F1" s="249"/>
      <c r="G1" s="249"/>
      <c r="H1" s="249"/>
      <c r="I1" s="249"/>
    </row>
    <row r="2" spans="1:9" s="8" customFormat="1" ht="6">
      <c r="C2" s="44"/>
      <c r="D2" s="95"/>
    </row>
    <row r="3" spans="1:9" ht="20.25">
      <c r="A3" s="250" t="s">
        <v>126</v>
      </c>
      <c r="B3" s="250"/>
      <c r="C3" s="250"/>
      <c r="D3" s="250"/>
      <c r="E3" s="250"/>
      <c r="F3" s="250"/>
      <c r="G3" s="250"/>
      <c r="H3" s="250"/>
      <c r="I3" s="250"/>
    </row>
    <row r="4" spans="1:9">
      <c r="A4" s="251" t="s">
        <v>0</v>
      </c>
      <c r="B4" s="251"/>
      <c r="C4" s="251"/>
      <c r="D4" s="251"/>
      <c r="E4" s="251"/>
      <c r="F4" s="251"/>
      <c r="G4" s="251"/>
      <c r="H4" s="251"/>
      <c r="I4" s="251"/>
    </row>
    <row r="6" spans="1:9">
      <c r="A6" s="246" t="s">
        <v>172</v>
      </c>
      <c r="B6" s="246"/>
      <c r="C6" s="246"/>
      <c r="D6" s="246"/>
      <c r="E6" s="246"/>
      <c r="F6" s="246"/>
      <c r="G6" s="246"/>
      <c r="H6" s="246"/>
      <c r="I6" s="246"/>
    </row>
    <row r="7" spans="1:9">
      <c r="A7" s="246" t="s">
        <v>174</v>
      </c>
      <c r="B7" s="246"/>
      <c r="C7" s="246"/>
      <c r="D7" s="246"/>
      <c r="E7" s="246"/>
      <c r="F7" s="246"/>
      <c r="G7" s="246"/>
      <c r="H7" s="246"/>
      <c r="I7" s="246"/>
    </row>
    <row r="8" spans="1:9">
      <c r="A8" s="233" t="s">
        <v>173</v>
      </c>
      <c r="B8" s="233"/>
      <c r="C8" s="233"/>
      <c r="D8" s="233"/>
      <c r="E8" s="233"/>
      <c r="F8" s="233"/>
      <c r="G8" s="233"/>
      <c r="H8" s="233"/>
      <c r="I8" s="233"/>
    </row>
    <row r="9" spans="1:9">
      <c r="A9" s="246" t="s">
        <v>175</v>
      </c>
      <c r="B9" s="246"/>
      <c r="C9" s="246"/>
      <c r="D9" s="246"/>
      <c r="E9" s="246"/>
      <c r="F9" s="246"/>
      <c r="G9" s="246"/>
      <c r="H9" s="246"/>
      <c r="I9" s="246"/>
    </row>
    <row r="11" spans="1:9">
      <c r="A11" s="233" t="s">
        <v>138</v>
      </c>
      <c r="B11" s="233"/>
      <c r="C11" s="40">
        <f>E32</f>
        <v>0</v>
      </c>
      <c r="D11" s="96"/>
      <c r="E11" s="31"/>
    </row>
    <row r="12" spans="1:9">
      <c r="A12" s="233" t="s">
        <v>139</v>
      </c>
      <c r="B12" s="233"/>
      <c r="C12" s="40">
        <f>I28</f>
        <v>0</v>
      </c>
      <c r="D12" s="97"/>
      <c r="E12" s="31"/>
      <c r="H12" s="36"/>
      <c r="I12" s="36"/>
    </row>
    <row r="14" spans="1:9" ht="15" customHeight="1">
      <c r="A14" s="247" t="s">
        <v>1</v>
      </c>
      <c r="B14" s="247" t="s">
        <v>2</v>
      </c>
      <c r="C14" s="247" t="s">
        <v>3</v>
      </c>
      <c r="D14" s="248"/>
      <c r="E14" s="247" t="s">
        <v>4</v>
      </c>
      <c r="F14" s="247" t="s">
        <v>5</v>
      </c>
      <c r="G14" s="247"/>
      <c r="H14" s="247"/>
      <c r="I14" s="247" t="s">
        <v>6</v>
      </c>
    </row>
    <row r="15" spans="1:9" ht="25.5">
      <c r="A15" s="247"/>
      <c r="B15" s="247"/>
      <c r="C15" s="247"/>
      <c r="D15" s="248"/>
      <c r="E15" s="247"/>
      <c r="F15" s="37" t="s">
        <v>7</v>
      </c>
      <c r="G15" s="37" t="s">
        <v>8</v>
      </c>
      <c r="H15" s="37" t="s">
        <v>9</v>
      </c>
      <c r="I15" s="247"/>
    </row>
    <row r="16" spans="1:9">
      <c r="A16" s="18">
        <v>1</v>
      </c>
      <c r="B16" s="18">
        <v>2</v>
      </c>
      <c r="C16" s="37">
        <v>3</v>
      </c>
      <c r="D16" s="98">
        <v>4</v>
      </c>
      <c r="E16" s="19">
        <v>5</v>
      </c>
      <c r="F16" s="19">
        <v>6</v>
      </c>
      <c r="G16" s="19">
        <v>7</v>
      </c>
      <c r="H16" s="19">
        <v>8</v>
      </c>
      <c r="I16" s="37">
        <v>9</v>
      </c>
    </row>
    <row r="17" spans="1:9" s="8" customFormat="1" ht="6">
      <c r="A17" s="10"/>
      <c r="B17" s="10"/>
      <c r="C17" s="11"/>
      <c r="D17" s="99"/>
      <c r="E17" s="12"/>
      <c r="F17" s="12"/>
      <c r="G17" s="12"/>
      <c r="H17" s="12"/>
      <c r="I17" s="12"/>
    </row>
    <row r="18" spans="1:9">
      <c r="A18" s="74">
        <f t="shared" ref="A18:A27" si="0">ROW()-17</f>
        <v>1</v>
      </c>
      <c r="B18" s="75" t="s">
        <v>146</v>
      </c>
      <c r="C18" s="76" t="s">
        <v>176</v>
      </c>
      <c r="D18" s="100"/>
      <c r="E18" s="46">
        <f t="shared" ref="E18:E22" si="1">ROUND(F18+G18+H18,2)</f>
        <v>0</v>
      </c>
      <c r="F18" s="46">
        <f>'1. STĀVS'!M73</f>
        <v>0</v>
      </c>
      <c r="G18" s="46">
        <f>'1. STĀVS'!N73</f>
        <v>0</v>
      </c>
      <c r="H18" s="46">
        <f>'1. STĀVS'!O73</f>
        <v>0</v>
      </c>
      <c r="I18" s="46">
        <f>'1. STĀVS'!L73</f>
        <v>0</v>
      </c>
    </row>
    <row r="19" spans="1:9">
      <c r="A19" s="74">
        <f t="shared" si="0"/>
        <v>2</v>
      </c>
      <c r="B19" s="75" t="s">
        <v>147</v>
      </c>
      <c r="C19" s="76" t="s">
        <v>316</v>
      </c>
      <c r="D19" s="100"/>
      <c r="E19" s="46">
        <f t="shared" si="1"/>
        <v>0</v>
      </c>
      <c r="F19" s="46">
        <f>PAMATI!M45</f>
        <v>0</v>
      </c>
      <c r="G19" s="46">
        <f>PAMATI!N45</f>
        <v>0</v>
      </c>
      <c r="H19" s="46">
        <f>PAMATI!O45</f>
        <v>0</v>
      </c>
      <c r="I19" s="46">
        <f>PAMATI!L45</f>
        <v>0</v>
      </c>
    </row>
    <row r="20" spans="1:9">
      <c r="A20" s="74">
        <f t="shared" si="0"/>
        <v>3</v>
      </c>
      <c r="B20" s="75" t="s">
        <v>148</v>
      </c>
      <c r="C20" s="76" t="s">
        <v>317</v>
      </c>
      <c r="D20" s="100"/>
      <c r="E20" s="46">
        <f>ROUND(F20+G20+H20,2)</f>
        <v>0</v>
      </c>
      <c r="F20" s="46">
        <f>LABIKĀRTOŠANA!M45</f>
        <v>0</v>
      </c>
      <c r="G20" s="46">
        <f>LABIKĀRTOŠANA!N45</f>
        <v>0</v>
      </c>
      <c r="H20" s="46">
        <f>PAMATI!N45</f>
        <v>0</v>
      </c>
      <c r="I20" s="46">
        <f>LABIKĀRTOŠANA!L45</f>
        <v>0</v>
      </c>
    </row>
    <row r="21" spans="1:9">
      <c r="A21" s="74">
        <f t="shared" si="0"/>
        <v>4</v>
      </c>
      <c r="B21" s="75" t="s">
        <v>149</v>
      </c>
      <c r="C21" s="76" t="s">
        <v>192</v>
      </c>
      <c r="D21" s="100"/>
      <c r="E21" s="46">
        <f t="shared" si="1"/>
        <v>0</v>
      </c>
      <c r="F21" s="46">
        <f>JUMTS!M45</f>
        <v>0</v>
      </c>
      <c r="G21" s="46">
        <f>JUMTS!N45</f>
        <v>0</v>
      </c>
      <c r="H21" s="46">
        <f>JUMTS!O45</f>
        <v>0</v>
      </c>
      <c r="I21" s="46">
        <f>JUMTS!L45</f>
        <v>0</v>
      </c>
    </row>
    <row r="22" spans="1:9">
      <c r="A22" s="74">
        <f t="shared" si="0"/>
        <v>5</v>
      </c>
      <c r="B22" s="75" t="s">
        <v>150</v>
      </c>
      <c r="C22" s="76" t="s">
        <v>199</v>
      </c>
      <c r="D22" s="100"/>
      <c r="E22" s="46">
        <f t="shared" si="1"/>
        <v>0</v>
      </c>
      <c r="F22" s="46">
        <f>FASĀDE!M79</f>
        <v>0</v>
      </c>
      <c r="G22" s="46">
        <f>FASĀDE!N79</f>
        <v>0</v>
      </c>
      <c r="H22" s="46">
        <f>FASĀDE!O79</f>
        <v>0</v>
      </c>
      <c r="I22" s="46">
        <f>FASĀDE!L79</f>
        <v>0</v>
      </c>
    </row>
    <row r="23" spans="1:9">
      <c r="A23" s="74">
        <f t="shared" si="0"/>
        <v>6</v>
      </c>
      <c r="B23" s="75" t="s">
        <v>222</v>
      </c>
      <c r="C23" s="76" t="s">
        <v>232</v>
      </c>
      <c r="D23" s="100"/>
      <c r="E23" s="46">
        <f t="shared" ref="E23" si="2">ROUND(F23+G23+H23,2)</f>
        <v>0</v>
      </c>
      <c r="F23" s="46">
        <f>LIFTS!M25</f>
        <v>0</v>
      </c>
      <c r="G23" s="46">
        <f>LIFTS!N25</f>
        <v>0</v>
      </c>
      <c r="H23" s="46">
        <f>LIFTS!O25</f>
        <v>0</v>
      </c>
      <c r="I23" s="46">
        <f>LIFTS!L25</f>
        <v>0</v>
      </c>
    </row>
    <row r="24" spans="1:9">
      <c r="A24" s="74">
        <f t="shared" si="0"/>
        <v>7</v>
      </c>
      <c r="B24" s="75" t="s">
        <v>318</v>
      </c>
      <c r="C24" s="76" t="s">
        <v>320</v>
      </c>
      <c r="D24" s="100"/>
      <c r="E24" s="46">
        <f>RESTAURĀCIJA!P46</f>
        <v>0</v>
      </c>
      <c r="F24" s="46">
        <f>RESTAURĀCIJA!M46</f>
        <v>0</v>
      </c>
      <c r="G24" s="46">
        <f>RESTAURĀCIJA!N46</f>
        <v>0</v>
      </c>
      <c r="H24" s="46">
        <f>RESTAURĀCIJA!O46</f>
        <v>0</v>
      </c>
      <c r="I24" s="46">
        <f>RESTAURĀCIJA!L46</f>
        <v>0</v>
      </c>
    </row>
    <row r="25" spans="1:9">
      <c r="A25" s="74">
        <f t="shared" si="0"/>
        <v>8</v>
      </c>
      <c r="B25" s="75" t="s">
        <v>319</v>
      </c>
      <c r="C25" s="76" t="s">
        <v>321</v>
      </c>
      <c r="D25" s="100"/>
      <c r="E25" s="46">
        <f>'IEJĀS MEZGLS'!P29</f>
        <v>0</v>
      </c>
      <c r="F25" s="46">
        <f>'IEJĀS MEZGLS'!M29</f>
        <v>0</v>
      </c>
      <c r="G25" s="46">
        <f>'IEJĀS MEZGLS'!N29</f>
        <v>0</v>
      </c>
      <c r="H25" s="46">
        <f>'Citi darbi '!K36</f>
        <v>0</v>
      </c>
      <c r="I25" s="46">
        <f>'IEJĀS MEZGLS'!L29</f>
        <v>0</v>
      </c>
    </row>
    <row r="26" spans="1:9">
      <c r="A26" s="74">
        <f t="shared" si="0"/>
        <v>9</v>
      </c>
      <c r="B26" s="75" t="s">
        <v>365</v>
      </c>
      <c r="C26" s="76" t="s">
        <v>371</v>
      </c>
      <c r="D26" s="100"/>
      <c r="E26" s="46">
        <f>'Citi darbi '!L36</f>
        <v>0</v>
      </c>
      <c r="F26" s="46">
        <f>'Citi darbi '!I36</f>
        <v>0</v>
      </c>
      <c r="G26" s="46">
        <f>LIFTS!N26</f>
        <v>0</v>
      </c>
      <c r="H26" s="46">
        <f>'Citi darbi '!K36</f>
        <v>0</v>
      </c>
      <c r="I26" s="46"/>
    </row>
    <row r="27" spans="1:9">
      <c r="A27" s="74">
        <f t="shared" si="0"/>
        <v>10</v>
      </c>
      <c r="B27" s="75" t="s">
        <v>366</v>
      </c>
      <c r="C27" s="76" t="s">
        <v>367</v>
      </c>
      <c r="D27" s="100"/>
      <c r="E27" s="46">
        <f>'Projektēšana un autoruzraudzība'!P29</f>
        <v>0</v>
      </c>
      <c r="F27" s="46">
        <f>'Projektēšana un autoruzraudzība'!M29</f>
        <v>0</v>
      </c>
      <c r="G27" s="46">
        <f>'Citi darbi '!J36</f>
        <v>0</v>
      </c>
      <c r="H27" s="46"/>
      <c r="I27" s="46">
        <f>'Projektēšana un autoruzraudzība'!L29</f>
        <v>0</v>
      </c>
    </row>
    <row r="28" spans="1:9">
      <c r="A28" s="234" t="s">
        <v>10</v>
      </c>
      <c r="B28" s="234"/>
      <c r="C28" s="234"/>
      <c r="D28" s="101"/>
      <c r="E28" s="45">
        <f>SUM(E17:E27)</f>
        <v>0</v>
      </c>
      <c r="F28" s="45">
        <f>SUM(F17:F27)</f>
        <v>0</v>
      </c>
      <c r="G28" s="45">
        <f>SUM(G17:G27)</f>
        <v>0</v>
      </c>
      <c r="H28" s="45">
        <f>SUM(H17:H27)</f>
        <v>0</v>
      </c>
      <c r="I28" s="45">
        <f>SUM(I17:I27)</f>
        <v>0</v>
      </c>
    </row>
    <row r="29" spans="1:9" ht="13.5" customHeight="1">
      <c r="A29" s="235" t="s">
        <v>233</v>
      </c>
      <c r="B29" s="236"/>
      <c r="C29" s="237"/>
      <c r="D29" s="102"/>
      <c r="E29" s="43">
        <f>ROUND(E28*D29,2)</f>
        <v>0</v>
      </c>
    </row>
    <row r="30" spans="1:9" ht="13.5" customHeight="1">
      <c r="A30" s="238" t="s">
        <v>11</v>
      </c>
      <c r="B30" s="239"/>
      <c r="C30" s="240"/>
      <c r="D30" s="103"/>
      <c r="E30" s="43">
        <f>ROUND(E29*D30,2)</f>
        <v>0</v>
      </c>
      <c r="G30" s="32"/>
    </row>
    <row r="31" spans="1:9">
      <c r="A31" s="235" t="s">
        <v>234</v>
      </c>
      <c r="B31" s="236"/>
      <c r="C31" s="237"/>
      <c r="D31" s="102"/>
      <c r="E31" s="43">
        <f>ROUND(E28*D31,2)</f>
        <v>0</v>
      </c>
    </row>
    <row r="32" spans="1:9">
      <c r="A32" s="241" t="s">
        <v>12</v>
      </c>
      <c r="B32" s="242"/>
      <c r="C32" s="243"/>
      <c r="D32" s="104"/>
      <c r="E32" s="45">
        <f>ROUND(E28+E29+E31,2)</f>
        <v>0</v>
      </c>
    </row>
    <row r="34" spans="1:9" ht="163.15" customHeight="1">
      <c r="A34" s="244" t="s">
        <v>178</v>
      </c>
      <c r="B34" s="245"/>
      <c r="C34" s="245"/>
      <c r="D34" s="245"/>
      <c r="E34" s="245"/>
      <c r="F34" s="245"/>
      <c r="G34" s="245"/>
      <c r="H34" s="245"/>
      <c r="I34" s="245"/>
    </row>
    <row r="36" spans="1:9">
      <c r="A36" s="233" t="s">
        <v>13</v>
      </c>
      <c r="B36" s="233"/>
      <c r="C36" s="41">
        <f>KOPT!B35</f>
        <v>0</v>
      </c>
    </row>
    <row r="37" spans="1:9">
      <c r="B37" s="21"/>
      <c r="C37" s="42" t="s">
        <v>14</v>
      </c>
    </row>
    <row r="38" spans="1:9">
      <c r="A38" s="7" t="s">
        <v>144</v>
      </c>
      <c r="B38" s="36"/>
      <c r="C38" s="41">
        <f>KOPT!B37</f>
        <v>0</v>
      </c>
    </row>
    <row r="39" spans="1:9">
      <c r="A39" s="233" t="str">
        <f>KOPT!B23</f>
        <v>Tāme sastādīta 2026.gada __. ____________</v>
      </c>
      <c r="B39" s="233"/>
      <c r="C39" s="233"/>
    </row>
    <row r="40" spans="1:9" outlineLevel="1">
      <c r="B40" s="21"/>
      <c r="C40" s="23"/>
    </row>
    <row r="41" spans="1:9" outlineLevel="1">
      <c r="A41" s="233" t="s">
        <v>143</v>
      </c>
      <c r="B41" s="233"/>
      <c r="C41" s="41"/>
    </row>
    <row r="42" spans="1:9" outlineLevel="1">
      <c r="B42" s="21"/>
      <c r="C42" s="42" t="s">
        <v>14</v>
      </c>
    </row>
    <row r="43" spans="1:9" outlineLevel="1">
      <c r="A43" s="7" t="s">
        <v>144</v>
      </c>
      <c r="B43" s="36"/>
      <c r="C43" s="41"/>
    </row>
  </sheetData>
  <mergeCells count="25">
    <mergeCell ref="A8:I8"/>
    <mergeCell ref="A1:I1"/>
    <mergeCell ref="A3:I3"/>
    <mergeCell ref="A4:I4"/>
    <mergeCell ref="A6:I6"/>
    <mergeCell ref="A7:I7"/>
    <mergeCell ref="A9:I9"/>
    <mergeCell ref="A11:B11"/>
    <mergeCell ref="A12:B12"/>
    <mergeCell ref="A14:A15"/>
    <mergeCell ref="B14:B15"/>
    <mergeCell ref="C14:C15"/>
    <mergeCell ref="D14:D15"/>
    <mergeCell ref="E14:E15"/>
    <mergeCell ref="F14:H14"/>
    <mergeCell ref="I14:I15"/>
    <mergeCell ref="A39:C39"/>
    <mergeCell ref="A41:B41"/>
    <mergeCell ref="A28:C28"/>
    <mergeCell ref="A29:C29"/>
    <mergeCell ref="A30:C30"/>
    <mergeCell ref="A31:C31"/>
    <mergeCell ref="A32:C32"/>
    <mergeCell ref="A36:B36"/>
    <mergeCell ref="A34:I34"/>
  </mergeCells>
  <phoneticPr fontId="33" type="noConversion"/>
  <pageMargins left="1.1811023622047245" right="0.59055118110236227" top="1.1811023622047245" bottom="0.78740157480314965" header="0.31496062992125984" footer="0.39370078740157483"/>
  <pageSetup paperSize="9" scale="73" fitToHeight="0" orientation="portrait"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P83"/>
  <sheetViews>
    <sheetView showZeros="0" topLeftCell="A64" zoomScaleNormal="100" workbookViewId="0">
      <selection activeCell="A74" sqref="A74:XFD84"/>
    </sheetView>
  </sheetViews>
  <sheetFormatPr defaultColWidth="9.140625" defaultRowHeight="12.75" outlineLevelRow="1"/>
  <cols>
    <col min="1" max="1" width="6.7109375" style="1" customWidth="1"/>
    <col min="2" max="2" width="8.7109375" style="110" customWidth="1"/>
    <col min="3" max="3" width="51.7109375" style="111" customWidth="1"/>
    <col min="4" max="4" width="9.7109375" style="112" customWidth="1"/>
    <col min="5" max="5" width="10.7109375" style="112" customWidth="1"/>
    <col min="6" max="8" width="7.7109375" style="1" customWidth="1"/>
    <col min="9" max="9" width="9.7109375" style="1" customWidth="1"/>
    <col min="10" max="10" width="8.7109375" style="1" customWidth="1"/>
    <col min="11" max="11" width="11.7109375" style="1" customWidth="1"/>
    <col min="12" max="12" width="9.7109375" style="1" customWidth="1"/>
    <col min="13" max="15" width="10.7109375" style="1" customWidth="1"/>
    <col min="16" max="16" width="12.7109375" style="1" customWidth="1"/>
    <col min="17" max="16384" width="9.140625" style="1"/>
  </cols>
  <sheetData>
    <row r="1" spans="1:16" s="106" customFormat="1" ht="20.25" outlineLevel="1">
      <c r="A1" s="253" t="s">
        <v>286</v>
      </c>
      <c r="B1" s="253"/>
      <c r="C1" s="253"/>
      <c r="D1" s="253"/>
      <c r="E1" s="253"/>
      <c r="F1" s="253"/>
      <c r="G1" s="253"/>
      <c r="H1" s="253"/>
      <c r="I1" s="253"/>
      <c r="J1" s="253"/>
      <c r="K1" s="253"/>
      <c r="L1" s="253"/>
      <c r="M1" s="253"/>
      <c r="N1" s="253"/>
      <c r="O1" s="253"/>
      <c r="P1" s="253"/>
    </row>
    <row r="2" spans="1:16" s="107" customFormat="1" ht="6" outlineLevel="1">
      <c r="C2" s="108"/>
      <c r="D2" s="109"/>
      <c r="E2" s="109"/>
    </row>
    <row r="3" spans="1:16" s="106" customFormat="1" ht="45" customHeight="1" outlineLevel="1">
      <c r="A3" s="254" t="s">
        <v>176</v>
      </c>
      <c r="B3" s="254"/>
      <c r="C3" s="254"/>
      <c r="D3" s="254"/>
      <c r="E3" s="254"/>
      <c r="F3" s="254"/>
      <c r="G3" s="254"/>
      <c r="H3" s="254"/>
      <c r="I3" s="254"/>
      <c r="J3" s="254"/>
      <c r="K3" s="254"/>
      <c r="L3" s="254"/>
      <c r="M3" s="254"/>
      <c r="N3" s="254"/>
      <c r="O3" s="254"/>
      <c r="P3" s="254"/>
    </row>
    <row r="4" spans="1:16" outlineLevel="1">
      <c r="A4" s="255" t="s">
        <v>0</v>
      </c>
      <c r="B4" s="255"/>
      <c r="C4" s="255"/>
      <c r="D4" s="255"/>
      <c r="E4" s="255"/>
      <c r="F4" s="255"/>
      <c r="G4" s="255"/>
      <c r="H4" s="255"/>
      <c r="I4" s="255"/>
      <c r="J4" s="255"/>
      <c r="K4" s="255"/>
      <c r="L4" s="255"/>
      <c r="M4" s="255"/>
      <c r="N4" s="255"/>
      <c r="O4" s="255"/>
      <c r="P4" s="255"/>
    </row>
    <row r="5" spans="1:16" outlineLevel="1"/>
    <row r="6" spans="1:16" s="2" customFormat="1" ht="15" outlineLevel="1">
      <c r="A6" s="252" t="s">
        <v>172</v>
      </c>
      <c r="B6" s="252"/>
      <c r="C6" s="252"/>
      <c r="D6" s="252"/>
      <c r="E6" s="252"/>
      <c r="F6" s="252"/>
      <c r="G6" s="252"/>
      <c r="H6" s="252"/>
      <c r="I6" s="252"/>
      <c r="J6" s="252"/>
      <c r="K6" s="252"/>
      <c r="L6" s="252"/>
      <c r="M6" s="252"/>
      <c r="N6" s="252"/>
      <c r="O6" s="252"/>
      <c r="P6" s="252"/>
    </row>
    <row r="7" spans="1:16" s="2" customFormat="1" ht="15" outlineLevel="1">
      <c r="A7" s="252" t="s">
        <v>174</v>
      </c>
      <c r="B7" s="252"/>
      <c r="C7" s="252"/>
      <c r="D7" s="252"/>
      <c r="E7" s="252"/>
      <c r="F7" s="252"/>
      <c r="G7" s="252"/>
      <c r="H7" s="252"/>
      <c r="I7" s="252"/>
      <c r="J7" s="252"/>
      <c r="K7" s="252"/>
      <c r="L7" s="252"/>
      <c r="M7" s="252"/>
      <c r="N7" s="252"/>
      <c r="O7" s="252"/>
      <c r="P7" s="252"/>
    </row>
    <row r="8" spans="1:16" s="2" customFormat="1" ht="15" outlineLevel="1">
      <c r="A8" s="252" t="s">
        <v>173</v>
      </c>
      <c r="B8" s="252"/>
      <c r="C8" s="252"/>
      <c r="D8" s="252"/>
      <c r="E8" s="252"/>
      <c r="F8" s="252"/>
      <c r="G8" s="252"/>
      <c r="H8" s="252"/>
      <c r="I8" s="252"/>
      <c r="J8" s="252"/>
      <c r="K8" s="252"/>
      <c r="L8" s="252"/>
      <c r="M8" s="252"/>
      <c r="N8" s="252"/>
      <c r="O8" s="252"/>
      <c r="P8" s="252"/>
    </row>
    <row r="9" spans="1:16" s="2" customFormat="1" ht="15" outlineLevel="1">
      <c r="A9" s="252" t="s">
        <v>175</v>
      </c>
      <c r="B9" s="252"/>
      <c r="C9" s="252"/>
      <c r="D9" s="252"/>
      <c r="E9" s="252"/>
      <c r="F9" s="252"/>
      <c r="G9" s="252"/>
      <c r="H9" s="252"/>
      <c r="I9" s="252"/>
      <c r="J9" s="252"/>
      <c r="K9" s="252"/>
      <c r="L9" s="252"/>
      <c r="M9" s="252"/>
      <c r="N9" s="252"/>
      <c r="O9" s="252"/>
      <c r="P9" s="252"/>
    </row>
    <row r="10" spans="1:16" outlineLevel="1"/>
    <row r="11" spans="1:16" outlineLevel="1">
      <c r="A11" s="257" t="s">
        <v>274</v>
      </c>
      <c r="B11" s="257"/>
      <c r="C11" s="257"/>
      <c r="D11" s="257"/>
      <c r="E11" s="257"/>
      <c r="F11" s="257"/>
      <c r="G11" s="257"/>
      <c r="H11" s="257"/>
      <c r="I11" s="257"/>
      <c r="J11" s="257"/>
      <c r="K11" s="257"/>
      <c r="M11" s="114" t="s">
        <v>140</v>
      </c>
      <c r="N11" s="258">
        <f>P73</f>
        <v>0</v>
      </c>
      <c r="O11" s="259"/>
      <c r="P11" s="1" t="s">
        <v>141</v>
      </c>
    </row>
    <row r="12" spans="1:16" outlineLevel="1"/>
    <row r="13" spans="1:16" outlineLevel="1">
      <c r="N13" s="260" t="str">
        <f>KOPT!B23</f>
        <v>Tāme sastādīta 2026.gada __. ____________</v>
      </c>
      <c r="O13" s="260"/>
      <c r="P13" s="260"/>
    </row>
    <row r="14" spans="1:16" outlineLevel="1"/>
    <row r="15" spans="1:16" ht="15" customHeight="1">
      <c r="A15" s="261" t="s">
        <v>142</v>
      </c>
      <c r="B15" s="261" t="s">
        <v>127</v>
      </c>
      <c r="C15" s="261" t="s">
        <v>128</v>
      </c>
      <c r="D15" s="261" t="s">
        <v>129</v>
      </c>
      <c r="E15" s="261" t="s">
        <v>130</v>
      </c>
      <c r="F15" s="261" t="s">
        <v>131</v>
      </c>
      <c r="G15" s="261"/>
      <c r="H15" s="261"/>
      <c r="I15" s="261"/>
      <c r="J15" s="261"/>
      <c r="K15" s="261"/>
      <c r="L15" s="261" t="s">
        <v>132</v>
      </c>
      <c r="M15" s="261"/>
      <c r="N15" s="261"/>
      <c r="O15" s="261"/>
      <c r="P15" s="261"/>
    </row>
    <row r="16" spans="1:16" ht="63.75">
      <c r="A16" s="261"/>
      <c r="B16" s="261"/>
      <c r="C16" s="261"/>
      <c r="D16" s="261"/>
      <c r="E16" s="261"/>
      <c r="F16" s="115" t="s">
        <v>133</v>
      </c>
      <c r="G16" s="115" t="s">
        <v>134</v>
      </c>
      <c r="H16" s="115" t="s">
        <v>135</v>
      </c>
      <c r="I16" s="115" t="s">
        <v>8</v>
      </c>
      <c r="J16" s="115" t="s">
        <v>9</v>
      </c>
      <c r="K16" s="115" t="s">
        <v>10</v>
      </c>
      <c r="L16" s="115" t="s">
        <v>136</v>
      </c>
      <c r="M16" s="115" t="s">
        <v>135</v>
      </c>
      <c r="N16" s="115" t="s">
        <v>8</v>
      </c>
      <c r="O16" s="115" t="s">
        <v>9</v>
      </c>
      <c r="P16" s="115" t="s">
        <v>137</v>
      </c>
    </row>
    <row r="17" spans="1:16">
      <c r="A17" s="116">
        <v>1</v>
      </c>
      <c r="B17" s="116">
        <v>2</v>
      </c>
      <c r="C17" s="115">
        <v>3</v>
      </c>
      <c r="D17" s="117">
        <v>4</v>
      </c>
      <c r="E17" s="118">
        <v>5</v>
      </c>
      <c r="F17" s="118">
        <v>6</v>
      </c>
      <c r="G17" s="118">
        <v>7</v>
      </c>
      <c r="H17" s="118">
        <v>8</v>
      </c>
      <c r="I17" s="118">
        <v>9</v>
      </c>
      <c r="J17" s="118">
        <v>10</v>
      </c>
      <c r="K17" s="118">
        <v>11</v>
      </c>
      <c r="L17" s="118">
        <v>12</v>
      </c>
      <c r="M17" s="118">
        <v>13</v>
      </c>
      <c r="N17" s="118">
        <v>14</v>
      </c>
      <c r="O17" s="118">
        <v>15</v>
      </c>
      <c r="P17" s="118">
        <v>16</v>
      </c>
    </row>
    <row r="18" spans="1:16" s="107" customFormat="1" ht="6">
      <c r="A18" s="119"/>
      <c r="B18" s="119"/>
      <c r="C18" s="120"/>
      <c r="D18" s="121"/>
      <c r="E18" s="122"/>
      <c r="F18" s="122"/>
      <c r="G18" s="122"/>
      <c r="H18" s="122"/>
      <c r="I18" s="122"/>
      <c r="J18" s="122"/>
      <c r="K18" s="122"/>
      <c r="L18" s="122"/>
      <c r="M18" s="122"/>
      <c r="N18" s="122"/>
      <c r="O18" s="122"/>
      <c r="P18" s="122"/>
    </row>
    <row r="19" spans="1:16" s="107" customFormat="1" ht="24" hidden="1">
      <c r="A19" s="123" t="s">
        <v>142</v>
      </c>
      <c r="B19" s="123" t="s">
        <v>127</v>
      </c>
      <c r="C19" s="124" t="s">
        <v>128</v>
      </c>
      <c r="D19" s="123" t="s">
        <v>129</v>
      </c>
      <c r="E19" s="125" t="s">
        <v>130</v>
      </c>
      <c r="F19" s="125" t="s">
        <v>133</v>
      </c>
      <c r="G19" s="126" t="s">
        <v>134</v>
      </c>
      <c r="H19" s="125" t="s">
        <v>135</v>
      </c>
      <c r="I19" s="125" t="s">
        <v>8</v>
      </c>
      <c r="J19" s="125" t="s">
        <v>9</v>
      </c>
      <c r="K19" s="125" t="s">
        <v>10</v>
      </c>
      <c r="L19" s="125" t="s">
        <v>136</v>
      </c>
      <c r="M19" s="125" t="s">
        <v>151</v>
      </c>
      <c r="N19" s="125" t="s">
        <v>152</v>
      </c>
      <c r="O19" s="125" t="s">
        <v>153</v>
      </c>
      <c r="P19" s="127" t="s">
        <v>137</v>
      </c>
    </row>
    <row r="20" spans="1:16">
      <c r="A20" s="128">
        <v>1</v>
      </c>
      <c r="B20" s="129"/>
      <c r="C20" s="130" t="s">
        <v>191</v>
      </c>
      <c r="D20" s="131"/>
      <c r="E20" s="132"/>
      <c r="F20" s="133"/>
      <c r="G20" s="133">
        <v>0</v>
      </c>
      <c r="H20" s="133">
        <f t="shared" ref="H20:H71" si="0">ROUND(F20*G20,2)</f>
        <v>0</v>
      </c>
      <c r="I20" s="133"/>
      <c r="J20" s="133"/>
      <c r="K20" s="133">
        <f>ROUND(H20+I20+J20,2)</f>
        <v>0</v>
      </c>
      <c r="L20" s="133">
        <f>ROUND(E20*F20,2)</f>
        <v>0</v>
      </c>
      <c r="M20" s="133">
        <f>ROUND(E20*H20,2)</f>
        <v>0</v>
      </c>
      <c r="N20" s="133">
        <f>ROUND(E20*I20,2)</f>
        <v>0</v>
      </c>
      <c r="O20" s="133">
        <f>ROUND(E20*J20,2)</f>
        <v>0</v>
      </c>
      <c r="P20" s="134">
        <f>M20+N20+O20</f>
        <v>0</v>
      </c>
    </row>
    <row r="21" spans="1:16">
      <c r="A21" s="128">
        <v>2</v>
      </c>
      <c r="B21" s="129"/>
      <c r="C21" s="130" t="s">
        <v>177</v>
      </c>
      <c r="D21" s="131"/>
      <c r="E21" s="132"/>
      <c r="F21" s="133"/>
      <c r="G21" s="133"/>
      <c r="H21" s="133">
        <f t="shared" si="0"/>
        <v>0</v>
      </c>
      <c r="I21" s="133">
        <f>ROUND(G21*H21,2)</f>
        <v>0</v>
      </c>
      <c r="J21" s="133"/>
      <c r="K21" s="133">
        <f>ROUND(H21+I21+J21,2)</f>
        <v>0</v>
      </c>
      <c r="L21" s="133">
        <f>ROUND(E21*F21,2)</f>
        <v>0</v>
      </c>
      <c r="M21" s="133">
        <f>ROUND(E21*H21,2)</f>
        <v>0</v>
      </c>
      <c r="N21" s="133">
        <f>ROUND(E21*I21,2)</f>
        <v>0</v>
      </c>
      <c r="O21" s="133">
        <f>ROUND(E21*J21,2)</f>
        <v>0</v>
      </c>
      <c r="P21" s="134">
        <f>M21+N21+O21</f>
        <v>0</v>
      </c>
    </row>
    <row r="22" spans="1:16" ht="38.25">
      <c r="A22" s="128">
        <v>3</v>
      </c>
      <c r="B22" s="129"/>
      <c r="C22" s="130" t="s">
        <v>202</v>
      </c>
      <c r="D22" s="131" t="s">
        <v>163</v>
      </c>
      <c r="E22" s="135">
        <v>21</v>
      </c>
      <c r="F22" s="133"/>
      <c r="G22" s="133">
        <v>0</v>
      </c>
      <c r="H22" s="133">
        <f t="shared" si="0"/>
        <v>0</v>
      </c>
      <c r="I22" s="133"/>
      <c r="J22" s="133"/>
      <c r="K22" s="133">
        <f>ROUND(H22+I22+J22,2)</f>
        <v>0</v>
      </c>
      <c r="L22" s="133">
        <f>ROUND(E22*F22,2)</f>
        <v>0</v>
      </c>
      <c r="M22" s="133">
        <f>ROUND(E22*H22,2)</f>
        <v>0</v>
      </c>
      <c r="N22" s="133">
        <f>ROUND(E22*I22,2)</f>
        <v>0</v>
      </c>
      <c r="O22" s="133">
        <f>ROUND(E22*J22,2)</f>
        <v>0</v>
      </c>
      <c r="P22" s="134">
        <f>M22+N22+O22</f>
        <v>0</v>
      </c>
    </row>
    <row r="23" spans="1:16" ht="25.5">
      <c r="A23" s="128">
        <v>4</v>
      </c>
      <c r="B23" s="129"/>
      <c r="C23" s="130" t="s">
        <v>190</v>
      </c>
      <c r="D23" s="131" t="s">
        <v>163</v>
      </c>
      <c r="E23" s="135">
        <v>31</v>
      </c>
      <c r="F23" s="133"/>
      <c r="G23" s="133">
        <v>0</v>
      </c>
      <c r="H23" s="133">
        <f t="shared" si="0"/>
        <v>0</v>
      </c>
      <c r="I23" s="133"/>
      <c r="J23" s="133"/>
      <c r="K23" s="133">
        <f t="shared" ref="K23:K71" si="1">ROUND(H23+I23+J23,2)</f>
        <v>0</v>
      </c>
      <c r="L23" s="133">
        <f t="shared" ref="L23:L71" si="2">ROUND(E23*F23,2)</f>
        <v>0</v>
      </c>
      <c r="M23" s="133">
        <f t="shared" ref="M23:M71" si="3">ROUND(E23*H23,2)</f>
        <v>0</v>
      </c>
      <c r="N23" s="133">
        <f t="shared" ref="N23:N71" si="4">ROUND(E23*I23,2)</f>
        <v>0</v>
      </c>
      <c r="O23" s="133">
        <f t="shared" ref="O23:O71" si="5">ROUND(E23*J23,2)</f>
        <v>0</v>
      </c>
      <c r="P23" s="134">
        <f t="shared" ref="P23:P71" si="6">M23+N23+O23</f>
        <v>0</v>
      </c>
    </row>
    <row r="24" spans="1:16">
      <c r="A24" s="128">
        <v>5</v>
      </c>
      <c r="B24" s="129"/>
      <c r="C24" s="130"/>
      <c r="D24" s="131"/>
      <c r="E24" s="131"/>
      <c r="F24" s="133"/>
      <c r="G24" s="133">
        <v>0</v>
      </c>
      <c r="H24" s="133">
        <f t="shared" si="0"/>
        <v>0</v>
      </c>
      <c r="I24" s="133"/>
      <c r="J24" s="133"/>
      <c r="K24" s="133">
        <f t="shared" si="1"/>
        <v>0</v>
      </c>
      <c r="L24" s="133">
        <f t="shared" si="2"/>
        <v>0</v>
      </c>
      <c r="M24" s="133">
        <f t="shared" si="3"/>
        <v>0</v>
      </c>
      <c r="N24" s="133">
        <f t="shared" si="4"/>
        <v>0</v>
      </c>
      <c r="O24" s="133">
        <f t="shared" si="5"/>
        <v>0</v>
      </c>
      <c r="P24" s="134">
        <f t="shared" si="6"/>
        <v>0</v>
      </c>
    </row>
    <row r="25" spans="1:16">
      <c r="A25" s="128">
        <v>6</v>
      </c>
      <c r="B25" s="129"/>
      <c r="C25" s="78" t="s">
        <v>181</v>
      </c>
      <c r="D25" s="131"/>
      <c r="E25" s="135"/>
      <c r="F25" s="133"/>
      <c r="G25" s="133">
        <v>0</v>
      </c>
      <c r="H25" s="133">
        <f t="shared" si="0"/>
        <v>0</v>
      </c>
      <c r="I25" s="133"/>
      <c r="J25" s="133"/>
      <c r="K25" s="133">
        <f t="shared" si="1"/>
        <v>0</v>
      </c>
      <c r="L25" s="133">
        <f t="shared" si="2"/>
        <v>0</v>
      </c>
      <c r="M25" s="133">
        <f t="shared" si="3"/>
        <v>0</v>
      </c>
      <c r="N25" s="133">
        <f t="shared" si="4"/>
        <v>0</v>
      </c>
      <c r="O25" s="133">
        <f t="shared" si="5"/>
        <v>0</v>
      </c>
      <c r="P25" s="134">
        <f t="shared" si="6"/>
        <v>0</v>
      </c>
    </row>
    <row r="26" spans="1:16" ht="25.5">
      <c r="A26" s="128">
        <v>7</v>
      </c>
      <c r="B26" s="129"/>
      <c r="C26" s="130" t="s">
        <v>179</v>
      </c>
      <c r="D26" s="136" t="s">
        <v>184</v>
      </c>
      <c r="E26" s="137">
        <v>20.399999999999999</v>
      </c>
      <c r="F26" s="133"/>
      <c r="G26" s="133">
        <v>0</v>
      </c>
      <c r="H26" s="133">
        <f t="shared" si="0"/>
        <v>0</v>
      </c>
      <c r="I26" s="133"/>
      <c r="J26" s="133"/>
      <c r="K26" s="133">
        <f t="shared" si="1"/>
        <v>0</v>
      </c>
      <c r="L26" s="133">
        <f t="shared" si="2"/>
        <v>0</v>
      </c>
      <c r="M26" s="133">
        <f t="shared" si="3"/>
        <v>0</v>
      </c>
      <c r="N26" s="133">
        <f t="shared" si="4"/>
        <v>0</v>
      </c>
      <c r="O26" s="133">
        <f t="shared" si="5"/>
        <v>0</v>
      </c>
      <c r="P26" s="134">
        <f t="shared" si="6"/>
        <v>0</v>
      </c>
    </row>
    <row r="27" spans="1:16" ht="38.25">
      <c r="A27" s="128">
        <v>8</v>
      </c>
      <c r="B27" s="129"/>
      <c r="C27" s="130" t="s">
        <v>180</v>
      </c>
      <c r="D27" s="131" t="s">
        <v>167</v>
      </c>
      <c r="E27" s="137">
        <v>181</v>
      </c>
      <c r="F27" s="133"/>
      <c r="G27" s="133">
        <v>0</v>
      </c>
      <c r="H27" s="133">
        <f t="shared" si="0"/>
        <v>0</v>
      </c>
      <c r="I27" s="133"/>
      <c r="J27" s="133"/>
      <c r="K27" s="133">
        <f t="shared" si="1"/>
        <v>0</v>
      </c>
      <c r="L27" s="133">
        <f t="shared" si="2"/>
        <v>0</v>
      </c>
      <c r="M27" s="133">
        <f t="shared" si="3"/>
        <v>0</v>
      </c>
      <c r="N27" s="133">
        <f t="shared" si="4"/>
        <v>0</v>
      </c>
      <c r="O27" s="133">
        <f t="shared" si="5"/>
        <v>0</v>
      </c>
      <c r="P27" s="134">
        <f t="shared" si="6"/>
        <v>0</v>
      </c>
    </row>
    <row r="28" spans="1:16">
      <c r="A28" s="128">
        <v>9</v>
      </c>
      <c r="B28" s="129"/>
      <c r="C28" s="130"/>
      <c r="D28" s="131"/>
      <c r="E28" s="135"/>
      <c r="F28" s="133"/>
      <c r="G28" s="133">
        <v>0</v>
      </c>
      <c r="H28" s="133">
        <f t="shared" si="0"/>
        <v>0</v>
      </c>
      <c r="I28" s="133"/>
      <c r="J28" s="133"/>
      <c r="K28" s="133">
        <f t="shared" si="1"/>
        <v>0</v>
      </c>
      <c r="L28" s="133">
        <f t="shared" si="2"/>
        <v>0</v>
      </c>
      <c r="M28" s="133">
        <f t="shared" si="3"/>
        <v>0</v>
      </c>
      <c r="N28" s="133">
        <f t="shared" si="4"/>
        <v>0</v>
      </c>
      <c r="O28" s="133">
        <f t="shared" si="5"/>
        <v>0</v>
      </c>
      <c r="P28" s="134">
        <f t="shared" si="6"/>
        <v>0</v>
      </c>
    </row>
    <row r="29" spans="1:16">
      <c r="A29" s="128">
        <v>10</v>
      </c>
      <c r="B29" s="129"/>
      <c r="C29" s="130" t="s">
        <v>182</v>
      </c>
      <c r="D29" s="131"/>
      <c r="E29" s="132"/>
      <c r="F29" s="133"/>
      <c r="G29" s="133">
        <v>0</v>
      </c>
      <c r="H29" s="133">
        <f t="shared" si="0"/>
        <v>0</v>
      </c>
      <c r="I29" s="133"/>
      <c r="J29" s="133"/>
      <c r="K29" s="133">
        <f t="shared" si="1"/>
        <v>0</v>
      </c>
      <c r="L29" s="133">
        <f t="shared" si="2"/>
        <v>0</v>
      </c>
      <c r="M29" s="133">
        <f t="shared" si="3"/>
        <v>0</v>
      </c>
      <c r="N29" s="133">
        <f t="shared" si="4"/>
        <v>0</v>
      </c>
      <c r="O29" s="133">
        <f t="shared" si="5"/>
        <v>0</v>
      </c>
      <c r="P29" s="134">
        <f t="shared" si="6"/>
        <v>0</v>
      </c>
    </row>
    <row r="30" spans="1:16" ht="25.5">
      <c r="A30" s="128">
        <v>11</v>
      </c>
      <c r="B30" s="129"/>
      <c r="C30" s="138" t="s">
        <v>183</v>
      </c>
      <c r="D30" s="136" t="s">
        <v>184</v>
      </c>
      <c r="E30" s="132">
        <v>64.319999999999993</v>
      </c>
      <c r="F30" s="133"/>
      <c r="G30" s="133">
        <v>0</v>
      </c>
      <c r="H30" s="133">
        <f t="shared" si="0"/>
        <v>0</v>
      </c>
      <c r="I30" s="133"/>
      <c r="J30" s="133"/>
      <c r="K30" s="133">
        <f t="shared" si="1"/>
        <v>0</v>
      </c>
      <c r="L30" s="133">
        <f t="shared" si="2"/>
        <v>0</v>
      </c>
      <c r="M30" s="133">
        <f t="shared" si="3"/>
        <v>0</v>
      </c>
      <c r="N30" s="133">
        <f t="shared" si="4"/>
        <v>0</v>
      </c>
      <c r="O30" s="133">
        <f t="shared" si="5"/>
        <v>0</v>
      </c>
      <c r="P30" s="134">
        <f t="shared" si="6"/>
        <v>0</v>
      </c>
    </row>
    <row r="31" spans="1:16">
      <c r="A31" s="128">
        <v>12</v>
      </c>
      <c r="B31" s="129"/>
      <c r="C31" s="130" t="s">
        <v>242</v>
      </c>
      <c r="D31" s="131" t="s">
        <v>167</v>
      </c>
      <c r="E31" s="132">
        <v>130.34</v>
      </c>
      <c r="F31" s="133"/>
      <c r="G31" s="133">
        <v>0</v>
      </c>
      <c r="H31" s="133">
        <f t="shared" si="0"/>
        <v>0</v>
      </c>
      <c r="I31" s="133"/>
      <c r="J31" s="133"/>
      <c r="K31" s="133">
        <f t="shared" si="1"/>
        <v>0</v>
      </c>
      <c r="L31" s="133">
        <f t="shared" si="2"/>
        <v>0</v>
      </c>
      <c r="M31" s="133">
        <f t="shared" si="3"/>
        <v>0</v>
      </c>
      <c r="N31" s="133">
        <f t="shared" si="4"/>
        <v>0</v>
      </c>
      <c r="O31" s="133">
        <f t="shared" si="5"/>
        <v>0</v>
      </c>
      <c r="P31" s="134">
        <f t="shared" si="6"/>
        <v>0</v>
      </c>
    </row>
    <row r="32" spans="1:16" ht="15.75">
      <c r="A32" s="128">
        <v>13</v>
      </c>
      <c r="B32" s="129"/>
      <c r="C32" s="130" t="s">
        <v>243</v>
      </c>
      <c r="D32" s="136" t="s">
        <v>184</v>
      </c>
      <c r="E32" s="132">
        <v>7.45</v>
      </c>
      <c r="F32" s="133"/>
      <c r="G32" s="133">
        <v>0</v>
      </c>
      <c r="H32" s="133">
        <f t="shared" si="0"/>
        <v>0</v>
      </c>
      <c r="I32" s="133"/>
      <c r="J32" s="133"/>
      <c r="K32" s="133">
        <f t="shared" si="1"/>
        <v>0</v>
      </c>
      <c r="L32" s="133">
        <f t="shared" si="2"/>
        <v>0</v>
      </c>
      <c r="M32" s="133">
        <f t="shared" si="3"/>
        <v>0</v>
      </c>
      <c r="N32" s="133">
        <f t="shared" si="4"/>
        <v>0</v>
      </c>
      <c r="O32" s="133">
        <f t="shared" si="5"/>
        <v>0</v>
      </c>
      <c r="P32" s="134">
        <f t="shared" si="6"/>
        <v>0</v>
      </c>
    </row>
    <row r="33" spans="1:16">
      <c r="A33" s="128">
        <v>14</v>
      </c>
      <c r="B33" s="129"/>
      <c r="C33" s="130" t="s">
        <v>228</v>
      </c>
      <c r="D33" s="131" t="s">
        <v>167</v>
      </c>
      <c r="E33" s="132">
        <v>29.4</v>
      </c>
      <c r="F33" s="133"/>
      <c r="G33" s="133">
        <v>0</v>
      </c>
      <c r="H33" s="133">
        <f t="shared" si="0"/>
        <v>0</v>
      </c>
      <c r="I33" s="133"/>
      <c r="J33" s="133"/>
      <c r="K33" s="133">
        <f t="shared" si="1"/>
        <v>0</v>
      </c>
      <c r="L33" s="133">
        <f t="shared" si="2"/>
        <v>0</v>
      </c>
      <c r="M33" s="133">
        <f t="shared" si="3"/>
        <v>0</v>
      </c>
      <c r="N33" s="133">
        <f t="shared" si="4"/>
        <v>0</v>
      </c>
      <c r="O33" s="133">
        <f t="shared" si="5"/>
        <v>0</v>
      </c>
      <c r="P33" s="134">
        <f t="shared" si="6"/>
        <v>0</v>
      </c>
    </row>
    <row r="34" spans="1:16">
      <c r="A34" s="128">
        <v>15</v>
      </c>
      <c r="B34" s="129"/>
      <c r="C34" s="130" t="s">
        <v>185</v>
      </c>
      <c r="D34" s="131" t="s">
        <v>163</v>
      </c>
      <c r="E34" s="135">
        <v>1</v>
      </c>
      <c r="F34" s="133"/>
      <c r="G34" s="133">
        <v>0</v>
      </c>
      <c r="H34" s="133">
        <f t="shared" si="0"/>
        <v>0</v>
      </c>
      <c r="I34" s="133"/>
      <c r="J34" s="133"/>
      <c r="K34" s="133">
        <f t="shared" si="1"/>
        <v>0</v>
      </c>
      <c r="L34" s="133">
        <f t="shared" si="2"/>
        <v>0</v>
      </c>
      <c r="M34" s="133">
        <f t="shared" si="3"/>
        <v>0</v>
      </c>
      <c r="N34" s="133">
        <f t="shared" si="4"/>
        <v>0</v>
      </c>
      <c r="O34" s="133">
        <f t="shared" si="5"/>
        <v>0</v>
      </c>
      <c r="P34" s="134">
        <f t="shared" si="6"/>
        <v>0</v>
      </c>
    </row>
    <row r="35" spans="1:16">
      <c r="A35" s="128">
        <v>16</v>
      </c>
      <c r="B35" s="129"/>
      <c r="C35" s="130" t="s">
        <v>186</v>
      </c>
      <c r="D35" s="131" t="s">
        <v>167</v>
      </c>
      <c r="E35" s="132">
        <v>5.6</v>
      </c>
      <c r="F35" s="133"/>
      <c r="G35" s="133">
        <v>0</v>
      </c>
      <c r="H35" s="133">
        <f t="shared" si="0"/>
        <v>0</v>
      </c>
      <c r="I35" s="133"/>
      <c r="J35" s="133"/>
      <c r="K35" s="133">
        <f t="shared" si="1"/>
        <v>0</v>
      </c>
      <c r="L35" s="133">
        <f t="shared" si="2"/>
        <v>0</v>
      </c>
      <c r="M35" s="133">
        <f t="shared" si="3"/>
        <v>0</v>
      </c>
      <c r="N35" s="133">
        <f t="shared" si="4"/>
        <v>0</v>
      </c>
      <c r="O35" s="133">
        <f t="shared" si="5"/>
        <v>0</v>
      </c>
      <c r="P35" s="134">
        <f t="shared" si="6"/>
        <v>0</v>
      </c>
    </row>
    <row r="36" spans="1:16">
      <c r="A36" s="128">
        <v>17</v>
      </c>
      <c r="B36" s="129"/>
      <c r="C36" s="130" t="s">
        <v>187</v>
      </c>
      <c r="D36" s="131" t="s">
        <v>167</v>
      </c>
      <c r="E36" s="132">
        <v>48.1</v>
      </c>
      <c r="F36" s="133"/>
      <c r="G36" s="133">
        <v>0</v>
      </c>
      <c r="H36" s="133">
        <f t="shared" si="0"/>
        <v>0</v>
      </c>
      <c r="I36" s="133"/>
      <c r="J36" s="133"/>
      <c r="K36" s="133">
        <f t="shared" si="1"/>
        <v>0</v>
      </c>
      <c r="L36" s="133">
        <f t="shared" si="2"/>
        <v>0</v>
      </c>
      <c r="M36" s="133">
        <f t="shared" si="3"/>
        <v>0</v>
      </c>
      <c r="N36" s="133">
        <f t="shared" si="4"/>
        <v>0</v>
      </c>
      <c r="O36" s="133">
        <f t="shared" si="5"/>
        <v>0</v>
      </c>
      <c r="P36" s="134">
        <f t="shared" si="6"/>
        <v>0</v>
      </c>
    </row>
    <row r="37" spans="1:16">
      <c r="A37" s="128">
        <v>18</v>
      </c>
      <c r="B37" s="130"/>
      <c r="C37" s="130" t="s">
        <v>253</v>
      </c>
      <c r="D37" s="131" t="s">
        <v>163</v>
      </c>
      <c r="E37" s="135">
        <v>1</v>
      </c>
      <c r="F37" s="133"/>
      <c r="G37" s="133">
        <v>0</v>
      </c>
      <c r="H37" s="133">
        <f t="shared" si="0"/>
        <v>0</v>
      </c>
      <c r="I37" s="133"/>
      <c r="J37" s="133"/>
      <c r="K37" s="133">
        <f t="shared" si="1"/>
        <v>0</v>
      </c>
      <c r="L37" s="133">
        <f t="shared" si="2"/>
        <v>0</v>
      </c>
      <c r="M37" s="133">
        <f t="shared" si="3"/>
        <v>0</v>
      </c>
      <c r="N37" s="133">
        <f t="shared" si="4"/>
        <v>0</v>
      </c>
      <c r="O37" s="133">
        <f t="shared" si="5"/>
        <v>0</v>
      </c>
      <c r="P37" s="134">
        <f t="shared" si="6"/>
        <v>0</v>
      </c>
    </row>
    <row r="38" spans="1:16">
      <c r="A38" s="128">
        <v>19</v>
      </c>
      <c r="B38" s="129"/>
      <c r="C38" s="130"/>
      <c r="D38" s="131"/>
      <c r="E38" s="131"/>
      <c r="F38" s="133"/>
      <c r="G38" s="133">
        <v>0</v>
      </c>
      <c r="H38" s="133">
        <f t="shared" si="0"/>
        <v>0</v>
      </c>
      <c r="I38" s="133"/>
      <c r="J38" s="133"/>
      <c r="K38" s="133">
        <f t="shared" si="1"/>
        <v>0</v>
      </c>
      <c r="L38" s="133">
        <f t="shared" si="2"/>
        <v>0</v>
      </c>
      <c r="M38" s="133">
        <f t="shared" si="3"/>
        <v>0</v>
      </c>
      <c r="N38" s="133">
        <f t="shared" si="4"/>
        <v>0</v>
      </c>
      <c r="O38" s="133">
        <f t="shared" si="5"/>
        <v>0</v>
      </c>
      <c r="P38" s="134">
        <f t="shared" si="6"/>
        <v>0</v>
      </c>
    </row>
    <row r="39" spans="1:16">
      <c r="A39" s="128">
        <v>20</v>
      </c>
      <c r="B39" s="129"/>
      <c r="C39" s="130" t="s">
        <v>188</v>
      </c>
      <c r="D39" s="131"/>
      <c r="E39" s="132"/>
      <c r="F39" s="133"/>
      <c r="G39" s="133">
        <v>0</v>
      </c>
      <c r="H39" s="133">
        <f t="shared" si="0"/>
        <v>0</v>
      </c>
      <c r="I39" s="133"/>
      <c r="J39" s="133"/>
      <c r="K39" s="133">
        <f t="shared" si="1"/>
        <v>0</v>
      </c>
      <c r="L39" s="133">
        <f t="shared" si="2"/>
        <v>0</v>
      </c>
      <c r="M39" s="133">
        <f t="shared" si="3"/>
        <v>0</v>
      </c>
      <c r="N39" s="133">
        <f t="shared" si="4"/>
        <v>0</v>
      </c>
      <c r="O39" s="133">
        <f t="shared" si="5"/>
        <v>0</v>
      </c>
      <c r="P39" s="134">
        <f t="shared" si="6"/>
        <v>0</v>
      </c>
    </row>
    <row r="40" spans="1:16">
      <c r="A40" s="128">
        <v>21</v>
      </c>
      <c r="B40" s="129"/>
      <c r="C40" s="130" t="s">
        <v>239</v>
      </c>
      <c r="D40" s="131"/>
      <c r="E40" s="132"/>
      <c r="F40" s="133"/>
      <c r="G40" s="133"/>
      <c r="H40" s="133"/>
      <c r="I40" s="133"/>
      <c r="J40" s="133"/>
      <c r="K40" s="133"/>
      <c r="L40" s="133"/>
      <c r="M40" s="133"/>
      <c r="N40" s="133"/>
      <c r="O40" s="133"/>
      <c r="P40" s="134"/>
    </row>
    <row r="41" spans="1:16" ht="25.5">
      <c r="A41" s="128">
        <v>22</v>
      </c>
      <c r="B41" s="129"/>
      <c r="C41" s="130" t="s">
        <v>254</v>
      </c>
      <c r="D41" s="131" t="s">
        <v>167</v>
      </c>
      <c r="E41" s="132">
        <v>474.4</v>
      </c>
      <c r="F41" s="133"/>
      <c r="G41" s="133">
        <v>0</v>
      </c>
      <c r="H41" s="133">
        <f t="shared" si="0"/>
        <v>0</v>
      </c>
      <c r="I41" s="133"/>
      <c r="J41" s="133"/>
      <c r="K41" s="133">
        <f t="shared" si="1"/>
        <v>0</v>
      </c>
      <c r="L41" s="133">
        <f t="shared" si="2"/>
        <v>0</v>
      </c>
      <c r="M41" s="133">
        <f t="shared" si="3"/>
        <v>0</v>
      </c>
      <c r="N41" s="133">
        <f t="shared" si="4"/>
        <v>0</v>
      </c>
      <c r="O41" s="133">
        <f t="shared" si="5"/>
        <v>0</v>
      </c>
      <c r="P41" s="134">
        <f t="shared" si="6"/>
        <v>0</v>
      </c>
    </row>
    <row r="42" spans="1:16" ht="38.25">
      <c r="A42" s="128">
        <v>23</v>
      </c>
      <c r="B42" s="129"/>
      <c r="C42" s="130" t="s">
        <v>256</v>
      </c>
      <c r="D42" s="131" t="s">
        <v>167</v>
      </c>
      <c r="E42" s="132">
        <v>474.4</v>
      </c>
      <c r="F42" s="133"/>
      <c r="G42" s="133">
        <v>0</v>
      </c>
      <c r="H42" s="133">
        <f t="shared" si="0"/>
        <v>0</v>
      </c>
      <c r="I42" s="133"/>
      <c r="J42" s="133"/>
      <c r="K42" s="133">
        <f t="shared" si="1"/>
        <v>0</v>
      </c>
      <c r="L42" s="133">
        <f t="shared" si="2"/>
        <v>0</v>
      </c>
      <c r="M42" s="133">
        <f t="shared" si="3"/>
        <v>0</v>
      </c>
      <c r="N42" s="133">
        <f t="shared" si="4"/>
        <v>0</v>
      </c>
      <c r="O42" s="133">
        <f t="shared" si="5"/>
        <v>0</v>
      </c>
      <c r="P42" s="134">
        <f t="shared" si="6"/>
        <v>0</v>
      </c>
    </row>
    <row r="43" spans="1:16">
      <c r="A43" s="128">
        <v>24</v>
      </c>
      <c r="B43" s="129"/>
      <c r="C43" s="130" t="s">
        <v>240</v>
      </c>
      <c r="D43" s="131"/>
      <c r="E43" s="132"/>
      <c r="F43" s="133"/>
      <c r="G43" s="133"/>
      <c r="H43" s="133"/>
      <c r="I43" s="133"/>
      <c r="J43" s="133"/>
      <c r="K43" s="133"/>
      <c r="L43" s="133"/>
      <c r="M43" s="133"/>
      <c r="N43" s="133"/>
      <c r="O43" s="133"/>
      <c r="P43" s="134"/>
    </row>
    <row r="44" spans="1:16" ht="25.5">
      <c r="A44" s="128">
        <v>25</v>
      </c>
      <c r="B44" s="129"/>
      <c r="C44" s="130" t="s">
        <v>261</v>
      </c>
      <c r="D44" s="131" t="s">
        <v>167</v>
      </c>
      <c r="E44" s="137">
        <v>996.2</v>
      </c>
      <c r="F44" s="133"/>
      <c r="G44" s="133">
        <v>0</v>
      </c>
      <c r="H44" s="133">
        <f t="shared" si="0"/>
        <v>0</v>
      </c>
      <c r="I44" s="133"/>
      <c r="J44" s="133"/>
      <c r="K44" s="133">
        <f t="shared" si="1"/>
        <v>0</v>
      </c>
      <c r="L44" s="133">
        <f t="shared" si="2"/>
        <v>0</v>
      </c>
      <c r="M44" s="133">
        <f t="shared" si="3"/>
        <v>0</v>
      </c>
      <c r="N44" s="133">
        <f t="shared" si="4"/>
        <v>0</v>
      </c>
      <c r="O44" s="133">
        <f t="shared" si="5"/>
        <v>0</v>
      </c>
      <c r="P44" s="134">
        <f t="shared" si="6"/>
        <v>0</v>
      </c>
    </row>
    <row r="45" spans="1:16" ht="38.25">
      <c r="A45" s="128">
        <v>26</v>
      </c>
      <c r="B45" s="129"/>
      <c r="C45" s="130" t="s">
        <v>259</v>
      </c>
      <c r="D45" s="131" t="s">
        <v>167</v>
      </c>
      <c r="E45" s="132">
        <v>965.72</v>
      </c>
      <c r="F45" s="133"/>
      <c r="G45" s="133">
        <v>0</v>
      </c>
      <c r="H45" s="133">
        <f t="shared" si="0"/>
        <v>0</v>
      </c>
      <c r="I45" s="133"/>
      <c r="J45" s="133"/>
      <c r="K45" s="133">
        <f t="shared" si="1"/>
        <v>0</v>
      </c>
      <c r="L45" s="133">
        <f t="shared" si="2"/>
        <v>0</v>
      </c>
      <c r="M45" s="133">
        <f t="shared" si="3"/>
        <v>0</v>
      </c>
      <c r="N45" s="133">
        <f t="shared" si="4"/>
        <v>0</v>
      </c>
      <c r="O45" s="133">
        <f t="shared" si="5"/>
        <v>0</v>
      </c>
      <c r="P45" s="134">
        <f t="shared" si="6"/>
        <v>0</v>
      </c>
    </row>
    <row r="46" spans="1:16" ht="38.25">
      <c r="A46" s="128">
        <v>27</v>
      </c>
      <c r="B46" s="129"/>
      <c r="C46" s="130" t="s">
        <v>260</v>
      </c>
      <c r="D46" s="131" t="s">
        <v>167</v>
      </c>
      <c r="E46" s="132">
        <v>30.48</v>
      </c>
      <c r="F46" s="133"/>
      <c r="G46" s="133">
        <v>0</v>
      </c>
      <c r="H46" s="133">
        <f t="shared" si="0"/>
        <v>0</v>
      </c>
      <c r="I46" s="133"/>
      <c r="J46" s="133"/>
      <c r="K46" s="133">
        <f t="shared" si="1"/>
        <v>0</v>
      </c>
      <c r="L46" s="133">
        <f t="shared" si="2"/>
        <v>0</v>
      </c>
      <c r="M46" s="133">
        <f t="shared" si="3"/>
        <v>0</v>
      </c>
      <c r="N46" s="133">
        <f t="shared" si="4"/>
        <v>0</v>
      </c>
      <c r="O46" s="133">
        <f t="shared" si="5"/>
        <v>0</v>
      </c>
      <c r="P46" s="134">
        <f t="shared" si="6"/>
        <v>0</v>
      </c>
    </row>
    <row r="47" spans="1:16">
      <c r="A47" s="128">
        <v>28</v>
      </c>
      <c r="B47" s="129"/>
      <c r="C47" s="130" t="s">
        <v>241</v>
      </c>
      <c r="D47" s="131"/>
      <c r="E47" s="131"/>
      <c r="F47" s="133"/>
      <c r="G47" s="133"/>
      <c r="H47" s="133"/>
      <c r="I47" s="133"/>
      <c r="J47" s="133"/>
      <c r="K47" s="133"/>
      <c r="L47" s="133"/>
      <c r="M47" s="133"/>
      <c r="N47" s="133"/>
      <c r="O47" s="133"/>
      <c r="P47" s="134"/>
    </row>
    <row r="48" spans="1:16" ht="25.5">
      <c r="A48" s="128">
        <v>29</v>
      </c>
      <c r="B48" s="135"/>
      <c r="C48" s="130" t="s">
        <v>246</v>
      </c>
      <c r="D48" s="131" t="s">
        <v>167</v>
      </c>
      <c r="E48" s="132">
        <v>474.4</v>
      </c>
      <c r="F48" s="133"/>
      <c r="G48" s="133">
        <v>0</v>
      </c>
      <c r="H48" s="133">
        <f t="shared" si="0"/>
        <v>0</v>
      </c>
      <c r="I48" s="133"/>
      <c r="J48" s="133"/>
      <c r="K48" s="133">
        <f t="shared" si="1"/>
        <v>0</v>
      </c>
      <c r="L48" s="133">
        <f t="shared" si="2"/>
        <v>0</v>
      </c>
      <c r="M48" s="133">
        <f t="shared" si="3"/>
        <v>0</v>
      </c>
      <c r="N48" s="133">
        <f t="shared" si="4"/>
        <v>0</v>
      </c>
      <c r="O48" s="133">
        <f t="shared" si="5"/>
        <v>0</v>
      </c>
      <c r="P48" s="134">
        <f t="shared" si="6"/>
        <v>0</v>
      </c>
    </row>
    <row r="49" spans="1:16" ht="25.5">
      <c r="A49" s="128">
        <v>30</v>
      </c>
      <c r="B49" s="135"/>
      <c r="C49" s="130" t="s">
        <v>247</v>
      </c>
      <c r="D49" s="131" t="s">
        <v>167</v>
      </c>
      <c r="E49" s="132">
        <v>474.4</v>
      </c>
      <c r="F49" s="133"/>
      <c r="G49" s="133"/>
      <c r="H49" s="133"/>
      <c r="I49" s="133"/>
      <c r="J49" s="133"/>
      <c r="K49" s="133"/>
      <c r="L49" s="133"/>
      <c r="M49" s="133"/>
      <c r="N49" s="133"/>
      <c r="O49" s="133"/>
      <c r="P49" s="134"/>
    </row>
    <row r="50" spans="1:16" ht="38.25">
      <c r="A50" s="128">
        <v>31</v>
      </c>
      <c r="B50" s="135"/>
      <c r="C50" s="130" t="s">
        <v>255</v>
      </c>
      <c r="D50" s="131" t="s">
        <v>167</v>
      </c>
      <c r="E50" s="132">
        <v>451.5</v>
      </c>
      <c r="F50" s="133"/>
      <c r="G50" s="133">
        <v>0</v>
      </c>
      <c r="H50" s="133">
        <f t="shared" si="0"/>
        <v>0</v>
      </c>
      <c r="I50" s="133"/>
      <c r="J50" s="133"/>
      <c r="K50" s="133">
        <f t="shared" si="1"/>
        <v>0</v>
      </c>
      <c r="L50" s="133">
        <f t="shared" si="2"/>
        <v>0</v>
      </c>
      <c r="M50" s="133">
        <f t="shared" si="3"/>
        <v>0</v>
      </c>
      <c r="N50" s="133">
        <f t="shared" si="4"/>
        <v>0</v>
      </c>
      <c r="O50" s="133">
        <f t="shared" si="5"/>
        <v>0</v>
      </c>
      <c r="P50" s="134">
        <f t="shared" si="6"/>
        <v>0</v>
      </c>
    </row>
    <row r="51" spans="1:16" ht="25.5">
      <c r="A51" s="128">
        <v>32</v>
      </c>
      <c r="B51" s="135"/>
      <c r="C51" s="130" t="s">
        <v>262</v>
      </c>
      <c r="D51" s="131" t="s">
        <v>166</v>
      </c>
      <c r="E51" s="135">
        <v>411</v>
      </c>
      <c r="F51" s="133"/>
      <c r="G51" s="133">
        <v>0</v>
      </c>
      <c r="H51" s="133">
        <f t="shared" si="0"/>
        <v>0</v>
      </c>
      <c r="I51" s="133"/>
      <c r="J51" s="133"/>
      <c r="K51" s="133">
        <f t="shared" si="1"/>
        <v>0</v>
      </c>
      <c r="L51" s="133">
        <f t="shared" si="2"/>
        <v>0</v>
      </c>
      <c r="M51" s="133">
        <f t="shared" si="3"/>
        <v>0</v>
      </c>
      <c r="N51" s="133">
        <f t="shared" si="4"/>
        <v>0</v>
      </c>
      <c r="O51" s="133">
        <f t="shared" si="5"/>
        <v>0</v>
      </c>
      <c r="P51" s="134">
        <f t="shared" si="6"/>
        <v>0</v>
      </c>
    </row>
    <row r="52" spans="1:16" ht="25.5">
      <c r="A52" s="128">
        <v>33</v>
      </c>
      <c r="B52" s="135"/>
      <c r="C52" s="130" t="s">
        <v>258</v>
      </c>
      <c r="D52" s="131" t="s">
        <v>167</v>
      </c>
      <c r="E52" s="137">
        <v>12.7</v>
      </c>
      <c r="F52" s="133"/>
      <c r="G52" s="133"/>
      <c r="H52" s="133"/>
      <c r="I52" s="133"/>
      <c r="J52" s="133"/>
      <c r="K52" s="133"/>
      <c r="L52" s="133"/>
      <c r="M52" s="133"/>
      <c r="N52" s="133"/>
      <c r="O52" s="133"/>
      <c r="P52" s="134"/>
    </row>
    <row r="53" spans="1:16" ht="25.5">
      <c r="A53" s="128">
        <v>34</v>
      </c>
      <c r="B53" s="129"/>
      <c r="C53" s="130" t="s">
        <v>257</v>
      </c>
      <c r="D53" s="131" t="s">
        <v>167</v>
      </c>
      <c r="E53" s="137">
        <v>22.9</v>
      </c>
      <c r="F53" s="133"/>
      <c r="G53" s="133">
        <v>0</v>
      </c>
      <c r="H53" s="133">
        <f t="shared" si="0"/>
        <v>0</v>
      </c>
      <c r="I53" s="133"/>
      <c r="J53" s="133"/>
      <c r="K53" s="133">
        <f t="shared" si="1"/>
        <v>0</v>
      </c>
      <c r="L53" s="133">
        <f t="shared" si="2"/>
        <v>0</v>
      </c>
      <c r="M53" s="133">
        <f t="shared" si="3"/>
        <v>0</v>
      </c>
      <c r="N53" s="133">
        <f t="shared" si="4"/>
        <v>0</v>
      </c>
      <c r="O53" s="133">
        <f t="shared" si="5"/>
        <v>0</v>
      </c>
      <c r="P53" s="134">
        <f t="shared" si="6"/>
        <v>0</v>
      </c>
    </row>
    <row r="54" spans="1:16">
      <c r="A54" s="128">
        <v>35</v>
      </c>
      <c r="B54" s="129"/>
      <c r="C54" s="130"/>
      <c r="D54" s="131"/>
      <c r="E54" s="132"/>
      <c r="F54" s="133"/>
      <c r="G54" s="133">
        <v>0</v>
      </c>
      <c r="H54" s="133">
        <f t="shared" si="0"/>
        <v>0</v>
      </c>
      <c r="I54" s="133"/>
      <c r="J54" s="133"/>
      <c r="K54" s="133">
        <f t="shared" si="1"/>
        <v>0</v>
      </c>
      <c r="L54" s="133">
        <f t="shared" si="2"/>
        <v>0</v>
      </c>
      <c r="M54" s="133">
        <f t="shared" si="3"/>
        <v>0</v>
      </c>
      <c r="N54" s="133">
        <f t="shared" si="4"/>
        <v>0</v>
      </c>
      <c r="O54" s="133">
        <f t="shared" si="5"/>
        <v>0</v>
      </c>
      <c r="P54" s="134">
        <f t="shared" si="6"/>
        <v>0</v>
      </c>
    </row>
    <row r="55" spans="1:16">
      <c r="A55" s="128">
        <v>36</v>
      </c>
      <c r="B55" s="129"/>
      <c r="C55" s="130" t="s">
        <v>229</v>
      </c>
      <c r="D55" s="131"/>
      <c r="E55" s="132"/>
      <c r="F55" s="133"/>
      <c r="G55" s="133">
        <v>0</v>
      </c>
      <c r="H55" s="133">
        <f t="shared" si="0"/>
        <v>0</v>
      </c>
      <c r="I55" s="133"/>
      <c r="J55" s="133"/>
      <c r="K55" s="133">
        <f t="shared" si="1"/>
        <v>0</v>
      </c>
      <c r="L55" s="133">
        <f t="shared" si="2"/>
        <v>0</v>
      </c>
      <c r="M55" s="133">
        <f t="shared" si="3"/>
        <v>0</v>
      </c>
      <c r="N55" s="133">
        <f t="shared" si="4"/>
        <v>0</v>
      </c>
      <c r="O55" s="133">
        <f t="shared" si="5"/>
        <v>0</v>
      </c>
      <c r="P55" s="134">
        <f t="shared" si="6"/>
        <v>0</v>
      </c>
    </row>
    <row r="56" spans="1:16">
      <c r="A56" s="128">
        <v>37</v>
      </c>
      <c r="B56" s="129" t="s">
        <v>231</v>
      </c>
      <c r="C56" s="130" t="s">
        <v>230</v>
      </c>
      <c r="D56" s="131" t="s">
        <v>163</v>
      </c>
      <c r="E56" s="135">
        <v>12</v>
      </c>
      <c r="F56" s="133"/>
      <c r="G56" s="133"/>
      <c r="H56" s="133"/>
      <c r="I56" s="133"/>
      <c r="J56" s="133"/>
      <c r="K56" s="133"/>
      <c r="L56" s="133"/>
      <c r="M56" s="133"/>
      <c r="N56" s="133"/>
      <c r="O56" s="133"/>
      <c r="P56" s="134"/>
    </row>
    <row r="57" spans="1:16" ht="89.25">
      <c r="A57" s="128">
        <v>38</v>
      </c>
      <c r="B57" s="135"/>
      <c r="C57" s="130" t="s">
        <v>275</v>
      </c>
      <c r="D57" s="131" t="s">
        <v>163</v>
      </c>
      <c r="E57" s="135">
        <v>3</v>
      </c>
      <c r="F57" s="133"/>
      <c r="G57" s="133">
        <v>0</v>
      </c>
      <c r="H57" s="133">
        <f t="shared" si="0"/>
        <v>0</v>
      </c>
      <c r="I57" s="133"/>
      <c r="J57" s="133"/>
      <c r="K57" s="133">
        <f t="shared" si="1"/>
        <v>0</v>
      </c>
      <c r="L57" s="133">
        <f t="shared" si="2"/>
        <v>0</v>
      </c>
      <c r="M57" s="133">
        <f t="shared" si="3"/>
        <v>0</v>
      </c>
      <c r="N57" s="133">
        <f t="shared" si="4"/>
        <v>0</v>
      </c>
      <c r="O57" s="133">
        <f t="shared" si="5"/>
        <v>0</v>
      </c>
      <c r="P57" s="134">
        <f t="shared" si="6"/>
        <v>0</v>
      </c>
    </row>
    <row r="58" spans="1:16" ht="38.25">
      <c r="A58" s="128">
        <v>39</v>
      </c>
      <c r="B58" s="135"/>
      <c r="C58" s="130" t="s">
        <v>276</v>
      </c>
      <c r="D58" s="131" t="s">
        <v>163</v>
      </c>
      <c r="E58" s="135">
        <v>3</v>
      </c>
      <c r="F58" s="133"/>
      <c r="G58" s="133">
        <v>0</v>
      </c>
      <c r="H58" s="133">
        <f t="shared" si="0"/>
        <v>0</v>
      </c>
      <c r="I58" s="133"/>
      <c r="J58" s="133"/>
      <c r="K58" s="133">
        <f t="shared" si="1"/>
        <v>0</v>
      </c>
      <c r="L58" s="133">
        <f t="shared" si="2"/>
        <v>0</v>
      </c>
      <c r="M58" s="133">
        <f t="shared" si="3"/>
        <v>0</v>
      </c>
      <c r="N58" s="133">
        <f t="shared" si="4"/>
        <v>0</v>
      </c>
      <c r="O58" s="133">
        <f t="shared" si="5"/>
        <v>0</v>
      </c>
      <c r="P58" s="134">
        <f t="shared" si="6"/>
        <v>0</v>
      </c>
    </row>
    <row r="59" spans="1:16" ht="89.25">
      <c r="A59" s="128">
        <v>40</v>
      </c>
      <c r="B59" s="135"/>
      <c r="C59" s="130" t="s">
        <v>277</v>
      </c>
      <c r="D59" s="131" t="s">
        <v>163</v>
      </c>
      <c r="E59" s="135">
        <v>9</v>
      </c>
      <c r="F59" s="133"/>
      <c r="G59" s="133"/>
      <c r="H59" s="133"/>
      <c r="I59" s="133"/>
      <c r="J59" s="133"/>
      <c r="K59" s="133"/>
      <c r="L59" s="133"/>
      <c r="M59" s="133"/>
      <c r="N59" s="133"/>
      <c r="O59" s="133"/>
      <c r="P59" s="134"/>
    </row>
    <row r="60" spans="1:16" ht="38.25">
      <c r="A60" s="128">
        <v>41</v>
      </c>
      <c r="B60" s="135"/>
      <c r="C60" s="130" t="s">
        <v>278</v>
      </c>
      <c r="D60" s="131" t="s">
        <v>163</v>
      </c>
      <c r="E60" s="135">
        <v>9</v>
      </c>
      <c r="F60" s="133"/>
      <c r="G60" s="133"/>
      <c r="H60" s="133"/>
      <c r="I60" s="133"/>
      <c r="J60" s="133"/>
      <c r="K60" s="133"/>
      <c r="L60" s="133"/>
      <c r="M60" s="133"/>
      <c r="N60" s="133"/>
      <c r="O60" s="133"/>
      <c r="P60" s="134"/>
    </row>
    <row r="61" spans="1:16" ht="51">
      <c r="A61" s="128">
        <v>42</v>
      </c>
      <c r="B61" s="135"/>
      <c r="C61" s="130" t="s">
        <v>279</v>
      </c>
      <c r="D61" s="131" t="s">
        <v>163</v>
      </c>
      <c r="E61" s="135">
        <v>1</v>
      </c>
      <c r="F61" s="133"/>
      <c r="G61" s="133"/>
      <c r="H61" s="133"/>
      <c r="I61" s="133"/>
      <c r="J61" s="133"/>
      <c r="K61" s="133"/>
      <c r="L61" s="133"/>
      <c r="M61" s="133"/>
      <c r="N61" s="133"/>
      <c r="O61" s="133"/>
      <c r="P61" s="134"/>
    </row>
    <row r="62" spans="1:16" ht="38.25">
      <c r="A62" s="128">
        <v>43</v>
      </c>
      <c r="B62" s="135"/>
      <c r="C62" s="130" t="s">
        <v>280</v>
      </c>
      <c r="D62" s="131" t="s">
        <v>163</v>
      </c>
      <c r="E62" s="135">
        <v>1</v>
      </c>
      <c r="F62" s="133"/>
      <c r="G62" s="133"/>
      <c r="H62" s="133"/>
      <c r="I62" s="133"/>
      <c r="J62" s="133"/>
      <c r="K62" s="133"/>
      <c r="L62" s="133"/>
      <c r="M62" s="133"/>
      <c r="N62" s="133"/>
      <c r="O62" s="133"/>
      <c r="P62" s="134"/>
    </row>
    <row r="63" spans="1:16" ht="51">
      <c r="A63" s="128">
        <v>44</v>
      </c>
      <c r="B63" s="135"/>
      <c r="C63" s="130" t="s">
        <v>281</v>
      </c>
      <c r="D63" s="131" t="s">
        <v>163</v>
      </c>
      <c r="E63" s="135">
        <v>7</v>
      </c>
      <c r="F63" s="133"/>
      <c r="G63" s="133"/>
      <c r="H63" s="133"/>
      <c r="I63" s="133"/>
      <c r="J63" s="133"/>
      <c r="K63" s="133"/>
      <c r="L63" s="133"/>
      <c r="M63" s="133"/>
      <c r="N63" s="133"/>
      <c r="O63" s="133"/>
      <c r="P63" s="134"/>
    </row>
    <row r="64" spans="1:16" ht="38.25">
      <c r="A64" s="128">
        <v>45</v>
      </c>
      <c r="B64" s="135"/>
      <c r="C64" s="130" t="s">
        <v>282</v>
      </c>
      <c r="D64" s="131" t="s">
        <v>163</v>
      </c>
      <c r="E64" s="135">
        <v>7</v>
      </c>
      <c r="F64" s="133"/>
      <c r="G64" s="133"/>
      <c r="H64" s="133"/>
      <c r="I64" s="133"/>
      <c r="J64" s="133"/>
      <c r="K64" s="133"/>
      <c r="L64" s="133"/>
      <c r="M64" s="133"/>
      <c r="N64" s="133"/>
      <c r="O64" s="133"/>
      <c r="P64" s="134"/>
    </row>
    <row r="65" spans="1:16" ht="51">
      <c r="A65" s="128">
        <v>46</v>
      </c>
      <c r="B65" s="135"/>
      <c r="C65" s="130" t="s">
        <v>283</v>
      </c>
      <c r="D65" s="131" t="s">
        <v>163</v>
      </c>
      <c r="E65" s="135">
        <v>1</v>
      </c>
      <c r="F65" s="133"/>
      <c r="G65" s="133"/>
      <c r="H65" s="133"/>
      <c r="I65" s="133"/>
      <c r="J65" s="133"/>
      <c r="K65" s="133"/>
      <c r="L65" s="133"/>
      <c r="M65" s="133"/>
      <c r="N65" s="133"/>
      <c r="O65" s="133"/>
      <c r="P65" s="134"/>
    </row>
    <row r="66" spans="1:16" ht="38.25">
      <c r="A66" s="128">
        <v>47</v>
      </c>
      <c r="B66" s="135"/>
      <c r="C66" s="130" t="s">
        <v>284</v>
      </c>
      <c r="D66" s="131" t="s">
        <v>163</v>
      </c>
      <c r="E66" s="135">
        <v>1</v>
      </c>
      <c r="F66" s="133"/>
      <c r="G66" s="133"/>
      <c r="H66" s="133"/>
      <c r="I66" s="133"/>
      <c r="J66" s="133"/>
      <c r="K66" s="133"/>
      <c r="L66" s="133"/>
      <c r="M66" s="133"/>
      <c r="N66" s="133"/>
      <c r="O66" s="133"/>
      <c r="P66" s="134"/>
    </row>
    <row r="67" spans="1:16">
      <c r="A67" s="128">
        <v>48</v>
      </c>
      <c r="B67" s="129"/>
      <c r="C67" s="130" t="s">
        <v>168</v>
      </c>
      <c r="D67" s="131"/>
      <c r="E67" s="132"/>
      <c r="F67" s="133"/>
      <c r="G67" s="133">
        <v>0</v>
      </c>
      <c r="H67" s="133">
        <f t="shared" si="0"/>
        <v>0</v>
      </c>
      <c r="I67" s="133"/>
      <c r="J67" s="133"/>
      <c r="K67" s="133">
        <f t="shared" si="1"/>
        <v>0</v>
      </c>
      <c r="L67" s="133">
        <f t="shared" si="2"/>
        <v>0</v>
      </c>
      <c r="M67" s="133">
        <f t="shared" si="3"/>
        <v>0</v>
      </c>
      <c r="N67" s="133">
        <f t="shared" si="4"/>
        <v>0</v>
      </c>
      <c r="O67" s="133">
        <f t="shared" si="5"/>
        <v>0</v>
      </c>
      <c r="P67" s="134">
        <f t="shared" si="6"/>
        <v>0</v>
      </c>
    </row>
    <row r="68" spans="1:16" ht="38.25">
      <c r="A68" s="128">
        <v>49</v>
      </c>
      <c r="B68" s="129"/>
      <c r="C68" s="130" t="s">
        <v>285</v>
      </c>
      <c r="D68" s="131" t="s">
        <v>163</v>
      </c>
      <c r="E68" s="135">
        <v>31</v>
      </c>
      <c r="F68" s="133"/>
      <c r="G68" s="133">
        <v>0</v>
      </c>
      <c r="H68" s="133">
        <f t="shared" si="0"/>
        <v>0</v>
      </c>
      <c r="I68" s="133"/>
      <c r="J68" s="133"/>
      <c r="K68" s="133">
        <f t="shared" si="1"/>
        <v>0</v>
      </c>
      <c r="L68" s="133">
        <f t="shared" si="2"/>
        <v>0</v>
      </c>
      <c r="M68" s="133">
        <f t="shared" si="3"/>
        <v>0</v>
      </c>
      <c r="N68" s="133">
        <f t="shared" si="4"/>
        <v>0</v>
      </c>
      <c r="O68" s="133">
        <f t="shared" si="5"/>
        <v>0</v>
      </c>
      <c r="P68" s="134">
        <f t="shared" si="6"/>
        <v>0</v>
      </c>
    </row>
    <row r="69" spans="1:16">
      <c r="A69" s="128">
        <v>50</v>
      </c>
      <c r="B69" s="129"/>
      <c r="C69" s="130"/>
      <c r="D69" s="131"/>
      <c r="E69" s="132"/>
      <c r="F69" s="133"/>
      <c r="G69" s="133">
        <v>0</v>
      </c>
      <c r="H69" s="133">
        <f t="shared" si="0"/>
        <v>0</v>
      </c>
      <c r="I69" s="133"/>
      <c r="J69" s="133"/>
      <c r="K69" s="133">
        <f t="shared" si="1"/>
        <v>0</v>
      </c>
      <c r="L69" s="133">
        <f t="shared" si="2"/>
        <v>0</v>
      </c>
      <c r="M69" s="133">
        <f t="shared" si="3"/>
        <v>0</v>
      </c>
      <c r="N69" s="133">
        <f t="shared" si="4"/>
        <v>0</v>
      </c>
      <c r="O69" s="133">
        <f t="shared" si="5"/>
        <v>0</v>
      </c>
      <c r="P69" s="134">
        <f t="shared" si="6"/>
        <v>0</v>
      </c>
    </row>
    <row r="70" spans="1:16">
      <c r="A70" s="128">
        <v>51</v>
      </c>
      <c r="B70" s="129"/>
      <c r="C70" s="130" t="s">
        <v>169</v>
      </c>
      <c r="D70" s="131"/>
      <c r="E70" s="132"/>
      <c r="F70" s="133"/>
      <c r="G70" s="133">
        <v>0</v>
      </c>
      <c r="H70" s="133">
        <f t="shared" si="0"/>
        <v>0</v>
      </c>
      <c r="I70" s="133"/>
      <c r="J70" s="133"/>
      <c r="K70" s="133">
        <f t="shared" si="1"/>
        <v>0</v>
      </c>
      <c r="L70" s="133">
        <f t="shared" si="2"/>
        <v>0</v>
      </c>
      <c r="M70" s="133">
        <f t="shared" si="3"/>
        <v>0</v>
      </c>
      <c r="N70" s="133">
        <f t="shared" si="4"/>
        <v>0</v>
      </c>
      <c r="O70" s="133">
        <f t="shared" si="5"/>
        <v>0</v>
      </c>
      <c r="P70" s="134">
        <f t="shared" si="6"/>
        <v>0</v>
      </c>
    </row>
    <row r="71" spans="1:16">
      <c r="A71" s="128">
        <v>52</v>
      </c>
      <c r="B71" s="129"/>
      <c r="C71" s="130" t="s">
        <v>170</v>
      </c>
      <c r="D71" s="131" t="s">
        <v>163</v>
      </c>
      <c r="E71" s="135">
        <v>1</v>
      </c>
      <c r="F71" s="133"/>
      <c r="G71" s="133">
        <v>0</v>
      </c>
      <c r="H71" s="133">
        <f t="shared" si="0"/>
        <v>0</v>
      </c>
      <c r="I71" s="133"/>
      <c r="J71" s="133"/>
      <c r="K71" s="133">
        <f t="shared" si="1"/>
        <v>0</v>
      </c>
      <c r="L71" s="133">
        <f t="shared" si="2"/>
        <v>0</v>
      </c>
      <c r="M71" s="133">
        <f t="shared" si="3"/>
        <v>0</v>
      </c>
      <c r="N71" s="133">
        <f t="shared" si="4"/>
        <v>0</v>
      </c>
      <c r="O71" s="133">
        <f t="shared" si="5"/>
        <v>0</v>
      </c>
      <c r="P71" s="134">
        <f t="shared" si="6"/>
        <v>0</v>
      </c>
    </row>
    <row r="72" spans="1:16" s="107" customFormat="1" ht="6">
      <c r="A72" s="139"/>
      <c r="B72" s="139"/>
      <c r="C72" s="140"/>
      <c r="D72" s="141"/>
      <c r="E72" s="142"/>
      <c r="F72" s="143"/>
      <c r="G72" s="143"/>
      <c r="H72" s="143"/>
      <c r="I72" s="143"/>
      <c r="J72" s="143"/>
      <c r="K72" s="143"/>
      <c r="L72" s="143"/>
      <c r="M72" s="143"/>
      <c r="N72" s="143"/>
      <c r="O72" s="143"/>
      <c r="P72" s="143"/>
    </row>
    <row r="73" spans="1:16">
      <c r="A73" s="256" t="s">
        <v>145</v>
      </c>
      <c r="B73" s="256"/>
      <c r="C73" s="256"/>
      <c r="D73" s="256"/>
      <c r="E73" s="256"/>
      <c r="F73" s="256"/>
      <c r="G73" s="256"/>
      <c r="H73" s="256"/>
      <c r="I73" s="256"/>
      <c r="J73" s="256"/>
      <c r="K73" s="144"/>
      <c r="L73" s="144"/>
      <c r="M73" s="144"/>
      <c r="N73" s="145">
        <f>SUM(N19:N72)</f>
        <v>0</v>
      </c>
      <c r="O73" s="145">
        <f>SUM(O19:O72)</f>
        <v>0</v>
      </c>
      <c r="P73" s="145">
        <f>SUM(P19:P72)</f>
        <v>0</v>
      </c>
    </row>
    <row r="75" spans="1:16">
      <c r="A75" s="257" t="s">
        <v>13</v>
      </c>
      <c r="B75" s="257"/>
      <c r="C75" s="146">
        <f>'KOPS-1'!$C$36</f>
        <v>0</v>
      </c>
    </row>
    <row r="76" spans="1:16">
      <c r="C76" s="147" t="s">
        <v>14</v>
      </c>
    </row>
    <row r="77" spans="1:16">
      <c r="A77" s="1" t="s">
        <v>144</v>
      </c>
      <c r="B77" s="113"/>
      <c r="C77" s="146">
        <f>'KOPS-1'!$C$38</f>
        <v>0</v>
      </c>
      <c r="I77" s="148"/>
      <c r="J77" s="148"/>
      <c r="K77" s="148"/>
      <c r="L77" s="148"/>
    </row>
    <row r="78" spans="1:16">
      <c r="A78" s="257" t="str">
        <f>KOPT!$A$38</f>
        <v>Tāme sastādīta 2026.gada __. ____________</v>
      </c>
      <c r="B78" s="257"/>
      <c r="C78" s="257"/>
    </row>
    <row r="79" spans="1:16" hidden="1" outlineLevel="1"/>
    <row r="80" spans="1:16" hidden="1" outlineLevel="1">
      <c r="A80" s="257" t="s">
        <v>143</v>
      </c>
      <c r="B80" s="257"/>
      <c r="C80" s="146"/>
    </row>
    <row r="81" spans="1:12" hidden="1" outlineLevel="1">
      <c r="C81" s="147" t="s">
        <v>14</v>
      </c>
    </row>
    <row r="82" spans="1:12" hidden="1" outlineLevel="1">
      <c r="A82" s="1" t="s">
        <v>144</v>
      </c>
      <c r="B82" s="113"/>
      <c r="C82" s="146"/>
      <c r="I82" s="148"/>
      <c r="J82" s="148"/>
      <c r="K82" s="148"/>
      <c r="L82" s="148"/>
    </row>
    <row r="83" spans="1:12" collapsed="1"/>
  </sheetData>
  <mergeCells count="21">
    <mergeCell ref="A73:J73"/>
    <mergeCell ref="A75:B75"/>
    <mergeCell ref="A78:C78"/>
    <mergeCell ref="A80:B80"/>
    <mergeCell ref="A9:P9"/>
    <mergeCell ref="A11:K11"/>
    <mergeCell ref="N11:O11"/>
    <mergeCell ref="N13:P13"/>
    <mergeCell ref="A15:A16"/>
    <mergeCell ref="B15:B16"/>
    <mergeCell ref="C15:C16"/>
    <mergeCell ref="D15:D16"/>
    <mergeCell ref="E15:E16"/>
    <mergeCell ref="F15:K15"/>
    <mergeCell ref="L15:P15"/>
    <mergeCell ref="A8:P8"/>
    <mergeCell ref="A1:P1"/>
    <mergeCell ref="A3:P3"/>
    <mergeCell ref="A4:P4"/>
    <mergeCell ref="A6:P6"/>
    <mergeCell ref="A7:P7"/>
  </mergeCells>
  <conditionalFormatting sqref="B37">
    <cfRule type="expression" dxfId="10" priority="17">
      <formula>AND(C37=0, D37=0)</formula>
    </cfRule>
  </conditionalFormatting>
  <conditionalFormatting sqref="C20:C71">
    <cfRule type="expression" dxfId="9" priority="1">
      <formula>AND(D20=0, E20=0)</formula>
    </cfRule>
  </conditionalFormatting>
  <pageMargins left="0.39370078740157483" right="0.39370078740157483" top="1.1811023622047245" bottom="0.78740157480314965" header="0.31496062992125984" footer="0.39370078740157483"/>
  <pageSetup paperSize="9" scale="71"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P56"/>
  <sheetViews>
    <sheetView showZeros="0" topLeftCell="A33" zoomScale="78" zoomScaleNormal="78" workbookViewId="0">
      <selection activeCell="A46" sqref="A46:XFD56"/>
    </sheetView>
  </sheetViews>
  <sheetFormatPr defaultColWidth="9.140625" defaultRowHeight="12.75" outlineLevelRow="1"/>
  <cols>
    <col min="1" max="1" width="6.7109375" style="7" customWidth="1"/>
    <col min="2" max="2" width="8.7109375" style="21" customWidth="1"/>
    <col min="3" max="3" width="51.7109375" style="23" customWidth="1"/>
    <col min="4" max="4" width="9.7109375" style="17" customWidth="1"/>
    <col min="5" max="5" width="10.7109375" style="24" customWidth="1"/>
    <col min="6" max="8" width="7.7109375" style="7" customWidth="1"/>
    <col min="9" max="9" width="9.7109375" style="7" customWidth="1"/>
    <col min="10" max="10" width="8.7109375" style="7" customWidth="1"/>
    <col min="11" max="11" width="11.7109375" style="7" customWidth="1"/>
    <col min="12" max="12" width="9.7109375" style="7" customWidth="1"/>
    <col min="13" max="15" width="10.7109375" style="7" customWidth="1"/>
    <col min="16" max="16" width="12.7109375" style="7" customWidth="1"/>
    <col min="17" max="16384" width="9.140625" style="7"/>
  </cols>
  <sheetData>
    <row r="1" spans="1:16" s="22" customFormat="1" ht="20.25" outlineLevel="1">
      <c r="A1" s="249" t="s">
        <v>290</v>
      </c>
      <c r="B1" s="249"/>
      <c r="C1" s="249"/>
      <c r="D1" s="249"/>
      <c r="E1" s="249"/>
      <c r="F1" s="249"/>
      <c r="G1" s="249"/>
      <c r="H1" s="249"/>
      <c r="I1" s="249"/>
      <c r="J1" s="249"/>
      <c r="K1" s="249"/>
      <c r="L1" s="249"/>
      <c r="M1" s="249"/>
      <c r="N1" s="249"/>
      <c r="O1" s="249"/>
      <c r="P1" s="249"/>
    </row>
    <row r="2" spans="1:16" s="25" customFormat="1" ht="6" outlineLevel="1">
      <c r="C2" s="38"/>
      <c r="D2" s="39"/>
      <c r="E2" s="39"/>
    </row>
    <row r="3" spans="1:16" s="22" customFormat="1" ht="45" customHeight="1" outlineLevel="1">
      <c r="A3" s="262" t="s">
        <v>294</v>
      </c>
      <c r="B3" s="262"/>
      <c r="C3" s="262"/>
      <c r="D3" s="262"/>
      <c r="E3" s="262"/>
      <c r="F3" s="262"/>
      <c r="G3" s="262"/>
      <c r="H3" s="262"/>
      <c r="I3" s="262"/>
      <c r="J3" s="262"/>
      <c r="K3" s="262"/>
      <c r="L3" s="262"/>
      <c r="M3" s="262"/>
      <c r="N3" s="262"/>
      <c r="O3" s="262"/>
      <c r="P3" s="262"/>
    </row>
    <row r="4" spans="1:16" outlineLevel="1">
      <c r="A4" s="251" t="s">
        <v>0</v>
      </c>
      <c r="B4" s="251"/>
      <c r="C4" s="251"/>
      <c r="D4" s="251"/>
      <c r="E4" s="251"/>
      <c r="F4" s="251"/>
      <c r="G4" s="251"/>
      <c r="H4" s="251"/>
      <c r="I4" s="251"/>
      <c r="J4" s="251"/>
      <c r="K4" s="251"/>
      <c r="L4" s="251"/>
      <c r="M4" s="251"/>
      <c r="N4" s="251"/>
      <c r="O4" s="251"/>
      <c r="P4" s="251"/>
    </row>
    <row r="5" spans="1:16" outlineLevel="1"/>
    <row r="6" spans="1:16" s="6" customFormat="1" ht="15" outlineLevel="1">
      <c r="A6" s="246" t="s">
        <v>172</v>
      </c>
      <c r="B6" s="246"/>
      <c r="C6" s="246"/>
      <c r="D6" s="246"/>
      <c r="E6" s="246"/>
      <c r="F6" s="246"/>
      <c r="G6" s="246"/>
      <c r="H6" s="246"/>
      <c r="I6" s="246"/>
      <c r="J6" s="246"/>
      <c r="K6" s="246"/>
      <c r="L6" s="246"/>
      <c r="M6" s="246"/>
      <c r="N6" s="246"/>
      <c r="O6" s="246"/>
      <c r="P6" s="246"/>
    </row>
    <row r="7" spans="1:16" s="6" customFormat="1" ht="15" outlineLevel="1">
      <c r="A7" s="246" t="s">
        <v>174</v>
      </c>
      <c r="B7" s="246"/>
      <c r="C7" s="246"/>
      <c r="D7" s="246"/>
      <c r="E7" s="246"/>
      <c r="F7" s="246"/>
      <c r="G7" s="246"/>
      <c r="H7" s="246"/>
      <c r="I7" s="246"/>
      <c r="J7" s="246"/>
      <c r="K7" s="246"/>
      <c r="L7" s="246"/>
      <c r="M7" s="246"/>
      <c r="N7" s="246"/>
      <c r="O7" s="246"/>
      <c r="P7" s="246"/>
    </row>
    <row r="8" spans="1:16" s="6" customFormat="1" ht="15" outlineLevel="1">
      <c r="A8" s="246" t="s">
        <v>173</v>
      </c>
      <c r="B8" s="246"/>
      <c r="C8" s="246"/>
      <c r="D8" s="246"/>
      <c r="E8" s="246"/>
      <c r="F8" s="246"/>
      <c r="G8" s="246"/>
      <c r="H8" s="246"/>
      <c r="I8" s="246"/>
      <c r="J8" s="246"/>
      <c r="K8" s="246"/>
      <c r="L8" s="246"/>
      <c r="M8" s="246"/>
      <c r="N8" s="246"/>
      <c r="O8" s="246"/>
      <c r="P8" s="246"/>
    </row>
    <row r="9" spans="1:16" s="6" customFormat="1" ht="15" outlineLevel="1">
      <c r="A9" s="246" t="s">
        <v>175</v>
      </c>
      <c r="B9" s="246"/>
      <c r="C9" s="246"/>
      <c r="D9" s="246"/>
      <c r="E9" s="246"/>
      <c r="F9" s="246"/>
      <c r="G9" s="246"/>
      <c r="H9" s="246"/>
      <c r="I9" s="246"/>
      <c r="J9" s="246"/>
      <c r="K9" s="246"/>
      <c r="L9" s="246"/>
      <c r="M9" s="246"/>
      <c r="N9" s="246"/>
      <c r="O9" s="246"/>
      <c r="P9" s="246"/>
    </row>
    <row r="10" spans="1:16" outlineLevel="1"/>
    <row r="11" spans="1:16" outlineLevel="1">
      <c r="A11" s="233" t="s">
        <v>274</v>
      </c>
      <c r="B11" s="233"/>
      <c r="C11" s="233"/>
      <c r="D11" s="233"/>
      <c r="E11" s="233"/>
      <c r="F11" s="233"/>
      <c r="G11" s="233"/>
      <c r="H11" s="233"/>
      <c r="I11" s="233"/>
      <c r="J11" s="233"/>
      <c r="K11" s="233"/>
      <c r="M11" s="48" t="s">
        <v>140</v>
      </c>
      <c r="N11" s="266">
        <f>P45</f>
        <v>0</v>
      </c>
      <c r="O11" s="267"/>
      <c r="P11" s="7" t="s">
        <v>141</v>
      </c>
    </row>
    <row r="12" spans="1:16" outlineLevel="1"/>
    <row r="13" spans="1:16" outlineLevel="1">
      <c r="N13" s="268" t="str">
        <f>KOPT!B23</f>
        <v>Tāme sastādīta 2026.gada __. ____________</v>
      </c>
      <c r="O13" s="268"/>
      <c r="P13" s="268"/>
    </row>
    <row r="14" spans="1:16" outlineLevel="1"/>
    <row r="15" spans="1:16" ht="15" customHeight="1">
      <c r="A15" s="269" t="s">
        <v>142</v>
      </c>
      <c r="B15" s="269" t="s">
        <v>127</v>
      </c>
      <c r="C15" s="269" t="s">
        <v>128</v>
      </c>
      <c r="D15" s="269" t="s">
        <v>129</v>
      </c>
      <c r="E15" s="269" t="s">
        <v>130</v>
      </c>
      <c r="F15" s="269" t="s">
        <v>131</v>
      </c>
      <c r="G15" s="269"/>
      <c r="H15" s="269"/>
      <c r="I15" s="269"/>
      <c r="J15" s="269"/>
      <c r="K15" s="269"/>
      <c r="L15" s="269" t="s">
        <v>132</v>
      </c>
      <c r="M15" s="269"/>
      <c r="N15" s="269"/>
      <c r="O15" s="269"/>
      <c r="P15" s="269"/>
    </row>
    <row r="16" spans="1:16" ht="63.75">
      <c r="A16" s="269"/>
      <c r="B16" s="269"/>
      <c r="C16" s="269"/>
      <c r="D16" s="269"/>
      <c r="E16" s="269"/>
      <c r="F16" s="47" t="s">
        <v>133</v>
      </c>
      <c r="G16" s="47" t="s">
        <v>134</v>
      </c>
      <c r="H16" s="47" t="s">
        <v>135</v>
      </c>
      <c r="I16" s="47" t="s">
        <v>8</v>
      </c>
      <c r="J16" s="47" t="s">
        <v>9</v>
      </c>
      <c r="K16" s="47" t="s">
        <v>10</v>
      </c>
      <c r="L16" s="47" t="s">
        <v>136</v>
      </c>
      <c r="M16" s="47" t="s">
        <v>135</v>
      </c>
      <c r="N16" s="47" t="s">
        <v>8</v>
      </c>
      <c r="O16" s="47" t="s">
        <v>9</v>
      </c>
      <c r="P16" s="47" t="s">
        <v>137</v>
      </c>
    </row>
    <row r="17" spans="1:16">
      <c r="A17" s="14">
        <v>1</v>
      </c>
      <c r="B17" s="14">
        <v>2</v>
      </c>
      <c r="C17" s="47">
        <v>3</v>
      </c>
      <c r="D17" s="9">
        <v>4</v>
      </c>
      <c r="E17" s="15">
        <v>5</v>
      </c>
      <c r="F17" s="15">
        <v>6</v>
      </c>
      <c r="G17" s="15">
        <v>7</v>
      </c>
      <c r="H17" s="15">
        <v>8</v>
      </c>
      <c r="I17" s="15">
        <v>9</v>
      </c>
      <c r="J17" s="15">
        <v>10</v>
      </c>
      <c r="K17" s="15">
        <v>11</v>
      </c>
      <c r="L17" s="15">
        <v>12</v>
      </c>
      <c r="M17" s="15">
        <v>13</v>
      </c>
      <c r="N17" s="15">
        <v>14</v>
      </c>
      <c r="O17" s="15">
        <v>15</v>
      </c>
      <c r="P17" s="15">
        <v>16</v>
      </c>
    </row>
    <row r="18" spans="1:16" s="8" customFormat="1" ht="6">
      <c r="A18" s="70"/>
      <c r="B18" s="70"/>
      <c r="C18" s="71"/>
      <c r="D18" s="72"/>
      <c r="E18" s="73"/>
      <c r="F18" s="73"/>
      <c r="G18" s="73"/>
      <c r="H18" s="73"/>
      <c r="I18" s="73"/>
      <c r="J18" s="73"/>
      <c r="K18" s="73"/>
      <c r="L18" s="73"/>
      <c r="M18" s="73"/>
      <c r="N18" s="73"/>
      <c r="O18" s="73"/>
      <c r="P18" s="73"/>
    </row>
    <row r="19" spans="1:16" s="25" customFormat="1" ht="24" hidden="1">
      <c r="A19" s="60" t="s">
        <v>142</v>
      </c>
      <c r="B19" s="60" t="s">
        <v>127</v>
      </c>
      <c r="C19" s="61" t="s">
        <v>128</v>
      </c>
      <c r="D19" s="60" t="s">
        <v>129</v>
      </c>
      <c r="E19" s="62" t="s">
        <v>130</v>
      </c>
      <c r="F19" s="62" t="s">
        <v>133</v>
      </c>
      <c r="G19" s="63" t="s">
        <v>134</v>
      </c>
      <c r="H19" s="62" t="s">
        <v>135</v>
      </c>
      <c r="I19" s="62" t="s">
        <v>8</v>
      </c>
      <c r="J19" s="62" t="s">
        <v>9</v>
      </c>
      <c r="K19" s="62" t="s">
        <v>10</v>
      </c>
      <c r="L19" s="62" t="s">
        <v>136</v>
      </c>
      <c r="M19" s="62" t="s">
        <v>151</v>
      </c>
      <c r="N19" s="62" t="s">
        <v>152</v>
      </c>
      <c r="O19" s="62" t="s">
        <v>153</v>
      </c>
      <c r="P19" s="64" t="s">
        <v>137</v>
      </c>
    </row>
    <row r="20" spans="1:16" s="1" customFormat="1">
      <c r="A20" s="128">
        <v>1</v>
      </c>
      <c r="B20" s="129"/>
      <c r="C20" s="130" t="s">
        <v>294</v>
      </c>
      <c r="D20" s="131"/>
      <c r="E20" s="132"/>
      <c r="F20" s="133"/>
      <c r="G20" s="133">
        <v>0</v>
      </c>
      <c r="H20" s="133">
        <f t="shared" ref="H20:H43" si="0">ROUND(F20*G20,2)</f>
        <v>0</v>
      </c>
      <c r="I20" s="133"/>
      <c r="J20" s="133"/>
      <c r="K20" s="133">
        <f>ROUND(H20+I20+J20,2)</f>
        <v>0</v>
      </c>
      <c r="L20" s="133">
        <f>ROUND(E20*F20,2)</f>
        <v>0</v>
      </c>
      <c r="M20" s="133">
        <f>ROUND(E20*H20,2)</f>
        <v>0</v>
      </c>
      <c r="N20" s="133">
        <f>ROUND(E20*I20,2)</f>
        <v>0</v>
      </c>
      <c r="O20" s="133">
        <f>ROUND(E20*J20,2)</f>
        <v>0</v>
      </c>
      <c r="P20" s="134">
        <f>M20+N20+O20</f>
        <v>0</v>
      </c>
    </row>
    <row r="21" spans="1:16" s="1" customFormat="1">
      <c r="A21" s="128">
        <v>2</v>
      </c>
      <c r="B21" s="129"/>
      <c r="C21" s="130" t="s">
        <v>295</v>
      </c>
      <c r="D21" s="131"/>
      <c r="E21" s="132"/>
      <c r="F21" s="133"/>
      <c r="G21" s="133"/>
      <c r="H21" s="133">
        <f t="shared" si="0"/>
        <v>0</v>
      </c>
      <c r="I21" s="133">
        <f>ROUND(G21*H21,2)</f>
        <v>0</v>
      </c>
      <c r="J21" s="133"/>
      <c r="K21" s="133"/>
      <c r="L21" s="133"/>
      <c r="M21" s="133"/>
      <c r="N21" s="133"/>
      <c r="O21" s="133"/>
      <c r="P21" s="134"/>
    </row>
    <row r="22" spans="1:16" s="1" customFormat="1">
      <c r="A22" s="128">
        <v>3</v>
      </c>
      <c r="B22" s="129"/>
      <c r="C22" s="130" t="s">
        <v>296</v>
      </c>
      <c r="D22" s="131" t="s">
        <v>297</v>
      </c>
      <c r="E22" s="137">
        <v>87.1</v>
      </c>
      <c r="F22" s="133"/>
      <c r="G22" s="133">
        <v>0</v>
      </c>
      <c r="H22" s="133">
        <f t="shared" si="0"/>
        <v>0</v>
      </c>
      <c r="I22" s="133"/>
      <c r="J22" s="133"/>
      <c r="K22" s="133">
        <f>ROUND(H22+I22+J22,2)</f>
        <v>0</v>
      </c>
      <c r="L22" s="133">
        <f>ROUND(E22*F22,2)</f>
        <v>0</v>
      </c>
      <c r="M22" s="133">
        <f>ROUND(E22*H22,2)</f>
        <v>0</v>
      </c>
      <c r="N22" s="133">
        <f>ROUND(E22*I22,2)</f>
        <v>0</v>
      </c>
      <c r="O22" s="133">
        <f>ROUND(E22*J22,2)</f>
        <v>0</v>
      </c>
      <c r="P22" s="134">
        <f>M22+N22+O22</f>
        <v>0</v>
      </c>
    </row>
    <row r="23" spans="1:16" s="1" customFormat="1" ht="15.75">
      <c r="A23" s="128">
        <v>4</v>
      </c>
      <c r="B23" s="129"/>
      <c r="C23" s="130" t="s">
        <v>298</v>
      </c>
      <c r="D23" s="136" t="s">
        <v>184</v>
      </c>
      <c r="E23" s="137">
        <v>79</v>
      </c>
      <c r="F23" s="133"/>
      <c r="G23" s="133">
        <v>0</v>
      </c>
      <c r="H23" s="133">
        <f t="shared" si="0"/>
        <v>0</v>
      </c>
      <c r="I23" s="133"/>
      <c r="J23" s="133"/>
      <c r="K23" s="133">
        <f t="shared" ref="K23:K43" si="1">ROUND(H23+I23+J23,2)</f>
        <v>0</v>
      </c>
      <c r="L23" s="133">
        <f t="shared" ref="L23:L43" si="2">ROUND(E23*F23,2)</f>
        <v>0</v>
      </c>
      <c r="M23" s="133">
        <f t="shared" ref="M23:M43" si="3">ROUND(E23*H23,2)</f>
        <v>0</v>
      </c>
      <c r="N23" s="133">
        <f t="shared" ref="N23:N43" si="4">ROUND(E23*I23,2)</f>
        <v>0</v>
      </c>
      <c r="O23" s="133">
        <f t="shared" ref="O23:O43" si="5">ROUND(E23*J23,2)</f>
        <v>0</v>
      </c>
      <c r="P23" s="134">
        <f t="shared" ref="P23:P43" si="6">M23+N23+O23</f>
        <v>0</v>
      </c>
    </row>
    <row r="24" spans="1:16" s="1" customFormat="1">
      <c r="A24" s="128">
        <v>5</v>
      </c>
      <c r="B24" s="129"/>
      <c r="C24" s="130" t="s">
        <v>299</v>
      </c>
      <c r="D24" s="131" t="s">
        <v>167</v>
      </c>
      <c r="E24" s="137">
        <v>43.5</v>
      </c>
      <c r="F24" s="133"/>
      <c r="G24" s="133">
        <v>0</v>
      </c>
      <c r="H24" s="133">
        <f t="shared" ref="H24" si="7">ROUND(F24*G24,2)</f>
        <v>0</v>
      </c>
      <c r="I24" s="133"/>
      <c r="J24" s="133"/>
      <c r="K24" s="133">
        <f t="shared" ref="K24" si="8">ROUND(H24+I24+J24,2)</f>
        <v>0</v>
      </c>
      <c r="L24" s="133">
        <f t="shared" ref="L24" si="9">ROUND(E24*F24,2)</f>
        <v>0</v>
      </c>
      <c r="M24" s="133">
        <f t="shared" ref="M24" si="10">ROUND(E24*H24,2)</f>
        <v>0</v>
      </c>
      <c r="N24" s="133">
        <f t="shared" ref="N24" si="11">ROUND(E24*I24,2)</f>
        <v>0</v>
      </c>
      <c r="O24" s="133">
        <f t="shared" ref="O24" si="12">ROUND(E24*J24,2)</f>
        <v>0</v>
      </c>
      <c r="P24" s="134">
        <f t="shared" ref="P24" si="13">M24+N24+O24</f>
        <v>0</v>
      </c>
    </row>
    <row r="25" spans="1:16" s="1" customFormat="1">
      <c r="A25" s="128">
        <v>6</v>
      </c>
      <c r="B25" s="129"/>
      <c r="C25" s="130" t="s">
        <v>300</v>
      </c>
      <c r="D25" s="131" t="s">
        <v>167</v>
      </c>
      <c r="E25" s="137">
        <v>104.6</v>
      </c>
      <c r="F25" s="133"/>
      <c r="G25" s="133">
        <v>0</v>
      </c>
      <c r="H25" s="133">
        <f t="shared" ref="H25" si="14">ROUND(F25*G25,2)</f>
        <v>0</v>
      </c>
      <c r="I25" s="133"/>
      <c r="J25" s="133"/>
      <c r="K25" s="133">
        <f t="shared" ref="K25" si="15">ROUND(H25+I25+J25,2)</f>
        <v>0</v>
      </c>
      <c r="L25" s="133">
        <f t="shared" ref="L25" si="16">ROUND(E25*F25,2)</f>
        <v>0</v>
      </c>
      <c r="M25" s="133">
        <f t="shared" ref="M25" si="17">ROUND(E25*H25,2)</f>
        <v>0</v>
      </c>
      <c r="N25" s="133">
        <f t="shared" ref="N25" si="18">ROUND(E25*I25,2)</f>
        <v>0</v>
      </c>
      <c r="O25" s="133">
        <f t="shared" ref="O25" si="19">ROUND(E25*J25,2)</f>
        <v>0</v>
      </c>
      <c r="P25" s="134">
        <f t="shared" ref="P25" si="20">M25+N25+O25</f>
        <v>0</v>
      </c>
    </row>
    <row r="26" spans="1:16" s="1" customFormat="1">
      <c r="A26" s="128"/>
      <c r="B26" s="129"/>
      <c r="C26" s="130"/>
      <c r="D26" s="131"/>
      <c r="E26" s="132"/>
      <c r="F26" s="133"/>
      <c r="G26" s="133"/>
      <c r="H26" s="133">
        <f t="shared" si="0"/>
        <v>0</v>
      </c>
      <c r="I26" s="133"/>
      <c r="J26" s="133"/>
      <c r="K26" s="133"/>
      <c r="L26" s="133"/>
      <c r="M26" s="133"/>
      <c r="N26" s="133"/>
      <c r="O26" s="133"/>
      <c r="P26" s="134"/>
    </row>
    <row r="27" spans="1:16" s="1" customFormat="1">
      <c r="A27" s="128">
        <v>7</v>
      </c>
      <c r="B27" s="129"/>
      <c r="C27" s="78" t="s">
        <v>301</v>
      </c>
      <c r="D27" s="131"/>
      <c r="E27" s="135"/>
      <c r="F27" s="133"/>
      <c r="G27" s="133">
        <v>0</v>
      </c>
      <c r="H27" s="133">
        <f t="shared" si="0"/>
        <v>0</v>
      </c>
      <c r="I27" s="133"/>
      <c r="J27" s="133"/>
      <c r="K27" s="133">
        <f t="shared" si="1"/>
        <v>0</v>
      </c>
      <c r="L27" s="133">
        <f t="shared" si="2"/>
        <v>0</v>
      </c>
      <c r="M27" s="133">
        <f t="shared" si="3"/>
        <v>0</v>
      </c>
      <c r="N27" s="133">
        <f t="shared" si="4"/>
        <v>0</v>
      </c>
      <c r="O27" s="133">
        <f t="shared" si="5"/>
        <v>0</v>
      </c>
      <c r="P27" s="134">
        <f t="shared" si="6"/>
        <v>0</v>
      </c>
    </row>
    <row r="28" spans="1:16" s="1" customFormat="1">
      <c r="A28" s="128">
        <v>8</v>
      </c>
      <c r="B28" s="129"/>
      <c r="C28" s="130" t="s">
        <v>302</v>
      </c>
      <c r="D28" s="131" t="s">
        <v>167</v>
      </c>
      <c r="E28" s="137">
        <f>104.6+27.52</f>
        <v>132.1</v>
      </c>
      <c r="F28" s="133"/>
      <c r="G28" s="133">
        <v>0</v>
      </c>
      <c r="H28" s="133">
        <f t="shared" si="0"/>
        <v>0</v>
      </c>
      <c r="I28" s="133"/>
      <c r="J28" s="133"/>
      <c r="K28" s="133">
        <f t="shared" si="1"/>
        <v>0</v>
      </c>
      <c r="L28" s="133">
        <f t="shared" si="2"/>
        <v>0</v>
      </c>
      <c r="M28" s="133">
        <f t="shared" si="3"/>
        <v>0</v>
      </c>
      <c r="N28" s="133">
        <f t="shared" si="4"/>
        <v>0</v>
      </c>
      <c r="O28" s="133">
        <f t="shared" si="5"/>
        <v>0</v>
      </c>
      <c r="P28" s="134">
        <f t="shared" si="6"/>
        <v>0</v>
      </c>
    </row>
    <row r="29" spans="1:16" s="1" customFormat="1" ht="25.5">
      <c r="A29" s="128">
        <v>9</v>
      </c>
      <c r="B29" s="129"/>
      <c r="C29" s="130" t="s">
        <v>303</v>
      </c>
      <c r="D29" s="131" t="s">
        <v>167</v>
      </c>
      <c r="E29" s="137">
        <f>104.6+27.52</f>
        <v>132.1</v>
      </c>
      <c r="F29" s="133"/>
      <c r="G29" s="133">
        <v>0</v>
      </c>
      <c r="H29" s="133">
        <f t="shared" si="0"/>
        <v>0</v>
      </c>
      <c r="I29" s="133"/>
      <c r="J29" s="133"/>
      <c r="K29" s="133">
        <f t="shared" si="1"/>
        <v>0</v>
      </c>
      <c r="L29" s="133">
        <f t="shared" si="2"/>
        <v>0</v>
      </c>
      <c r="M29" s="133">
        <f t="shared" si="3"/>
        <v>0</v>
      </c>
      <c r="N29" s="133">
        <f t="shared" si="4"/>
        <v>0</v>
      </c>
      <c r="O29" s="133">
        <f t="shared" si="5"/>
        <v>0</v>
      </c>
      <c r="P29" s="134">
        <f t="shared" si="6"/>
        <v>0</v>
      </c>
    </row>
    <row r="30" spans="1:16" s="1" customFormat="1" ht="15.75">
      <c r="A30" s="128">
        <v>10</v>
      </c>
      <c r="B30" s="129"/>
      <c r="C30" s="138" t="s">
        <v>304</v>
      </c>
      <c r="D30" s="136" t="s">
        <v>184</v>
      </c>
      <c r="E30" s="132">
        <v>102</v>
      </c>
      <c r="F30" s="133"/>
      <c r="G30" s="133">
        <v>0</v>
      </c>
      <c r="H30" s="133">
        <f t="shared" ref="H30" si="21">ROUND(F30*G30,2)</f>
        <v>0</v>
      </c>
      <c r="I30" s="133"/>
      <c r="J30" s="133"/>
      <c r="K30" s="133">
        <f t="shared" ref="K30" si="22">ROUND(H30+I30+J30,2)</f>
        <v>0</v>
      </c>
      <c r="L30" s="133">
        <f t="shared" ref="L30" si="23">ROUND(E30*F30,2)</f>
        <v>0</v>
      </c>
      <c r="M30" s="133">
        <f t="shared" ref="M30" si="24">ROUND(E30*H30,2)</f>
        <v>0</v>
      </c>
      <c r="N30" s="133">
        <f t="shared" ref="N30" si="25">ROUND(E30*I30,2)</f>
        <v>0</v>
      </c>
      <c r="O30" s="133">
        <f t="shared" ref="O30" si="26">ROUND(E30*J30,2)</f>
        <v>0</v>
      </c>
      <c r="P30" s="134">
        <f t="shared" ref="P30" si="27">M30+N30+O30</f>
        <v>0</v>
      </c>
    </row>
    <row r="31" spans="1:16" s="1" customFormat="1" ht="15.75">
      <c r="A31" s="128">
        <v>11</v>
      </c>
      <c r="B31" s="129"/>
      <c r="C31" s="138" t="s">
        <v>305</v>
      </c>
      <c r="D31" s="136" t="s">
        <v>184</v>
      </c>
      <c r="E31" s="132">
        <v>24.74</v>
      </c>
      <c r="F31" s="133"/>
      <c r="G31" s="133">
        <v>0</v>
      </c>
      <c r="H31" s="133">
        <f t="shared" si="0"/>
        <v>0</v>
      </c>
      <c r="I31" s="133"/>
      <c r="J31" s="133"/>
      <c r="K31" s="133">
        <f t="shared" si="1"/>
        <v>0</v>
      </c>
      <c r="L31" s="133">
        <f t="shared" si="2"/>
        <v>0</v>
      </c>
      <c r="M31" s="133">
        <f t="shared" si="3"/>
        <v>0</v>
      </c>
      <c r="N31" s="133">
        <f t="shared" si="4"/>
        <v>0</v>
      </c>
      <c r="O31" s="133">
        <f t="shared" si="5"/>
        <v>0</v>
      </c>
      <c r="P31" s="134">
        <f t="shared" si="6"/>
        <v>0</v>
      </c>
    </row>
    <row r="32" spans="1:16" s="1" customFormat="1">
      <c r="A32" s="128">
        <v>12</v>
      </c>
      <c r="B32" s="129"/>
      <c r="C32" s="130" t="s">
        <v>306</v>
      </c>
      <c r="D32" s="131" t="s">
        <v>167</v>
      </c>
      <c r="E32" s="132">
        <f>50+27.52</f>
        <v>77.52</v>
      </c>
      <c r="F32" s="133"/>
      <c r="G32" s="133">
        <v>0</v>
      </c>
      <c r="H32" s="133">
        <f t="shared" si="0"/>
        <v>0</v>
      </c>
      <c r="I32" s="133"/>
      <c r="J32" s="133"/>
      <c r="K32" s="133">
        <f t="shared" si="1"/>
        <v>0</v>
      </c>
      <c r="L32" s="133">
        <f t="shared" si="2"/>
        <v>0</v>
      </c>
      <c r="M32" s="133">
        <f t="shared" si="3"/>
        <v>0</v>
      </c>
      <c r="N32" s="133">
        <f t="shared" si="4"/>
        <v>0</v>
      </c>
      <c r="O32" s="133">
        <f t="shared" si="5"/>
        <v>0</v>
      </c>
      <c r="P32" s="134">
        <f t="shared" si="6"/>
        <v>0</v>
      </c>
    </row>
    <row r="33" spans="1:16" s="1" customFormat="1">
      <c r="A33" s="128"/>
      <c r="B33" s="129"/>
      <c r="C33" s="130"/>
      <c r="D33" s="131"/>
      <c r="E33" s="132"/>
      <c r="F33" s="133"/>
      <c r="G33" s="133"/>
      <c r="H33" s="133"/>
      <c r="I33" s="133"/>
      <c r="J33" s="133"/>
      <c r="K33" s="133"/>
      <c r="L33" s="133"/>
      <c r="M33" s="133"/>
      <c r="N33" s="133"/>
      <c r="O33" s="133"/>
      <c r="P33" s="134"/>
    </row>
    <row r="34" spans="1:16" s="1" customFormat="1">
      <c r="A34" s="128">
        <v>13</v>
      </c>
      <c r="B34" s="129"/>
      <c r="C34" s="78" t="s">
        <v>307</v>
      </c>
      <c r="D34" s="131"/>
      <c r="E34" s="135"/>
      <c r="F34" s="133"/>
      <c r="G34" s="133">
        <v>0</v>
      </c>
      <c r="H34" s="133">
        <f t="shared" ref="H34:H40" si="28">ROUND(F34*G34,2)</f>
        <v>0</v>
      </c>
      <c r="I34" s="133"/>
      <c r="J34" s="133"/>
      <c r="K34" s="133">
        <f t="shared" ref="K34:K40" si="29">ROUND(H34+I34+J34,2)</f>
        <v>0</v>
      </c>
      <c r="L34" s="133">
        <f t="shared" ref="L34:L40" si="30">ROUND(E34*F34,2)</f>
        <v>0</v>
      </c>
      <c r="M34" s="133">
        <f t="shared" ref="M34:M40" si="31">ROUND(E34*H34,2)</f>
        <v>0</v>
      </c>
      <c r="N34" s="133">
        <f t="shared" ref="N34:N40" si="32">ROUND(E34*I34,2)</f>
        <v>0</v>
      </c>
      <c r="O34" s="133">
        <f t="shared" ref="O34:O40" si="33">ROUND(E34*J34,2)</f>
        <v>0</v>
      </c>
      <c r="P34" s="134">
        <f t="shared" ref="P34:P40" si="34">M34+N34+O34</f>
        <v>0</v>
      </c>
    </row>
    <row r="35" spans="1:16" s="1" customFormat="1" ht="15.75">
      <c r="A35" s="128">
        <v>14</v>
      </c>
      <c r="B35" s="129"/>
      <c r="C35" s="130" t="s">
        <v>308</v>
      </c>
      <c r="D35" s="136" t="s">
        <v>184</v>
      </c>
      <c r="E35" s="137">
        <v>54</v>
      </c>
      <c r="F35" s="133"/>
      <c r="G35" s="133">
        <v>0</v>
      </c>
      <c r="H35" s="133">
        <f t="shared" si="28"/>
        <v>0</v>
      </c>
      <c r="I35" s="133"/>
      <c r="J35" s="133"/>
      <c r="K35" s="133">
        <f t="shared" si="29"/>
        <v>0</v>
      </c>
      <c r="L35" s="133">
        <f t="shared" si="30"/>
        <v>0</v>
      </c>
      <c r="M35" s="133">
        <f t="shared" si="31"/>
        <v>0</v>
      </c>
      <c r="N35" s="133">
        <f t="shared" si="32"/>
        <v>0</v>
      </c>
      <c r="O35" s="133">
        <f t="shared" si="33"/>
        <v>0</v>
      </c>
      <c r="P35" s="134">
        <f t="shared" si="34"/>
        <v>0</v>
      </c>
    </row>
    <row r="36" spans="1:16" s="1" customFormat="1">
      <c r="A36" s="128">
        <v>15</v>
      </c>
      <c r="B36" s="129"/>
      <c r="C36" s="130" t="s">
        <v>309</v>
      </c>
      <c r="D36" s="131" t="s">
        <v>310</v>
      </c>
      <c r="E36" s="137">
        <v>27.5</v>
      </c>
      <c r="F36" s="133"/>
      <c r="G36" s="133">
        <v>0</v>
      </c>
      <c r="H36" s="133">
        <f t="shared" si="28"/>
        <v>0</v>
      </c>
      <c r="I36" s="133"/>
      <c r="J36" s="133"/>
      <c r="K36" s="133">
        <f t="shared" si="29"/>
        <v>0</v>
      </c>
      <c r="L36" s="133">
        <f t="shared" si="30"/>
        <v>0</v>
      </c>
      <c r="M36" s="133">
        <f t="shared" si="31"/>
        <v>0</v>
      </c>
      <c r="N36" s="133">
        <f t="shared" si="32"/>
        <v>0</v>
      </c>
      <c r="O36" s="133">
        <f t="shared" si="33"/>
        <v>0</v>
      </c>
      <c r="P36" s="134">
        <f t="shared" si="34"/>
        <v>0</v>
      </c>
    </row>
    <row r="37" spans="1:16" s="1" customFormat="1">
      <c r="A37" s="128">
        <v>16</v>
      </c>
      <c r="B37" s="129"/>
      <c r="C37" s="138" t="s">
        <v>311</v>
      </c>
      <c r="D37" s="131" t="s">
        <v>167</v>
      </c>
      <c r="E37" s="132">
        <v>27.52</v>
      </c>
      <c r="F37" s="133"/>
      <c r="G37" s="133">
        <v>0</v>
      </c>
      <c r="H37" s="133">
        <f t="shared" si="28"/>
        <v>0</v>
      </c>
      <c r="I37" s="133"/>
      <c r="J37" s="133"/>
      <c r="K37" s="133">
        <f t="shared" si="29"/>
        <v>0</v>
      </c>
      <c r="L37" s="133">
        <f t="shared" si="30"/>
        <v>0</v>
      </c>
      <c r="M37" s="133">
        <f t="shared" si="31"/>
        <v>0</v>
      </c>
      <c r="N37" s="133">
        <f t="shared" si="32"/>
        <v>0</v>
      </c>
      <c r="O37" s="133">
        <f t="shared" si="33"/>
        <v>0</v>
      </c>
      <c r="P37" s="134">
        <f t="shared" si="34"/>
        <v>0</v>
      </c>
    </row>
    <row r="38" spans="1:16" s="1" customFormat="1">
      <c r="A38" s="128">
        <v>17</v>
      </c>
      <c r="B38" s="129"/>
      <c r="C38" s="138" t="s">
        <v>312</v>
      </c>
      <c r="D38" s="136" t="s">
        <v>315</v>
      </c>
      <c r="E38" s="132">
        <f>E39*70</f>
        <v>2311.4</v>
      </c>
      <c r="F38" s="133"/>
      <c r="G38" s="133">
        <v>0</v>
      </c>
      <c r="H38" s="133">
        <f t="shared" si="28"/>
        <v>0</v>
      </c>
      <c r="I38" s="133"/>
      <c r="J38" s="133"/>
      <c r="K38" s="133">
        <f t="shared" si="29"/>
        <v>0</v>
      </c>
      <c r="L38" s="133">
        <f t="shared" si="30"/>
        <v>0</v>
      </c>
      <c r="M38" s="133">
        <f t="shared" si="31"/>
        <v>0</v>
      </c>
      <c r="N38" s="133">
        <f t="shared" si="32"/>
        <v>0</v>
      </c>
      <c r="O38" s="133">
        <f t="shared" si="33"/>
        <v>0</v>
      </c>
      <c r="P38" s="134">
        <f t="shared" si="34"/>
        <v>0</v>
      </c>
    </row>
    <row r="39" spans="1:16" s="1" customFormat="1" ht="15.75">
      <c r="A39" s="128">
        <v>18</v>
      </c>
      <c r="B39" s="129"/>
      <c r="C39" s="130" t="s">
        <v>313</v>
      </c>
      <c r="D39" s="136" t="s">
        <v>184</v>
      </c>
      <c r="E39" s="132">
        <v>33.020000000000003</v>
      </c>
      <c r="F39" s="133"/>
      <c r="G39" s="133">
        <v>0</v>
      </c>
      <c r="H39" s="133">
        <f t="shared" ref="H39" si="35">ROUND(F39*G39,2)</f>
        <v>0</v>
      </c>
      <c r="I39" s="133"/>
      <c r="J39" s="133"/>
      <c r="K39" s="133">
        <f t="shared" ref="K39" si="36">ROUND(H39+I39+J39,2)</f>
        <v>0</v>
      </c>
      <c r="L39" s="133">
        <f t="shared" ref="L39" si="37">ROUND(E39*F39,2)</f>
        <v>0</v>
      </c>
      <c r="M39" s="133">
        <f t="shared" ref="M39" si="38">ROUND(E39*H39,2)</f>
        <v>0</v>
      </c>
      <c r="N39" s="133">
        <f t="shared" ref="N39" si="39">ROUND(E39*I39,2)</f>
        <v>0</v>
      </c>
      <c r="O39" s="133">
        <f t="shared" ref="O39" si="40">ROUND(E39*J39,2)</f>
        <v>0</v>
      </c>
      <c r="P39" s="134">
        <f t="shared" ref="P39" si="41">M39+N39+O39</f>
        <v>0</v>
      </c>
    </row>
    <row r="40" spans="1:16" s="1" customFormat="1">
      <c r="A40" s="128">
        <v>19</v>
      </c>
      <c r="B40" s="129"/>
      <c r="C40" s="130" t="s">
        <v>314</v>
      </c>
      <c r="D40" s="131" t="s">
        <v>167</v>
      </c>
      <c r="E40" s="132">
        <v>32.33</v>
      </c>
      <c r="F40" s="133"/>
      <c r="G40" s="133">
        <v>0</v>
      </c>
      <c r="H40" s="133">
        <f t="shared" si="28"/>
        <v>0</v>
      </c>
      <c r="I40" s="133"/>
      <c r="J40" s="133"/>
      <c r="K40" s="133">
        <f t="shared" si="29"/>
        <v>0</v>
      </c>
      <c r="L40" s="133">
        <f t="shared" si="30"/>
        <v>0</v>
      </c>
      <c r="M40" s="133">
        <f t="shared" si="31"/>
        <v>0</v>
      </c>
      <c r="N40" s="133">
        <f t="shared" si="32"/>
        <v>0</v>
      </c>
      <c r="O40" s="133">
        <f t="shared" si="33"/>
        <v>0</v>
      </c>
      <c r="P40" s="134">
        <f t="shared" si="34"/>
        <v>0</v>
      </c>
    </row>
    <row r="41" spans="1:16" s="1" customFormat="1">
      <c r="A41" s="128"/>
      <c r="B41" s="129"/>
      <c r="C41" s="130"/>
      <c r="D41" s="131"/>
      <c r="E41" s="132"/>
      <c r="F41" s="133"/>
      <c r="G41" s="133">
        <v>0</v>
      </c>
      <c r="H41" s="133">
        <f t="shared" si="0"/>
        <v>0</v>
      </c>
      <c r="I41" s="133"/>
      <c r="J41" s="133"/>
      <c r="K41" s="133">
        <f t="shared" si="1"/>
        <v>0</v>
      </c>
      <c r="L41" s="133">
        <f t="shared" si="2"/>
        <v>0</v>
      </c>
      <c r="M41" s="133">
        <f t="shared" si="3"/>
        <v>0</v>
      </c>
      <c r="N41" s="133">
        <f t="shared" si="4"/>
        <v>0</v>
      </c>
      <c r="O41" s="133">
        <f t="shared" si="5"/>
        <v>0</v>
      </c>
      <c r="P41" s="134">
        <f t="shared" si="6"/>
        <v>0</v>
      </c>
    </row>
    <row r="42" spans="1:16" s="1" customFormat="1">
      <c r="A42" s="128">
        <v>20</v>
      </c>
      <c r="B42" s="129"/>
      <c r="C42" s="130" t="s">
        <v>169</v>
      </c>
      <c r="D42" s="131"/>
      <c r="E42" s="132"/>
      <c r="F42" s="133"/>
      <c r="G42" s="133">
        <v>0</v>
      </c>
      <c r="H42" s="133">
        <f t="shared" si="0"/>
        <v>0</v>
      </c>
      <c r="I42" s="133"/>
      <c r="J42" s="133"/>
      <c r="K42" s="133">
        <f t="shared" si="1"/>
        <v>0</v>
      </c>
      <c r="L42" s="133">
        <f t="shared" si="2"/>
        <v>0</v>
      </c>
      <c r="M42" s="133">
        <f t="shared" si="3"/>
        <v>0</v>
      </c>
      <c r="N42" s="133">
        <f t="shared" si="4"/>
        <v>0</v>
      </c>
      <c r="O42" s="133">
        <f t="shared" si="5"/>
        <v>0</v>
      </c>
      <c r="P42" s="134">
        <f t="shared" si="6"/>
        <v>0</v>
      </c>
    </row>
    <row r="43" spans="1:16" s="1" customFormat="1">
      <c r="A43" s="128">
        <v>21</v>
      </c>
      <c r="B43" s="129"/>
      <c r="C43" s="130" t="s">
        <v>170</v>
      </c>
      <c r="D43" s="131" t="s">
        <v>163</v>
      </c>
      <c r="E43" s="135">
        <v>1</v>
      </c>
      <c r="F43" s="133"/>
      <c r="G43" s="133">
        <v>0</v>
      </c>
      <c r="H43" s="133">
        <f t="shared" si="0"/>
        <v>0</v>
      </c>
      <c r="I43" s="133"/>
      <c r="J43" s="133"/>
      <c r="K43" s="133">
        <f t="shared" si="1"/>
        <v>0</v>
      </c>
      <c r="L43" s="133">
        <f t="shared" si="2"/>
        <v>0</v>
      </c>
      <c r="M43" s="133">
        <f t="shared" si="3"/>
        <v>0</v>
      </c>
      <c r="N43" s="133">
        <f t="shared" si="4"/>
        <v>0</v>
      </c>
      <c r="O43" s="133">
        <f t="shared" si="5"/>
        <v>0</v>
      </c>
      <c r="P43" s="134">
        <f t="shared" si="6"/>
        <v>0</v>
      </c>
    </row>
    <row r="44" spans="1:16" s="25" customFormat="1" ht="6">
      <c r="A44" s="65"/>
      <c r="B44" s="65"/>
      <c r="C44" s="66"/>
      <c r="D44" s="67"/>
      <c r="E44" s="68"/>
      <c r="F44" s="69"/>
      <c r="G44" s="69"/>
      <c r="H44" s="69"/>
      <c r="I44" s="69"/>
      <c r="J44" s="69"/>
      <c r="K44" s="69"/>
      <c r="L44" s="69"/>
      <c r="M44" s="69"/>
      <c r="N44" s="69"/>
      <c r="O44" s="69"/>
      <c r="P44" s="69"/>
    </row>
    <row r="45" spans="1:16">
      <c r="A45" s="263" t="s">
        <v>145</v>
      </c>
      <c r="B45" s="264"/>
      <c r="C45" s="264"/>
      <c r="D45" s="264"/>
      <c r="E45" s="264"/>
      <c r="F45" s="264"/>
      <c r="G45" s="264"/>
      <c r="H45" s="264"/>
      <c r="I45" s="264"/>
      <c r="J45" s="265"/>
      <c r="K45" s="20"/>
      <c r="L45" s="20"/>
      <c r="M45" s="20"/>
      <c r="N45" s="49">
        <f>SUM(N19:N44)</f>
        <v>0</v>
      </c>
      <c r="O45" s="49">
        <f>SUM(O19:O44)</f>
        <v>0</v>
      </c>
      <c r="P45" s="49">
        <f>SUM(P19:P44)</f>
        <v>0</v>
      </c>
    </row>
    <row r="46" spans="1:16" s="1" customFormat="1">
      <c r="B46" s="110"/>
      <c r="C46" s="111"/>
      <c r="D46" s="112"/>
      <c r="E46" s="112"/>
    </row>
    <row r="47" spans="1:16" s="1" customFormat="1">
      <c r="A47" s="257" t="s">
        <v>13</v>
      </c>
      <c r="B47" s="257"/>
      <c r="C47" s="146">
        <f>'KOPS-1'!$C$36</f>
        <v>0</v>
      </c>
      <c r="D47" s="112"/>
      <c r="E47" s="112"/>
    </row>
    <row r="48" spans="1:16" s="1" customFormat="1">
      <c r="B48" s="110"/>
      <c r="C48" s="147" t="s">
        <v>14</v>
      </c>
      <c r="D48" s="112"/>
      <c r="E48" s="112"/>
    </row>
    <row r="49" spans="1:12" s="1" customFormat="1">
      <c r="A49" s="1" t="s">
        <v>144</v>
      </c>
      <c r="B49" s="113"/>
      <c r="C49" s="146">
        <f>'KOPS-1'!$C$38</f>
        <v>0</v>
      </c>
      <c r="D49" s="112"/>
      <c r="E49" s="112"/>
      <c r="I49" s="148"/>
      <c r="J49" s="148"/>
      <c r="K49" s="148"/>
      <c r="L49" s="148"/>
    </row>
    <row r="50" spans="1:12" s="1" customFormat="1">
      <c r="A50" s="257" t="str">
        <f>KOPT!$A$38</f>
        <v>Tāme sastādīta 2026.gada __. ____________</v>
      </c>
      <c r="B50" s="257"/>
      <c r="C50" s="257"/>
      <c r="D50" s="112"/>
      <c r="E50" s="112"/>
    </row>
    <row r="51" spans="1:12" s="1" customFormat="1" hidden="1" outlineLevel="1">
      <c r="B51" s="110"/>
      <c r="C51" s="111"/>
      <c r="D51" s="112"/>
      <c r="E51" s="112"/>
    </row>
    <row r="52" spans="1:12" s="1" customFormat="1" hidden="1" outlineLevel="1">
      <c r="A52" s="257" t="s">
        <v>143</v>
      </c>
      <c r="B52" s="257"/>
      <c r="C52" s="146"/>
      <c r="D52" s="112"/>
      <c r="E52" s="112"/>
    </row>
    <row r="53" spans="1:12" s="1" customFormat="1" hidden="1" outlineLevel="1">
      <c r="B53" s="110"/>
      <c r="C53" s="147" t="s">
        <v>14</v>
      </c>
      <c r="D53" s="112"/>
      <c r="E53" s="112"/>
    </row>
    <row r="54" spans="1:12" s="1" customFormat="1" hidden="1" outlineLevel="1">
      <c r="A54" s="1" t="s">
        <v>144</v>
      </c>
      <c r="B54" s="113"/>
      <c r="C54" s="146"/>
      <c r="D54" s="112"/>
      <c r="E54" s="112"/>
      <c r="I54" s="148"/>
      <c r="J54" s="148"/>
      <c r="K54" s="148"/>
      <c r="L54" s="148"/>
    </row>
    <row r="55" spans="1:12" s="1" customFormat="1" collapsed="1">
      <c r="B55" s="110"/>
      <c r="C55" s="111"/>
      <c r="D55" s="112"/>
      <c r="E55" s="112"/>
    </row>
    <row r="56" spans="1:12" s="1" customFormat="1">
      <c r="B56" s="110"/>
      <c r="C56" s="111"/>
      <c r="D56" s="112"/>
      <c r="E56" s="112"/>
    </row>
  </sheetData>
  <mergeCells count="21">
    <mergeCell ref="A45:J45"/>
    <mergeCell ref="A47:B47"/>
    <mergeCell ref="A50:C50"/>
    <mergeCell ref="A52:B52"/>
    <mergeCell ref="A9:P9"/>
    <mergeCell ref="A11:K11"/>
    <mergeCell ref="N11:O11"/>
    <mergeCell ref="N13:P13"/>
    <mergeCell ref="A15:A16"/>
    <mergeCell ref="B15:B16"/>
    <mergeCell ref="C15:C16"/>
    <mergeCell ref="D15:D16"/>
    <mergeCell ref="E15:E16"/>
    <mergeCell ref="F15:K15"/>
    <mergeCell ref="L15:P15"/>
    <mergeCell ref="A8:P8"/>
    <mergeCell ref="A1:P1"/>
    <mergeCell ref="A3:P3"/>
    <mergeCell ref="A4:P4"/>
    <mergeCell ref="A6:P6"/>
    <mergeCell ref="A7:P7"/>
  </mergeCells>
  <conditionalFormatting sqref="C20:C43">
    <cfRule type="expression" dxfId="8" priority="1">
      <formula>AND(D20=0, E20=0)</formula>
    </cfRule>
  </conditionalFormatting>
  <pageMargins left="0.39370078740157483" right="0.39370078740157483" top="1.1811023622047245" bottom="0.78740157480314965" header="0.31496062992125984" footer="0.39370078740157483"/>
  <pageSetup paperSize="9" scale="71"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P56"/>
  <sheetViews>
    <sheetView showZeros="0" tabSelected="1" topLeftCell="A23" zoomScaleNormal="100" workbookViewId="0">
      <selection activeCell="A46" sqref="A46:XFD56"/>
    </sheetView>
  </sheetViews>
  <sheetFormatPr defaultColWidth="9.140625" defaultRowHeight="12.75" outlineLevelRow="1"/>
  <cols>
    <col min="1" max="1" width="6.7109375" style="7" customWidth="1"/>
    <col min="2" max="2" width="8.7109375" style="21" customWidth="1"/>
    <col min="3" max="3" width="51.42578125" style="23" customWidth="1"/>
    <col min="4" max="4" width="9.7109375" style="17" customWidth="1"/>
    <col min="5" max="5" width="10.7109375" style="24" customWidth="1"/>
    <col min="6" max="8" width="7.7109375" style="7" customWidth="1"/>
    <col min="9" max="9" width="9.7109375" style="7" customWidth="1"/>
    <col min="10" max="10" width="8.7109375" style="7" customWidth="1"/>
    <col min="11" max="11" width="11.7109375" style="7" customWidth="1"/>
    <col min="12" max="12" width="9.7109375" style="7" customWidth="1"/>
    <col min="13" max="15" width="10.7109375" style="7" customWidth="1"/>
    <col min="16" max="16" width="12.7109375" style="7" customWidth="1"/>
    <col min="17" max="16384" width="9.140625" style="7"/>
  </cols>
  <sheetData>
    <row r="1" spans="1:16" s="22" customFormat="1" ht="20.25" outlineLevel="1">
      <c r="A1" s="249" t="s">
        <v>289</v>
      </c>
      <c r="B1" s="249"/>
      <c r="C1" s="249"/>
      <c r="D1" s="249"/>
      <c r="E1" s="249"/>
      <c r="F1" s="249"/>
      <c r="G1" s="249"/>
      <c r="H1" s="249"/>
      <c r="I1" s="249"/>
      <c r="J1" s="249"/>
      <c r="K1" s="249"/>
      <c r="L1" s="249"/>
      <c r="M1" s="249"/>
      <c r="N1" s="249"/>
      <c r="O1" s="249"/>
      <c r="P1" s="249"/>
    </row>
    <row r="2" spans="1:16" s="25" customFormat="1" ht="6" outlineLevel="1">
      <c r="C2" s="38"/>
      <c r="D2" s="39"/>
      <c r="E2" s="39"/>
    </row>
    <row r="3" spans="1:16" s="22" customFormat="1" ht="45" customHeight="1" outlineLevel="1">
      <c r="A3" s="262" t="s">
        <v>322</v>
      </c>
      <c r="B3" s="262"/>
      <c r="C3" s="262"/>
      <c r="D3" s="262"/>
      <c r="E3" s="262"/>
      <c r="F3" s="262"/>
      <c r="G3" s="262"/>
      <c r="H3" s="262"/>
      <c r="I3" s="262"/>
      <c r="J3" s="262"/>
      <c r="K3" s="262"/>
      <c r="L3" s="262"/>
      <c r="M3" s="262"/>
      <c r="N3" s="262"/>
      <c r="O3" s="262"/>
      <c r="P3" s="262"/>
    </row>
    <row r="4" spans="1:16" outlineLevel="1">
      <c r="A4" s="251" t="s">
        <v>0</v>
      </c>
      <c r="B4" s="251"/>
      <c r="C4" s="251"/>
      <c r="D4" s="251"/>
      <c r="E4" s="251"/>
      <c r="F4" s="251"/>
      <c r="G4" s="251"/>
      <c r="H4" s="251"/>
      <c r="I4" s="251"/>
      <c r="J4" s="251"/>
      <c r="K4" s="251"/>
      <c r="L4" s="251"/>
      <c r="M4" s="251"/>
      <c r="N4" s="251"/>
      <c r="O4" s="251"/>
      <c r="P4" s="251"/>
    </row>
    <row r="5" spans="1:16" outlineLevel="1"/>
    <row r="6" spans="1:16" s="6" customFormat="1" ht="15" outlineLevel="1">
      <c r="A6" s="246" t="s">
        <v>172</v>
      </c>
      <c r="B6" s="246"/>
      <c r="C6" s="246"/>
      <c r="D6" s="246"/>
      <c r="E6" s="246"/>
      <c r="F6" s="246"/>
      <c r="G6" s="246"/>
      <c r="H6" s="246"/>
      <c r="I6" s="246"/>
      <c r="J6" s="246"/>
      <c r="K6" s="246"/>
      <c r="L6" s="246"/>
      <c r="M6" s="246"/>
      <c r="N6" s="246"/>
      <c r="O6" s="246"/>
      <c r="P6" s="246"/>
    </row>
    <row r="7" spans="1:16" s="6" customFormat="1" ht="15" outlineLevel="1">
      <c r="A7" s="246" t="s">
        <v>174</v>
      </c>
      <c r="B7" s="246"/>
      <c r="C7" s="246"/>
      <c r="D7" s="246"/>
      <c r="E7" s="246"/>
      <c r="F7" s="246"/>
      <c r="G7" s="246"/>
      <c r="H7" s="246"/>
      <c r="I7" s="246"/>
      <c r="J7" s="246"/>
      <c r="K7" s="246"/>
      <c r="L7" s="246"/>
      <c r="M7" s="246"/>
      <c r="N7" s="246"/>
      <c r="O7" s="246"/>
      <c r="P7" s="246"/>
    </row>
    <row r="8" spans="1:16" s="6" customFormat="1" ht="15" outlineLevel="1">
      <c r="A8" s="246" t="s">
        <v>173</v>
      </c>
      <c r="B8" s="246"/>
      <c r="C8" s="246"/>
      <c r="D8" s="246"/>
      <c r="E8" s="246"/>
      <c r="F8" s="246"/>
      <c r="G8" s="246"/>
      <c r="H8" s="246"/>
      <c r="I8" s="246"/>
      <c r="J8" s="246"/>
      <c r="K8" s="246"/>
      <c r="L8" s="246"/>
      <c r="M8" s="246"/>
      <c r="N8" s="246"/>
      <c r="O8" s="246"/>
      <c r="P8" s="246"/>
    </row>
    <row r="9" spans="1:16" s="6" customFormat="1" ht="15" outlineLevel="1">
      <c r="A9" s="246" t="s">
        <v>175</v>
      </c>
      <c r="B9" s="246"/>
      <c r="C9" s="246"/>
      <c r="D9" s="246"/>
      <c r="E9" s="246"/>
      <c r="F9" s="246"/>
      <c r="G9" s="246"/>
      <c r="H9" s="246"/>
      <c r="I9" s="246"/>
      <c r="J9" s="246"/>
      <c r="K9" s="246"/>
      <c r="L9" s="246"/>
      <c r="M9" s="246"/>
      <c r="N9" s="246"/>
      <c r="O9" s="246"/>
      <c r="P9" s="246"/>
    </row>
    <row r="10" spans="1:16" outlineLevel="1"/>
    <row r="11" spans="1:16" outlineLevel="1">
      <c r="A11" s="233" t="s">
        <v>274</v>
      </c>
      <c r="B11" s="233"/>
      <c r="C11" s="233"/>
      <c r="D11" s="233"/>
      <c r="E11" s="233"/>
      <c r="F11" s="233"/>
      <c r="G11" s="233"/>
      <c r="H11" s="233"/>
      <c r="I11" s="233"/>
      <c r="J11" s="233"/>
      <c r="K11" s="233"/>
      <c r="M11" s="48" t="s">
        <v>140</v>
      </c>
      <c r="N11" s="266">
        <f>P45</f>
        <v>0</v>
      </c>
      <c r="O11" s="267"/>
      <c r="P11" s="7" t="s">
        <v>141</v>
      </c>
    </row>
    <row r="12" spans="1:16" outlineLevel="1"/>
    <row r="13" spans="1:16" outlineLevel="1">
      <c r="N13" s="268" t="str">
        <f>KOPT!B23</f>
        <v>Tāme sastādīta 2026.gada __. ____________</v>
      </c>
      <c r="O13" s="268"/>
      <c r="P13" s="268"/>
    </row>
    <row r="14" spans="1:16" outlineLevel="1"/>
    <row r="15" spans="1:16" ht="15" customHeight="1">
      <c r="A15" s="269" t="s">
        <v>142</v>
      </c>
      <c r="B15" s="269" t="s">
        <v>127</v>
      </c>
      <c r="C15" s="269" t="s">
        <v>128</v>
      </c>
      <c r="D15" s="269" t="s">
        <v>129</v>
      </c>
      <c r="E15" s="269" t="s">
        <v>130</v>
      </c>
      <c r="F15" s="269" t="s">
        <v>131</v>
      </c>
      <c r="G15" s="269"/>
      <c r="H15" s="269"/>
      <c r="I15" s="269"/>
      <c r="J15" s="269"/>
      <c r="K15" s="269"/>
      <c r="L15" s="269" t="s">
        <v>132</v>
      </c>
      <c r="M15" s="269"/>
      <c r="N15" s="269"/>
      <c r="O15" s="269"/>
      <c r="P15" s="269"/>
    </row>
    <row r="16" spans="1:16" ht="63.75">
      <c r="A16" s="269"/>
      <c r="B16" s="269"/>
      <c r="C16" s="269"/>
      <c r="D16" s="269"/>
      <c r="E16" s="269"/>
      <c r="F16" s="47" t="s">
        <v>133</v>
      </c>
      <c r="G16" s="47" t="s">
        <v>134</v>
      </c>
      <c r="H16" s="47" t="s">
        <v>135</v>
      </c>
      <c r="I16" s="47" t="s">
        <v>8</v>
      </c>
      <c r="J16" s="47" t="s">
        <v>9</v>
      </c>
      <c r="K16" s="47" t="s">
        <v>10</v>
      </c>
      <c r="L16" s="47" t="s">
        <v>136</v>
      </c>
      <c r="M16" s="47" t="s">
        <v>135</v>
      </c>
      <c r="N16" s="47" t="s">
        <v>8</v>
      </c>
      <c r="O16" s="47" t="s">
        <v>9</v>
      </c>
      <c r="P16" s="47" t="s">
        <v>137</v>
      </c>
    </row>
    <row r="17" spans="1:16">
      <c r="A17" s="14">
        <v>1</v>
      </c>
      <c r="B17" s="14">
        <v>2</v>
      </c>
      <c r="C17" s="47">
        <v>3</v>
      </c>
      <c r="D17" s="9">
        <v>4</v>
      </c>
      <c r="E17" s="15">
        <v>5</v>
      </c>
      <c r="F17" s="15">
        <v>6</v>
      </c>
      <c r="G17" s="15">
        <v>7</v>
      </c>
      <c r="H17" s="15">
        <v>8</v>
      </c>
      <c r="I17" s="15">
        <v>9</v>
      </c>
      <c r="J17" s="15">
        <v>10</v>
      </c>
      <c r="K17" s="15">
        <v>11</v>
      </c>
      <c r="L17" s="15">
        <v>12</v>
      </c>
      <c r="M17" s="15">
        <v>13</v>
      </c>
      <c r="N17" s="15">
        <v>14</v>
      </c>
      <c r="O17" s="15">
        <v>15</v>
      </c>
      <c r="P17" s="15">
        <v>16</v>
      </c>
    </row>
    <row r="18" spans="1:16" s="8" customFormat="1" ht="6">
      <c r="A18" s="70"/>
      <c r="B18" s="70"/>
      <c r="C18" s="71"/>
      <c r="D18" s="72"/>
      <c r="E18" s="73"/>
      <c r="F18" s="73"/>
      <c r="G18" s="73"/>
      <c r="H18" s="73"/>
      <c r="I18" s="73"/>
      <c r="J18" s="73"/>
      <c r="K18" s="73"/>
      <c r="L18" s="73"/>
      <c r="M18" s="73"/>
      <c r="N18" s="73"/>
      <c r="O18" s="73"/>
      <c r="P18" s="73"/>
    </row>
    <row r="19" spans="1:16" s="25" customFormat="1" ht="24" hidden="1">
      <c r="A19" s="60" t="s">
        <v>142</v>
      </c>
      <c r="B19" s="60" t="s">
        <v>127</v>
      </c>
      <c r="C19" s="61" t="s">
        <v>128</v>
      </c>
      <c r="D19" s="60" t="s">
        <v>129</v>
      </c>
      <c r="E19" s="62" t="s">
        <v>130</v>
      </c>
      <c r="F19" s="62" t="s">
        <v>133</v>
      </c>
      <c r="G19" s="63" t="s">
        <v>134</v>
      </c>
      <c r="H19" s="62" t="s">
        <v>135</v>
      </c>
      <c r="I19" s="62" t="s">
        <v>8</v>
      </c>
      <c r="J19" s="62" t="s">
        <v>9</v>
      </c>
      <c r="K19" s="62" t="s">
        <v>10</v>
      </c>
      <c r="L19" s="62" t="s">
        <v>136</v>
      </c>
      <c r="M19" s="62" t="s">
        <v>151</v>
      </c>
      <c r="N19" s="62" t="s">
        <v>152</v>
      </c>
      <c r="O19" s="62" t="s">
        <v>153</v>
      </c>
      <c r="P19" s="64" t="s">
        <v>137</v>
      </c>
    </row>
    <row r="20" spans="1:16" s="1" customFormat="1">
      <c r="A20" s="128">
        <v>1</v>
      </c>
      <c r="B20" s="129"/>
      <c r="C20" s="130" t="s">
        <v>322</v>
      </c>
      <c r="D20" s="131"/>
      <c r="E20" s="132"/>
      <c r="F20" s="133"/>
      <c r="G20" s="133">
        <v>0</v>
      </c>
      <c r="H20" s="133">
        <f t="shared" ref="H20:H43" si="0">ROUND(F20*G20,2)</f>
        <v>0</v>
      </c>
      <c r="I20" s="133"/>
      <c r="J20" s="133"/>
      <c r="K20" s="133">
        <f>ROUND(H20+I20+J20,2)</f>
        <v>0</v>
      </c>
      <c r="L20" s="133">
        <f>ROUND(E20*F20,2)</f>
        <v>0</v>
      </c>
      <c r="M20" s="133">
        <f>ROUND(E20*H20,2)</f>
        <v>0</v>
      </c>
      <c r="N20" s="133">
        <f>ROUND(E20*I20,2)</f>
        <v>0</v>
      </c>
      <c r="O20" s="133">
        <f>ROUND(E20*J20,2)</f>
        <v>0</v>
      </c>
      <c r="P20" s="134">
        <f>M20+N20+O20</f>
        <v>0</v>
      </c>
    </row>
    <row r="21" spans="1:16" s="1" customFormat="1">
      <c r="A21" s="128">
        <v>2</v>
      </c>
      <c r="B21" s="129"/>
      <c r="C21" s="130" t="s">
        <v>323</v>
      </c>
      <c r="D21" s="131"/>
      <c r="E21" s="132"/>
      <c r="F21" s="133"/>
      <c r="G21" s="133">
        <v>0</v>
      </c>
      <c r="H21" s="133">
        <f t="shared" si="0"/>
        <v>0</v>
      </c>
      <c r="I21" s="133"/>
      <c r="J21" s="133"/>
      <c r="K21" s="133"/>
      <c r="L21" s="133">
        <f>ROUND(E21*F21,2)</f>
        <v>0</v>
      </c>
      <c r="M21" s="133">
        <f>ROUND(E21*H21,2)</f>
        <v>0</v>
      </c>
      <c r="N21" s="133">
        <f>ROUND(E21*I21,2)</f>
        <v>0</v>
      </c>
      <c r="O21" s="133">
        <f>ROUND(E21*J21,2)</f>
        <v>0</v>
      </c>
      <c r="P21" s="134">
        <f>M21+N21+O21</f>
        <v>0</v>
      </c>
    </row>
    <row r="22" spans="1:16" s="1" customFormat="1" ht="15.75">
      <c r="A22" s="128">
        <v>3</v>
      </c>
      <c r="B22" s="129"/>
      <c r="C22" s="130" t="s">
        <v>324</v>
      </c>
      <c r="D22" s="136" t="s">
        <v>184</v>
      </c>
      <c r="E22" s="137">
        <v>832</v>
      </c>
      <c r="F22" s="133">
        <v>0</v>
      </c>
      <c r="G22" s="133">
        <v>0</v>
      </c>
      <c r="H22" s="133">
        <f t="shared" si="0"/>
        <v>0</v>
      </c>
      <c r="I22" s="133"/>
      <c r="J22" s="133"/>
      <c r="K22" s="133"/>
      <c r="L22" s="133">
        <f t="shared" ref="L22:L39" si="1">ROUND(E22*F22,2)</f>
        <v>0</v>
      </c>
      <c r="M22" s="133">
        <f t="shared" ref="M22:M39" si="2">ROUND(E22*H22,2)</f>
        <v>0</v>
      </c>
      <c r="N22" s="133">
        <f t="shared" ref="N22:N39" si="3">ROUND(E22*I22,2)</f>
        <v>0</v>
      </c>
      <c r="O22" s="133">
        <f t="shared" ref="O22:O39" si="4">ROUND(E22*J22,2)</f>
        <v>0</v>
      </c>
      <c r="P22" s="134">
        <f t="shared" ref="P22:P39" si="5">M22+N22+O22</f>
        <v>0</v>
      </c>
    </row>
    <row r="23" spans="1:16" s="1" customFormat="1">
      <c r="A23" s="128">
        <v>4</v>
      </c>
      <c r="B23" s="129"/>
      <c r="C23" s="130" t="s">
        <v>325</v>
      </c>
      <c r="D23" s="131" t="s">
        <v>310</v>
      </c>
      <c r="E23" s="137">
        <v>52</v>
      </c>
      <c r="F23" s="133"/>
      <c r="G23" s="133">
        <v>0</v>
      </c>
      <c r="H23" s="133">
        <f t="shared" ref="H23:H25" si="6">ROUND(F23*G23,2)</f>
        <v>0</v>
      </c>
      <c r="I23" s="133"/>
      <c r="J23" s="133"/>
      <c r="K23" s="133"/>
      <c r="L23" s="133">
        <f t="shared" ref="L23:L25" si="7">ROUND(E23*F23,2)</f>
        <v>0</v>
      </c>
      <c r="M23" s="133">
        <f t="shared" ref="M23:M25" si="8">ROUND(E23*H23,2)</f>
        <v>0</v>
      </c>
      <c r="N23" s="133">
        <f t="shared" ref="N23:N25" si="9">ROUND(E23*I23,2)</f>
        <v>0</v>
      </c>
      <c r="O23" s="133">
        <f t="shared" ref="O23:O25" si="10">ROUND(E23*J23,2)</f>
        <v>0</v>
      </c>
      <c r="P23" s="134">
        <f t="shared" ref="P23:P25" si="11">M23+N23+O23</f>
        <v>0</v>
      </c>
    </row>
    <row r="24" spans="1:16" s="1" customFormat="1">
      <c r="A24" s="128">
        <v>5</v>
      </c>
      <c r="B24" s="129"/>
      <c r="C24" s="130" t="s">
        <v>327</v>
      </c>
      <c r="D24" s="131" t="s">
        <v>163</v>
      </c>
      <c r="E24" s="137">
        <v>3</v>
      </c>
      <c r="F24" s="133"/>
      <c r="G24" s="133">
        <v>0</v>
      </c>
      <c r="H24" s="133">
        <f t="shared" si="6"/>
        <v>0</v>
      </c>
      <c r="I24" s="133"/>
      <c r="J24" s="133"/>
      <c r="K24" s="133"/>
      <c r="L24" s="133">
        <f t="shared" si="7"/>
        <v>0</v>
      </c>
      <c r="M24" s="133">
        <f t="shared" si="8"/>
        <v>0</v>
      </c>
      <c r="N24" s="133">
        <f t="shared" si="9"/>
        <v>0</v>
      </c>
      <c r="O24" s="133">
        <f t="shared" si="10"/>
        <v>0</v>
      </c>
      <c r="P24" s="134">
        <f t="shared" si="11"/>
        <v>0</v>
      </c>
    </row>
    <row r="25" spans="1:16" s="1" customFormat="1">
      <c r="A25" s="128">
        <v>6</v>
      </c>
      <c r="B25" s="129"/>
      <c r="C25" s="130" t="s">
        <v>326</v>
      </c>
      <c r="D25" s="131" t="s">
        <v>163</v>
      </c>
      <c r="E25" s="137">
        <v>1</v>
      </c>
      <c r="F25" s="133"/>
      <c r="G25" s="133">
        <v>0</v>
      </c>
      <c r="H25" s="133">
        <f t="shared" si="6"/>
        <v>0</v>
      </c>
      <c r="I25" s="133"/>
      <c r="J25" s="133"/>
      <c r="K25" s="133"/>
      <c r="L25" s="133">
        <f t="shared" si="7"/>
        <v>0</v>
      </c>
      <c r="M25" s="133">
        <f t="shared" si="8"/>
        <v>0</v>
      </c>
      <c r="N25" s="133">
        <f t="shared" si="9"/>
        <v>0</v>
      </c>
      <c r="O25" s="133">
        <f t="shared" si="10"/>
        <v>0</v>
      </c>
      <c r="P25" s="134">
        <f t="shared" si="11"/>
        <v>0</v>
      </c>
    </row>
    <row r="26" spans="1:16" s="1" customFormat="1" ht="15.75">
      <c r="A26" s="128">
        <v>7</v>
      </c>
      <c r="B26" s="129"/>
      <c r="C26" s="130" t="s">
        <v>328</v>
      </c>
      <c r="D26" s="136" t="s">
        <v>184</v>
      </c>
      <c r="E26" s="137">
        <v>653</v>
      </c>
      <c r="F26" s="133"/>
      <c r="G26" s="133">
        <v>0</v>
      </c>
      <c r="H26" s="133">
        <f t="shared" si="0"/>
        <v>0</v>
      </c>
      <c r="I26" s="133"/>
      <c r="J26" s="133"/>
      <c r="K26" s="133"/>
      <c r="L26" s="133">
        <f t="shared" si="1"/>
        <v>0</v>
      </c>
      <c r="M26" s="133">
        <f t="shared" si="2"/>
        <v>0</v>
      </c>
      <c r="N26" s="133">
        <f t="shared" si="3"/>
        <v>0</v>
      </c>
      <c r="O26" s="133">
        <f t="shared" si="4"/>
        <v>0</v>
      </c>
      <c r="P26" s="134">
        <f t="shared" si="5"/>
        <v>0</v>
      </c>
    </row>
    <row r="27" spans="1:16" s="1" customFormat="1">
      <c r="A27" s="128"/>
      <c r="B27" s="129"/>
      <c r="C27" s="130"/>
      <c r="D27" s="131"/>
      <c r="E27" s="132"/>
      <c r="F27" s="133"/>
      <c r="G27" s="133"/>
      <c r="H27" s="133"/>
      <c r="I27" s="133"/>
      <c r="J27" s="133"/>
      <c r="K27" s="133"/>
      <c r="L27" s="133"/>
      <c r="M27" s="133"/>
      <c r="N27" s="133"/>
      <c r="O27" s="133"/>
      <c r="P27" s="134"/>
    </row>
    <row r="28" spans="1:16" s="1" customFormat="1">
      <c r="A28" s="128">
        <v>8</v>
      </c>
      <c r="B28" s="129"/>
      <c r="C28" s="78" t="s">
        <v>329</v>
      </c>
      <c r="D28" s="131"/>
      <c r="E28" s="135"/>
      <c r="F28" s="133"/>
      <c r="G28" s="133">
        <v>0</v>
      </c>
      <c r="H28" s="133">
        <f t="shared" si="0"/>
        <v>0</v>
      </c>
      <c r="I28" s="133"/>
      <c r="J28" s="133"/>
      <c r="K28" s="133"/>
      <c r="L28" s="133">
        <f t="shared" si="1"/>
        <v>0</v>
      </c>
      <c r="M28" s="133">
        <f t="shared" si="2"/>
        <v>0</v>
      </c>
      <c r="N28" s="133">
        <f t="shared" si="3"/>
        <v>0</v>
      </c>
      <c r="O28" s="133">
        <f t="shared" si="4"/>
        <v>0</v>
      </c>
      <c r="P28" s="134">
        <f t="shared" si="5"/>
        <v>0</v>
      </c>
    </row>
    <row r="29" spans="1:16" s="1" customFormat="1">
      <c r="A29" s="128">
        <v>9</v>
      </c>
      <c r="B29" s="129"/>
      <c r="C29" s="130" t="s">
        <v>330</v>
      </c>
      <c r="D29" s="131" t="s">
        <v>167</v>
      </c>
      <c r="E29" s="137">
        <v>1536.9</v>
      </c>
      <c r="F29" s="133"/>
      <c r="G29" s="133">
        <v>0</v>
      </c>
      <c r="H29" s="133">
        <f t="shared" si="0"/>
        <v>0</v>
      </c>
      <c r="I29" s="133"/>
      <c r="J29" s="133"/>
      <c r="K29" s="133"/>
      <c r="L29" s="133">
        <f t="shared" si="1"/>
        <v>0</v>
      </c>
      <c r="M29" s="133">
        <f t="shared" si="2"/>
        <v>0</v>
      </c>
      <c r="N29" s="133">
        <f t="shared" si="3"/>
        <v>0</v>
      </c>
      <c r="O29" s="133">
        <f t="shared" si="4"/>
        <v>0</v>
      </c>
      <c r="P29" s="134">
        <f t="shared" si="5"/>
        <v>0</v>
      </c>
    </row>
    <row r="30" spans="1:16" s="1" customFormat="1" ht="15.75">
      <c r="A30" s="128">
        <v>10</v>
      </c>
      <c r="B30" s="129"/>
      <c r="C30" s="130" t="s">
        <v>331</v>
      </c>
      <c r="D30" s="136" t="s">
        <v>184</v>
      </c>
      <c r="E30" s="137">
        <v>461.1</v>
      </c>
      <c r="F30" s="133"/>
      <c r="G30" s="133">
        <v>0</v>
      </c>
      <c r="H30" s="133">
        <f t="shared" si="0"/>
        <v>0</v>
      </c>
      <c r="I30" s="133"/>
      <c r="J30" s="133"/>
      <c r="K30" s="133"/>
      <c r="L30" s="133">
        <f t="shared" si="1"/>
        <v>0</v>
      </c>
      <c r="M30" s="133">
        <f t="shared" si="2"/>
        <v>0</v>
      </c>
      <c r="N30" s="133">
        <f t="shared" si="3"/>
        <v>0</v>
      </c>
      <c r="O30" s="133">
        <f t="shared" si="4"/>
        <v>0</v>
      </c>
      <c r="P30" s="134">
        <f t="shared" si="5"/>
        <v>0</v>
      </c>
    </row>
    <row r="31" spans="1:16" s="1" customFormat="1" ht="15.75">
      <c r="A31" s="128">
        <v>11</v>
      </c>
      <c r="B31" s="129"/>
      <c r="C31" s="138" t="s">
        <v>332</v>
      </c>
      <c r="D31" s="136" t="s">
        <v>184</v>
      </c>
      <c r="E31" s="132">
        <v>307.38</v>
      </c>
      <c r="F31" s="133"/>
      <c r="G31" s="133">
        <v>0</v>
      </c>
      <c r="H31" s="133">
        <f t="shared" si="0"/>
        <v>0</v>
      </c>
      <c r="I31" s="133"/>
      <c r="J31" s="133"/>
      <c r="K31" s="133"/>
      <c r="L31" s="133">
        <f t="shared" si="1"/>
        <v>0</v>
      </c>
      <c r="M31" s="133">
        <f t="shared" si="2"/>
        <v>0</v>
      </c>
      <c r="N31" s="133">
        <f t="shared" si="3"/>
        <v>0</v>
      </c>
      <c r="O31" s="133">
        <f t="shared" si="4"/>
        <v>0</v>
      </c>
      <c r="P31" s="134">
        <f t="shared" si="5"/>
        <v>0</v>
      </c>
    </row>
    <row r="32" spans="1:16" s="1" customFormat="1">
      <c r="A32" s="128">
        <v>12</v>
      </c>
      <c r="B32" s="129"/>
      <c r="C32" s="130" t="s">
        <v>333</v>
      </c>
      <c r="D32" s="131" t="s">
        <v>167</v>
      </c>
      <c r="E32" s="132">
        <v>153.69</v>
      </c>
      <c r="F32" s="133"/>
      <c r="G32" s="133">
        <v>0</v>
      </c>
      <c r="H32" s="133">
        <f t="shared" si="0"/>
        <v>0</v>
      </c>
      <c r="I32" s="133"/>
      <c r="J32" s="133"/>
      <c r="K32" s="133"/>
      <c r="L32" s="133">
        <f t="shared" si="1"/>
        <v>0</v>
      </c>
      <c r="M32" s="133">
        <f t="shared" si="2"/>
        <v>0</v>
      </c>
      <c r="N32" s="133">
        <f t="shared" si="3"/>
        <v>0</v>
      </c>
      <c r="O32" s="133">
        <f t="shared" si="4"/>
        <v>0</v>
      </c>
      <c r="P32" s="134">
        <f t="shared" si="5"/>
        <v>0</v>
      </c>
    </row>
    <row r="33" spans="1:16" s="1" customFormat="1">
      <c r="A33" s="128">
        <v>13</v>
      </c>
      <c r="B33" s="129"/>
      <c r="C33" s="130" t="s">
        <v>334</v>
      </c>
      <c r="D33" s="136" t="s">
        <v>310</v>
      </c>
      <c r="E33" s="132">
        <v>378</v>
      </c>
      <c r="F33" s="133"/>
      <c r="G33" s="133">
        <v>0</v>
      </c>
      <c r="H33" s="133">
        <f t="shared" si="0"/>
        <v>0</v>
      </c>
      <c r="I33" s="133"/>
      <c r="J33" s="133"/>
      <c r="K33" s="133"/>
      <c r="L33" s="133">
        <f t="shared" si="1"/>
        <v>0</v>
      </c>
      <c r="M33" s="133">
        <f t="shared" si="2"/>
        <v>0</v>
      </c>
      <c r="N33" s="133">
        <f t="shared" si="3"/>
        <v>0</v>
      </c>
      <c r="O33" s="133">
        <f t="shared" si="4"/>
        <v>0</v>
      </c>
      <c r="P33" s="134">
        <f t="shared" si="5"/>
        <v>0</v>
      </c>
    </row>
    <row r="34" spans="1:16" s="1" customFormat="1">
      <c r="A34" s="128">
        <v>14</v>
      </c>
      <c r="B34" s="129"/>
      <c r="C34" s="130" t="s">
        <v>335</v>
      </c>
      <c r="D34" s="131" t="s">
        <v>167</v>
      </c>
      <c r="E34" s="132">
        <v>1536.9</v>
      </c>
      <c r="F34" s="133"/>
      <c r="G34" s="133">
        <v>0</v>
      </c>
      <c r="H34" s="133">
        <f t="shared" si="0"/>
        <v>0</v>
      </c>
      <c r="I34" s="133"/>
      <c r="J34" s="133"/>
      <c r="K34" s="133"/>
      <c r="L34" s="133">
        <f t="shared" si="1"/>
        <v>0</v>
      </c>
      <c r="M34" s="133">
        <f t="shared" si="2"/>
        <v>0</v>
      </c>
      <c r="N34" s="133">
        <f t="shared" si="3"/>
        <v>0</v>
      </c>
      <c r="O34" s="133">
        <f t="shared" si="4"/>
        <v>0</v>
      </c>
      <c r="P34" s="134">
        <f t="shared" si="5"/>
        <v>0</v>
      </c>
    </row>
    <row r="35" spans="1:16" s="1" customFormat="1">
      <c r="A35" s="128">
        <v>15</v>
      </c>
      <c r="B35" s="129"/>
      <c r="C35" s="130" t="s">
        <v>336</v>
      </c>
      <c r="D35" s="131" t="s">
        <v>167</v>
      </c>
      <c r="E35" s="132">
        <v>4765</v>
      </c>
      <c r="F35" s="133"/>
      <c r="G35" s="133">
        <v>0</v>
      </c>
      <c r="H35" s="133">
        <f t="shared" si="0"/>
        <v>0</v>
      </c>
      <c r="I35" s="133"/>
      <c r="J35" s="133"/>
      <c r="K35" s="133"/>
      <c r="L35" s="133">
        <f t="shared" si="1"/>
        <v>0</v>
      </c>
      <c r="M35" s="133">
        <f t="shared" si="2"/>
        <v>0</v>
      </c>
      <c r="N35" s="133">
        <f t="shared" si="3"/>
        <v>0</v>
      </c>
      <c r="O35" s="133">
        <f t="shared" si="4"/>
        <v>0</v>
      </c>
      <c r="P35" s="134">
        <f t="shared" si="5"/>
        <v>0</v>
      </c>
    </row>
    <row r="36" spans="1:16" s="1" customFormat="1" ht="15.75">
      <c r="A36" s="128">
        <v>16</v>
      </c>
      <c r="B36" s="129"/>
      <c r="C36" s="130" t="s">
        <v>337</v>
      </c>
      <c r="D36" s="136" t="s">
        <v>184</v>
      </c>
      <c r="E36" s="132">
        <v>953</v>
      </c>
      <c r="F36" s="133"/>
      <c r="G36" s="133">
        <v>0</v>
      </c>
      <c r="H36" s="133">
        <f t="shared" si="0"/>
        <v>0</v>
      </c>
      <c r="I36" s="133"/>
      <c r="J36" s="133"/>
      <c r="K36" s="133"/>
      <c r="L36" s="133">
        <f t="shared" si="1"/>
        <v>0</v>
      </c>
      <c r="M36" s="133">
        <f t="shared" si="2"/>
        <v>0</v>
      </c>
      <c r="N36" s="133">
        <f t="shared" si="3"/>
        <v>0</v>
      </c>
      <c r="O36" s="133">
        <f t="shared" si="4"/>
        <v>0</v>
      </c>
      <c r="P36" s="134">
        <f t="shared" si="5"/>
        <v>0</v>
      </c>
    </row>
    <row r="37" spans="1:16" s="1" customFormat="1">
      <c r="A37" s="128">
        <v>17</v>
      </c>
      <c r="B37" s="129"/>
      <c r="C37" s="130" t="s">
        <v>338</v>
      </c>
      <c r="D37" s="131" t="s">
        <v>167</v>
      </c>
      <c r="E37" s="137">
        <v>4765</v>
      </c>
      <c r="F37" s="133"/>
      <c r="G37" s="133">
        <v>0</v>
      </c>
      <c r="H37" s="133">
        <f t="shared" si="0"/>
        <v>0</v>
      </c>
      <c r="I37" s="133"/>
      <c r="J37" s="133"/>
      <c r="K37" s="133"/>
      <c r="L37" s="133">
        <f t="shared" si="1"/>
        <v>0</v>
      </c>
      <c r="M37" s="133">
        <f t="shared" si="2"/>
        <v>0</v>
      </c>
      <c r="N37" s="133">
        <f t="shared" si="3"/>
        <v>0</v>
      </c>
      <c r="O37" s="133">
        <f t="shared" si="4"/>
        <v>0</v>
      </c>
      <c r="P37" s="134">
        <f t="shared" si="5"/>
        <v>0</v>
      </c>
    </row>
    <row r="38" spans="1:16" s="1" customFormat="1">
      <c r="A38" s="128">
        <v>18</v>
      </c>
      <c r="B38" s="129"/>
      <c r="C38" s="130" t="s">
        <v>339</v>
      </c>
      <c r="D38" s="131" t="s">
        <v>167</v>
      </c>
      <c r="E38" s="132">
        <v>52</v>
      </c>
      <c r="F38" s="133"/>
      <c r="G38" s="133">
        <v>0</v>
      </c>
      <c r="H38" s="133">
        <f t="shared" si="0"/>
        <v>0</v>
      </c>
      <c r="I38" s="133"/>
      <c r="J38" s="133"/>
      <c r="K38" s="133"/>
      <c r="L38" s="133">
        <f t="shared" si="1"/>
        <v>0</v>
      </c>
      <c r="M38" s="133">
        <f t="shared" si="2"/>
        <v>0</v>
      </c>
      <c r="N38" s="133">
        <f t="shared" si="3"/>
        <v>0</v>
      </c>
      <c r="O38" s="133">
        <f t="shared" si="4"/>
        <v>0</v>
      </c>
      <c r="P38" s="134">
        <f t="shared" si="5"/>
        <v>0</v>
      </c>
    </row>
    <row r="39" spans="1:16" s="1" customFormat="1">
      <c r="A39" s="128">
        <v>19</v>
      </c>
      <c r="B39" s="129"/>
      <c r="C39" s="130" t="s">
        <v>340</v>
      </c>
      <c r="D39" s="131" t="s">
        <v>163</v>
      </c>
      <c r="E39" s="132">
        <v>2</v>
      </c>
      <c r="F39" s="133"/>
      <c r="G39" s="133">
        <v>0</v>
      </c>
      <c r="H39" s="133">
        <f t="shared" si="0"/>
        <v>0</v>
      </c>
      <c r="I39" s="133"/>
      <c r="J39" s="133"/>
      <c r="K39" s="133"/>
      <c r="L39" s="133">
        <f t="shared" si="1"/>
        <v>0</v>
      </c>
      <c r="M39" s="133">
        <f t="shared" si="2"/>
        <v>0</v>
      </c>
      <c r="N39" s="133">
        <f t="shared" si="3"/>
        <v>0</v>
      </c>
      <c r="O39" s="133">
        <f t="shared" si="4"/>
        <v>0</v>
      </c>
      <c r="P39" s="134">
        <f t="shared" si="5"/>
        <v>0</v>
      </c>
    </row>
    <row r="40" spans="1:16" s="1" customFormat="1">
      <c r="A40" s="128">
        <v>20</v>
      </c>
      <c r="B40" s="129"/>
      <c r="C40" s="130" t="s">
        <v>341</v>
      </c>
      <c r="D40" s="131" t="s">
        <v>342</v>
      </c>
      <c r="E40" s="132">
        <v>23</v>
      </c>
      <c r="F40" s="133"/>
      <c r="G40" s="133"/>
      <c r="H40" s="133"/>
      <c r="I40" s="133"/>
      <c r="J40" s="133"/>
      <c r="K40" s="133"/>
      <c r="L40" s="133"/>
      <c r="M40" s="133"/>
      <c r="N40" s="133"/>
      <c r="O40" s="133"/>
      <c r="P40" s="134"/>
    </row>
    <row r="41" spans="1:16" s="1" customFormat="1">
      <c r="A41" s="128"/>
      <c r="B41" s="129"/>
      <c r="C41" s="130"/>
      <c r="D41" s="131"/>
      <c r="E41" s="135"/>
      <c r="F41" s="133"/>
      <c r="G41" s="133"/>
      <c r="H41" s="133"/>
      <c r="I41" s="133"/>
      <c r="J41" s="133"/>
      <c r="K41" s="133"/>
      <c r="L41" s="133"/>
      <c r="M41" s="133"/>
      <c r="N41" s="133"/>
      <c r="O41" s="133"/>
      <c r="P41" s="134"/>
    </row>
    <row r="42" spans="1:16">
      <c r="A42" s="53">
        <v>21</v>
      </c>
      <c r="B42" s="54"/>
      <c r="C42" s="55" t="s">
        <v>169</v>
      </c>
      <c r="D42" s="56"/>
      <c r="E42" s="57"/>
      <c r="F42" s="58"/>
      <c r="G42" s="58">
        <v>0</v>
      </c>
      <c r="H42" s="58">
        <f t="shared" si="0"/>
        <v>0</v>
      </c>
      <c r="I42" s="58"/>
      <c r="J42" s="58"/>
      <c r="K42" s="58">
        <f>ROUND(H42+I42+J42,2)</f>
        <v>0</v>
      </c>
      <c r="L42" s="58">
        <f>ROUND(E42*F42,2)</f>
        <v>0</v>
      </c>
      <c r="M42" s="58">
        <f>ROUND(E42*H42,2)</f>
        <v>0</v>
      </c>
      <c r="N42" s="58">
        <f>ROUND(E42*I42,2)</f>
        <v>0</v>
      </c>
      <c r="O42" s="58">
        <f>ROUND(E42*J42,2)</f>
        <v>0</v>
      </c>
      <c r="P42" s="59">
        <f>M42+N42+O42</f>
        <v>0</v>
      </c>
    </row>
    <row r="43" spans="1:16">
      <c r="A43" s="53">
        <v>22</v>
      </c>
      <c r="B43" s="54"/>
      <c r="C43" s="55" t="s">
        <v>170</v>
      </c>
      <c r="D43" s="56" t="s">
        <v>163</v>
      </c>
      <c r="E43" s="77">
        <v>1</v>
      </c>
      <c r="F43" s="58"/>
      <c r="G43" s="58">
        <v>0</v>
      </c>
      <c r="H43" s="58">
        <f t="shared" si="0"/>
        <v>0</v>
      </c>
      <c r="I43" s="58"/>
      <c r="J43" s="58"/>
      <c r="K43" s="58">
        <f>ROUND(H43+I43+J43,2)</f>
        <v>0</v>
      </c>
      <c r="L43" s="58">
        <f>ROUND(E43*F43,2)</f>
        <v>0</v>
      </c>
      <c r="M43" s="58">
        <f>ROUND(E43*H43,2)</f>
        <v>0</v>
      </c>
      <c r="N43" s="58">
        <f>ROUND(E43*I43,2)</f>
        <v>0</v>
      </c>
      <c r="O43" s="58">
        <f>ROUND(E43*J43,2)</f>
        <v>0</v>
      </c>
      <c r="P43" s="59">
        <f>M43+N43+O43</f>
        <v>0</v>
      </c>
    </row>
    <row r="44" spans="1:16" s="25" customFormat="1" ht="6">
      <c r="A44" s="65"/>
      <c r="B44" s="65"/>
      <c r="C44" s="66"/>
      <c r="D44" s="67"/>
      <c r="E44" s="68"/>
      <c r="F44" s="69"/>
      <c r="G44" s="69"/>
      <c r="H44" s="69"/>
      <c r="I44" s="69"/>
      <c r="J44" s="69"/>
      <c r="K44" s="69"/>
      <c r="L44" s="69"/>
      <c r="M44" s="69"/>
      <c r="N44" s="69"/>
      <c r="O44" s="69"/>
      <c r="P44" s="69"/>
    </row>
    <row r="45" spans="1:16">
      <c r="A45" s="270" t="s">
        <v>145</v>
      </c>
      <c r="B45" s="270"/>
      <c r="C45" s="270"/>
      <c r="D45" s="270"/>
      <c r="E45" s="270"/>
      <c r="F45" s="270"/>
      <c r="G45" s="270"/>
      <c r="H45" s="270"/>
      <c r="I45" s="270"/>
      <c r="J45" s="270"/>
      <c r="K45" s="20"/>
      <c r="L45" s="20">
        <f>SUM(L21:L43)</f>
        <v>0</v>
      </c>
      <c r="M45" s="20">
        <f>SUM(M21:M43)</f>
        <v>0</v>
      </c>
      <c r="N45" s="49">
        <f>SUM(N21:N43)</f>
        <v>0</v>
      </c>
      <c r="O45" s="49">
        <f>SUM(O21:O43)</f>
        <v>0</v>
      </c>
      <c r="P45" s="49">
        <f>SUM(P21:P43)</f>
        <v>0</v>
      </c>
    </row>
    <row r="46" spans="1:16" s="1" customFormat="1">
      <c r="B46" s="110"/>
      <c r="C46" s="111"/>
      <c r="D46" s="112"/>
      <c r="E46" s="112"/>
    </row>
    <row r="47" spans="1:16" s="1" customFormat="1">
      <c r="A47" s="257" t="s">
        <v>13</v>
      </c>
      <c r="B47" s="257"/>
      <c r="C47" s="146">
        <f>'KOPS-1'!$C$36</f>
        <v>0</v>
      </c>
      <c r="D47" s="112"/>
      <c r="E47" s="112"/>
    </row>
    <row r="48" spans="1:16" s="1" customFormat="1">
      <c r="B48" s="110"/>
      <c r="C48" s="147" t="s">
        <v>14</v>
      </c>
      <c r="D48" s="112"/>
      <c r="E48" s="112"/>
    </row>
    <row r="49" spans="1:12" s="1" customFormat="1">
      <c r="A49" s="1" t="s">
        <v>144</v>
      </c>
      <c r="B49" s="113"/>
      <c r="C49" s="146">
        <f>'KOPS-1'!$C$38</f>
        <v>0</v>
      </c>
      <c r="D49" s="112"/>
      <c r="E49" s="112"/>
      <c r="I49" s="148"/>
      <c r="J49" s="148"/>
      <c r="K49" s="148"/>
      <c r="L49" s="148"/>
    </row>
    <row r="50" spans="1:12" s="1" customFormat="1">
      <c r="A50" s="257" t="str">
        <f>KOPT!$A$38</f>
        <v>Tāme sastādīta 2026.gada __. ____________</v>
      </c>
      <c r="B50" s="257"/>
      <c r="C50" s="257"/>
      <c r="D50" s="112"/>
      <c r="E50" s="112"/>
    </row>
    <row r="51" spans="1:12" s="1" customFormat="1" hidden="1" outlineLevel="1">
      <c r="B51" s="110"/>
      <c r="C51" s="111"/>
      <c r="D51" s="112"/>
      <c r="E51" s="112"/>
    </row>
    <row r="52" spans="1:12" s="1" customFormat="1" hidden="1" outlineLevel="1">
      <c r="A52" s="257" t="s">
        <v>143</v>
      </c>
      <c r="B52" s="257"/>
      <c r="C52" s="146"/>
      <c r="D52" s="112"/>
      <c r="E52" s="112"/>
    </row>
    <row r="53" spans="1:12" s="1" customFormat="1" hidden="1" outlineLevel="1">
      <c r="B53" s="110"/>
      <c r="C53" s="147" t="s">
        <v>14</v>
      </c>
      <c r="D53" s="112"/>
      <c r="E53" s="112"/>
    </row>
    <row r="54" spans="1:12" s="1" customFormat="1" hidden="1" outlineLevel="1">
      <c r="A54" s="1" t="s">
        <v>144</v>
      </c>
      <c r="B54" s="113"/>
      <c r="C54" s="146"/>
      <c r="D54" s="112"/>
      <c r="E54" s="112"/>
      <c r="I54" s="148"/>
      <c r="J54" s="148"/>
      <c r="K54" s="148"/>
      <c r="L54" s="148"/>
    </row>
    <row r="55" spans="1:12" s="1" customFormat="1" collapsed="1">
      <c r="B55" s="110"/>
      <c r="C55" s="111"/>
      <c r="D55" s="112"/>
      <c r="E55" s="112"/>
    </row>
    <row r="56" spans="1:12" s="1" customFormat="1">
      <c r="B56" s="110"/>
      <c r="C56" s="111"/>
      <c r="D56" s="112"/>
      <c r="E56" s="112"/>
    </row>
  </sheetData>
  <mergeCells count="21">
    <mergeCell ref="A45:J45"/>
    <mergeCell ref="A47:B47"/>
    <mergeCell ref="A50:C50"/>
    <mergeCell ref="A52:B52"/>
    <mergeCell ref="A9:P9"/>
    <mergeCell ref="A11:K11"/>
    <mergeCell ref="N11:O11"/>
    <mergeCell ref="N13:P13"/>
    <mergeCell ref="A15:A16"/>
    <mergeCell ref="B15:B16"/>
    <mergeCell ref="C15:C16"/>
    <mergeCell ref="D15:D16"/>
    <mergeCell ref="E15:E16"/>
    <mergeCell ref="F15:K15"/>
    <mergeCell ref="L15:P15"/>
    <mergeCell ref="A8:P8"/>
    <mergeCell ref="A1:P1"/>
    <mergeCell ref="A3:P3"/>
    <mergeCell ref="A4:P4"/>
    <mergeCell ref="A6:P6"/>
    <mergeCell ref="A7:P7"/>
  </mergeCells>
  <conditionalFormatting sqref="C20:C43">
    <cfRule type="expression" dxfId="7" priority="1">
      <formula>AND(D20=0, E20=0)</formula>
    </cfRule>
  </conditionalFormatting>
  <pageMargins left="0.39370078740157483" right="0.39370078740157483" top="1.1811023622047245" bottom="0.78740157480314965" header="0.31496062992125984" footer="0.39370078740157483"/>
  <pageSetup paperSize="9" scale="71"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P56"/>
  <sheetViews>
    <sheetView showZeros="0" topLeftCell="A35" zoomScaleNormal="100" workbookViewId="0">
      <selection activeCell="A46" sqref="A46:XFD56"/>
    </sheetView>
  </sheetViews>
  <sheetFormatPr defaultColWidth="9.140625" defaultRowHeight="12.75" outlineLevelRow="1"/>
  <cols>
    <col min="1" max="1" width="6.7109375" style="7" customWidth="1"/>
    <col min="2" max="2" width="8.7109375" style="21" customWidth="1"/>
    <col min="3" max="3" width="50.7109375" style="23" customWidth="1"/>
    <col min="4" max="4" width="9.7109375" style="17" customWidth="1"/>
    <col min="5" max="5" width="10.7109375" style="24" customWidth="1"/>
    <col min="6" max="8" width="7.7109375" style="7" customWidth="1"/>
    <col min="9" max="9" width="9.7109375" style="7" customWidth="1"/>
    <col min="10" max="10" width="8.7109375" style="7" customWidth="1"/>
    <col min="11" max="11" width="11.7109375" style="7" customWidth="1"/>
    <col min="12" max="12" width="9.7109375" style="7" customWidth="1"/>
    <col min="13" max="15" width="10.7109375" style="7" customWidth="1"/>
    <col min="16" max="16" width="12.7109375" style="7" customWidth="1"/>
    <col min="17" max="16384" width="9.140625" style="7"/>
  </cols>
  <sheetData>
    <row r="1" spans="1:16" s="22" customFormat="1" ht="20.25" outlineLevel="1">
      <c r="A1" s="249" t="s">
        <v>288</v>
      </c>
      <c r="B1" s="249"/>
      <c r="C1" s="249"/>
      <c r="D1" s="249"/>
      <c r="E1" s="249"/>
      <c r="F1" s="249"/>
      <c r="G1" s="249"/>
      <c r="H1" s="249"/>
      <c r="I1" s="249"/>
      <c r="J1" s="249"/>
      <c r="K1" s="249"/>
      <c r="L1" s="249"/>
      <c r="M1" s="249"/>
      <c r="N1" s="249"/>
      <c r="O1" s="249"/>
      <c r="P1" s="249"/>
    </row>
    <row r="2" spans="1:16" s="25" customFormat="1" ht="6" outlineLevel="1">
      <c r="C2" s="38"/>
      <c r="D2" s="39"/>
      <c r="E2" s="39"/>
    </row>
    <row r="3" spans="1:16" s="22" customFormat="1" ht="45" customHeight="1" outlineLevel="1">
      <c r="A3" s="262" t="s">
        <v>192</v>
      </c>
      <c r="B3" s="262"/>
      <c r="C3" s="262"/>
      <c r="D3" s="262"/>
      <c r="E3" s="262"/>
      <c r="F3" s="262"/>
      <c r="G3" s="262"/>
      <c r="H3" s="262"/>
      <c r="I3" s="262"/>
      <c r="J3" s="262"/>
      <c r="K3" s="262"/>
      <c r="L3" s="262"/>
      <c r="M3" s="262"/>
      <c r="N3" s="262"/>
      <c r="O3" s="262"/>
      <c r="P3" s="262"/>
    </row>
    <row r="4" spans="1:16" outlineLevel="1">
      <c r="A4" s="251" t="s">
        <v>0</v>
      </c>
      <c r="B4" s="251"/>
      <c r="C4" s="251"/>
      <c r="D4" s="251"/>
      <c r="E4" s="251"/>
      <c r="F4" s="251"/>
      <c r="G4" s="251"/>
      <c r="H4" s="251"/>
      <c r="I4" s="251"/>
      <c r="J4" s="251"/>
      <c r="K4" s="251"/>
      <c r="L4" s="251"/>
      <c r="M4" s="251"/>
      <c r="N4" s="251"/>
      <c r="O4" s="251"/>
      <c r="P4" s="251"/>
    </row>
    <row r="5" spans="1:16" outlineLevel="1"/>
    <row r="6" spans="1:16" s="6" customFormat="1" ht="15" outlineLevel="1">
      <c r="A6" s="246" t="s">
        <v>172</v>
      </c>
      <c r="B6" s="246"/>
      <c r="C6" s="246"/>
      <c r="D6" s="246"/>
      <c r="E6" s="246"/>
      <c r="F6" s="246"/>
      <c r="G6" s="246"/>
      <c r="H6" s="246"/>
      <c r="I6" s="246"/>
      <c r="J6" s="246"/>
      <c r="K6" s="246"/>
      <c r="L6" s="246"/>
      <c r="M6" s="246"/>
      <c r="N6" s="246"/>
      <c r="O6" s="246"/>
      <c r="P6" s="246"/>
    </row>
    <row r="7" spans="1:16" s="6" customFormat="1" ht="15" outlineLevel="1">
      <c r="A7" s="246" t="s">
        <v>174</v>
      </c>
      <c r="B7" s="246"/>
      <c r="C7" s="246"/>
      <c r="D7" s="246"/>
      <c r="E7" s="246"/>
      <c r="F7" s="246"/>
      <c r="G7" s="246"/>
      <c r="H7" s="246"/>
      <c r="I7" s="246"/>
      <c r="J7" s="246"/>
      <c r="K7" s="246"/>
      <c r="L7" s="246"/>
      <c r="M7" s="246"/>
      <c r="N7" s="246"/>
      <c r="O7" s="246"/>
      <c r="P7" s="246"/>
    </row>
    <row r="8" spans="1:16" s="6" customFormat="1" ht="15" outlineLevel="1">
      <c r="A8" s="246" t="s">
        <v>173</v>
      </c>
      <c r="B8" s="246"/>
      <c r="C8" s="246"/>
      <c r="D8" s="246"/>
      <c r="E8" s="246"/>
      <c r="F8" s="246"/>
      <c r="G8" s="246"/>
      <c r="H8" s="246"/>
      <c r="I8" s="246"/>
      <c r="J8" s="246"/>
      <c r="K8" s="246"/>
      <c r="L8" s="246"/>
      <c r="M8" s="246"/>
      <c r="N8" s="246"/>
      <c r="O8" s="246"/>
      <c r="P8" s="246"/>
    </row>
    <row r="9" spans="1:16" s="6" customFormat="1" ht="15" outlineLevel="1">
      <c r="A9" s="246" t="s">
        <v>175</v>
      </c>
      <c r="B9" s="246"/>
      <c r="C9" s="246"/>
      <c r="D9" s="246"/>
      <c r="E9" s="246"/>
      <c r="F9" s="246"/>
      <c r="G9" s="246"/>
      <c r="H9" s="246"/>
      <c r="I9" s="246"/>
      <c r="J9" s="246"/>
      <c r="K9" s="246"/>
      <c r="L9" s="246"/>
      <c r="M9" s="246"/>
      <c r="N9" s="246"/>
      <c r="O9" s="246"/>
      <c r="P9" s="246"/>
    </row>
    <row r="10" spans="1:16" outlineLevel="1"/>
    <row r="11" spans="1:16" outlineLevel="1">
      <c r="A11" s="233" t="s">
        <v>274</v>
      </c>
      <c r="B11" s="233"/>
      <c r="C11" s="233"/>
      <c r="D11" s="233"/>
      <c r="E11" s="233"/>
      <c r="F11" s="233"/>
      <c r="G11" s="233"/>
      <c r="H11" s="233"/>
      <c r="I11" s="233"/>
      <c r="J11" s="233"/>
      <c r="K11" s="233"/>
      <c r="M11" s="48" t="s">
        <v>140</v>
      </c>
      <c r="N11" s="266">
        <f>P45</f>
        <v>0</v>
      </c>
      <c r="O11" s="267"/>
      <c r="P11" s="7" t="s">
        <v>141</v>
      </c>
    </row>
    <row r="12" spans="1:16" outlineLevel="1"/>
    <row r="13" spans="1:16" outlineLevel="1">
      <c r="N13" s="268" t="str">
        <f>KOPT!B23</f>
        <v>Tāme sastādīta 2026.gada __. ____________</v>
      </c>
      <c r="O13" s="268"/>
      <c r="P13" s="268"/>
    </row>
    <row r="14" spans="1:16" outlineLevel="1"/>
    <row r="15" spans="1:16" ht="15" customHeight="1">
      <c r="A15" s="269" t="s">
        <v>142</v>
      </c>
      <c r="B15" s="269" t="s">
        <v>127</v>
      </c>
      <c r="C15" s="269" t="s">
        <v>128</v>
      </c>
      <c r="D15" s="269" t="s">
        <v>129</v>
      </c>
      <c r="E15" s="269" t="s">
        <v>130</v>
      </c>
      <c r="F15" s="269" t="s">
        <v>131</v>
      </c>
      <c r="G15" s="269"/>
      <c r="H15" s="269"/>
      <c r="I15" s="269"/>
      <c r="J15" s="269"/>
      <c r="K15" s="269"/>
      <c r="L15" s="269" t="s">
        <v>132</v>
      </c>
      <c r="M15" s="269"/>
      <c r="N15" s="269"/>
      <c r="O15" s="269"/>
      <c r="P15" s="269"/>
    </row>
    <row r="16" spans="1:16" ht="63.75">
      <c r="A16" s="269"/>
      <c r="B16" s="269"/>
      <c r="C16" s="269"/>
      <c r="D16" s="269"/>
      <c r="E16" s="269"/>
      <c r="F16" s="47" t="s">
        <v>133</v>
      </c>
      <c r="G16" s="47" t="s">
        <v>134</v>
      </c>
      <c r="H16" s="47" t="s">
        <v>135</v>
      </c>
      <c r="I16" s="47" t="s">
        <v>8</v>
      </c>
      <c r="J16" s="47" t="s">
        <v>9</v>
      </c>
      <c r="K16" s="47" t="s">
        <v>10</v>
      </c>
      <c r="L16" s="47" t="s">
        <v>136</v>
      </c>
      <c r="M16" s="47" t="s">
        <v>135</v>
      </c>
      <c r="N16" s="47" t="s">
        <v>8</v>
      </c>
      <c r="O16" s="47" t="s">
        <v>9</v>
      </c>
      <c r="P16" s="47" t="s">
        <v>137</v>
      </c>
    </row>
    <row r="17" spans="1:16">
      <c r="A17" s="14">
        <v>1</v>
      </c>
      <c r="B17" s="14">
        <v>2</v>
      </c>
      <c r="C17" s="47">
        <v>3</v>
      </c>
      <c r="D17" s="9">
        <v>4</v>
      </c>
      <c r="E17" s="15">
        <v>5</v>
      </c>
      <c r="F17" s="15">
        <v>6</v>
      </c>
      <c r="G17" s="15">
        <v>7</v>
      </c>
      <c r="H17" s="15">
        <v>8</v>
      </c>
      <c r="I17" s="15">
        <v>9</v>
      </c>
      <c r="J17" s="15">
        <v>10</v>
      </c>
      <c r="K17" s="15">
        <v>11</v>
      </c>
      <c r="L17" s="15">
        <v>12</v>
      </c>
      <c r="M17" s="15">
        <v>13</v>
      </c>
      <c r="N17" s="15">
        <v>14</v>
      </c>
      <c r="O17" s="15">
        <v>15</v>
      </c>
      <c r="P17" s="15">
        <v>16</v>
      </c>
    </row>
    <row r="18" spans="1:16" s="8" customFormat="1" ht="6">
      <c r="A18" s="70"/>
      <c r="B18" s="70"/>
      <c r="C18" s="71"/>
      <c r="D18" s="72"/>
      <c r="E18" s="73"/>
      <c r="F18" s="73"/>
      <c r="G18" s="73"/>
      <c r="H18" s="73"/>
      <c r="I18" s="73"/>
      <c r="J18" s="73"/>
      <c r="K18" s="73"/>
      <c r="L18" s="73"/>
      <c r="M18" s="73"/>
      <c r="N18" s="73"/>
      <c r="O18" s="73"/>
      <c r="P18" s="73"/>
    </row>
    <row r="19" spans="1:16" s="25" customFormat="1" ht="24" hidden="1">
      <c r="A19" s="60" t="s">
        <v>142</v>
      </c>
      <c r="B19" s="60" t="s">
        <v>127</v>
      </c>
      <c r="C19" s="61" t="s">
        <v>128</v>
      </c>
      <c r="D19" s="60" t="s">
        <v>129</v>
      </c>
      <c r="E19" s="62" t="s">
        <v>130</v>
      </c>
      <c r="F19" s="62" t="s">
        <v>133</v>
      </c>
      <c r="G19" s="63" t="s">
        <v>134</v>
      </c>
      <c r="H19" s="62" t="s">
        <v>135</v>
      </c>
      <c r="I19" s="62" t="s">
        <v>8</v>
      </c>
      <c r="J19" s="62" t="s">
        <v>9</v>
      </c>
      <c r="K19" s="62" t="s">
        <v>10</v>
      </c>
      <c r="L19" s="62" t="s">
        <v>136</v>
      </c>
      <c r="M19" s="62" t="s">
        <v>151</v>
      </c>
      <c r="N19" s="62" t="s">
        <v>152</v>
      </c>
      <c r="O19" s="62" t="s">
        <v>153</v>
      </c>
      <c r="P19" s="64" t="s">
        <v>137</v>
      </c>
    </row>
    <row r="20" spans="1:16">
      <c r="A20" s="53">
        <v>1</v>
      </c>
      <c r="B20" s="54"/>
      <c r="C20" s="55" t="s">
        <v>200</v>
      </c>
      <c r="D20" s="56"/>
      <c r="E20" s="57"/>
      <c r="F20" s="58"/>
      <c r="G20" s="58">
        <v>0</v>
      </c>
      <c r="H20" s="58">
        <f t="shared" ref="H20:I41" si="0">ROUND(F20*G20,2)</f>
        <v>0</v>
      </c>
      <c r="I20" s="58"/>
      <c r="J20" s="58"/>
      <c r="K20" s="58">
        <f t="shared" ref="K20:K41" si="1">ROUND(H20+I20+J20,2)</f>
        <v>0</v>
      </c>
      <c r="L20" s="58">
        <f t="shared" ref="L20:L41" si="2">ROUND(E20*F20,2)</f>
        <v>0</v>
      </c>
      <c r="M20" s="58">
        <f t="shared" ref="M20:M41" si="3">ROUND(E20*H20,2)</f>
        <v>0</v>
      </c>
      <c r="N20" s="58">
        <f t="shared" ref="N20:N41" si="4">ROUND(E20*I20,2)</f>
        <v>0</v>
      </c>
      <c r="O20" s="58">
        <f t="shared" ref="O20:O41" si="5">ROUND(E20*J20,2)</f>
        <v>0</v>
      </c>
      <c r="P20" s="59">
        <f t="shared" ref="P20:P41" si="6">M20+N20+O20</f>
        <v>0</v>
      </c>
    </row>
    <row r="21" spans="1:16">
      <c r="A21" s="53">
        <v>2</v>
      </c>
      <c r="B21" s="54"/>
      <c r="C21" s="55" t="s">
        <v>193</v>
      </c>
      <c r="D21" s="56"/>
      <c r="E21" s="57"/>
      <c r="F21" s="58"/>
      <c r="G21" s="58"/>
      <c r="H21" s="58">
        <f t="shared" si="0"/>
        <v>0</v>
      </c>
      <c r="I21" s="58">
        <f t="shared" si="0"/>
        <v>0</v>
      </c>
      <c r="J21" s="58"/>
      <c r="K21" s="58"/>
      <c r="L21" s="58"/>
      <c r="M21" s="58"/>
      <c r="N21" s="58"/>
      <c r="O21" s="58"/>
      <c r="P21" s="59"/>
    </row>
    <row r="22" spans="1:16" ht="38.25">
      <c r="A22" s="53">
        <v>3</v>
      </c>
      <c r="B22" s="54"/>
      <c r="C22" s="55" t="s">
        <v>267</v>
      </c>
      <c r="D22" s="56" t="s">
        <v>167</v>
      </c>
      <c r="E22" s="57">
        <v>636.94000000000005</v>
      </c>
      <c r="F22" s="58"/>
      <c r="G22" s="58">
        <v>0</v>
      </c>
      <c r="H22" s="58">
        <f t="shared" si="0"/>
        <v>0</v>
      </c>
      <c r="I22" s="58"/>
      <c r="J22" s="58"/>
      <c r="K22" s="58">
        <f t="shared" si="1"/>
        <v>0</v>
      </c>
      <c r="L22" s="58">
        <f t="shared" si="2"/>
        <v>0</v>
      </c>
      <c r="M22" s="58">
        <f t="shared" si="3"/>
        <v>0</v>
      </c>
      <c r="N22" s="58">
        <f t="shared" si="4"/>
        <v>0</v>
      </c>
      <c r="O22" s="58">
        <f t="shared" si="5"/>
        <v>0</v>
      </c>
      <c r="P22" s="59">
        <f t="shared" si="6"/>
        <v>0</v>
      </c>
    </row>
    <row r="23" spans="1:16">
      <c r="A23" s="53">
        <v>4</v>
      </c>
      <c r="B23" s="92"/>
      <c r="C23" s="173"/>
      <c r="D23" s="174"/>
      <c r="E23" s="93"/>
      <c r="F23" s="175"/>
      <c r="G23" s="58"/>
      <c r="H23" s="58">
        <f t="shared" si="0"/>
        <v>0</v>
      </c>
      <c r="I23" s="58"/>
      <c r="J23" s="58"/>
      <c r="K23" s="58"/>
      <c r="L23" s="58"/>
      <c r="M23" s="58"/>
      <c r="N23" s="58"/>
      <c r="O23" s="58"/>
      <c r="P23" s="59"/>
    </row>
    <row r="24" spans="1:16">
      <c r="A24" s="53">
        <v>5</v>
      </c>
      <c r="B24" s="92"/>
      <c r="C24" s="173" t="s">
        <v>194</v>
      </c>
      <c r="D24" s="174"/>
      <c r="E24" s="176"/>
      <c r="F24" s="175"/>
      <c r="G24" s="58">
        <v>0</v>
      </c>
      <c r="H24" s="58">
        <f t="shared" si="0"/>
        <v>0</v>
      </c>
      <c r="I24" s="58"/>
      <c r="J24" s="58"/>
      <c r="K24" s="58">
        <f t="shared" si="1"/>
        <v>0</v>
      </c>
      <c r="L24" s="58">
        <f t="shared" si="2"/>
        <v>0</v>
      </c>
      <c r="M24" s="58">
        <f t="shared" si="3"/>
        <v>0</v>
      </c>
      <c r="N24" s="58">
        <f t="shared" si="4"/>
        <v>0</v>
      </c>
      <c r="O24" s="58">
        <f t="shared" si="5"/>
        <v>0</v>
      </c>
      <c r="P24" s="59">
        <f t="shared" si="6"/>
        <v>0</v>
      </c>
    </row>
    <row r="25" spans="1:16" ht="25.5">
      <c r="A25" s="53">
        <v>6</v>
      </c>
      <c r="B25" s="54" t="s">
        <v>231</v>
      </c>
      <c r="C25" s="55" t="s">
        <v>250</v>
      </c>
      <c r="D25" s="56" t="s">
        <v>167</v>
      </c>
      <c r="E25" s="57">
        <v>93.75</v>
      </c>
      <c r="F25" s="175"/>
      <c r="G25" s="58"/>
      <c r="H25" s="58"/>
      <c r="I25" s="58"/>
      <c r="J25" s="58"/>
      <c r="K25" s="58"/>
      <c r="L25" s="58"/>
      <c r="M25" s="58"/>
      <c r="N25" s="58"/>
      <c r="O25" s="58"/>
      <c r="P25" s="59"/>
    </row>
    <row r="26" spans="1:16">
      <c r="A26" s="53">
        <v>7</v>
      </c>
      <c r="B26" s="92"/>
      <c r="C26" s="94" t="s">
        <v>197</v>
      </c>
      <c r="D26" s="81"/>
      <c r="E26" s="85"/>
      <c r="F26" s="175"/>
      <c r="G26" s="58">
        <v>0</v>
      </c>
      <c r="H26" s="58">
        <f t="shared" si="0"/>
        <v>0</v>
      </c>
      <c r="I26" s="58"/>
      <c r="J26" s="58"/>
      <c r="K26" s="58">
        <f t="shared" si="1"/>
        <v>0</v>
      </c>
      <c r="L26" s="58">
        <f t="shared" si="2"/>
        <v>0</v>
      </c>
      <c r="M26" s="58">
        <f t="shared" si="3"/>
        <v>0</v>
      </c>
      <c r="N26" s="58">
        <f t="shared" si="4"/>
        <v>0</v>
      </c>
      <c r="O26" s="58">
        <f t="shared" si="5"/>
        <v>0</v>
      </c>
      <c r="P26" s="59">
        <f t="shared" si="6"/>
        <v>0</v>
      </c>
    </row>
    <row r="27" spans="1:16" ht="15.75">
      <c r="A27" s="53">
        <v>8</v>
      </c>
      <c r="B27" s="92"/>
      <c r="C27" s="83" t="s">
        <v>195</v>
      </c>
      <c r="D27" s="84" t="s">
        <v>196</v>
      </c>
      <c r="E27" s="57">
        <v>636.94000000000005</v>
      </c>
      <c r="F27" s="175"/>
      <c r="G27" s="58">
        <v>0</v>
      </c>
      <c r="H27" s="58">
        <f t="shared" si="0"/>
        <v>0</v>
      </c>
      <c r="I27" s="58"/>
      <c r="J27" s="58"/>
      <c r="K27" s="58">
        <f t="shared" si="1"/>
        <v>0</v>
      </c>
      <c r="L27" s="58">
        <f t="shared" si="2"/>
        <v>0</v>
      </c>
      <c r="M27" s="58">
        <f t="shared" si="3"/>
        <v>0</v>
      </c>
      <c r="N27" s="58">
        <f t="shared" si="4"/>
        <v>0</v>
      </c>
      <c r="O27" s="58">
        <f t="shared" si="5"/>
        <v>0</v>
      </c>
      <c r="P27" s="59">
        <f t="shared" si="6"/>
        <v>0</v>
      </c>
    </row>
    <row r="28" spans="1:16" ht="25.5">
      <c r="A28" s="53">
        <v>9</v>
      </c>
      <c r="B28" s="54"/>
      <c r="C28" s="83" t="s">
        <v>264</v>
      </c>
      <c r="D28" s="84" t="s">
        <v>196</v>
      </c>
      <c r="E28" s="84">
        <v>636.94000000000005</v>
      </c>
      <c r="F28" s="58"/>
      <c r="G28" s="58">
        <v>0</v>
      </c>
      <c r="H28" s="58">
        <f t="shared" si="0"/>
        <v>0</v>
      </c>
      <c r="I28" s="58"/>
      <c r="J28" s="58"/>
      <c r="K28" s="58">
        <f t="shared" si="1"/>
        <v>0</v>
      </c>
      <c r="L28" s="58">
        <f t="shared" si="2"/>
        <v>0</v>
      </c>
      <c r="M28" s="58">
        <f t="shared" si="3"/>
        <v>0</v>
      </c>
      <c r="N28" s="58">
        <f t="shared" si="4"/>
        <v>0</v>
      </c>
      <c r="O28" s="58">
        <f t="shared" si="5"/>
        <v>0</v>
      </c>
      <c r="P28" s="59">
        <f t="shared" si="6"/>
        <v>0</v>
      </c>
    </row>
    <row r="29" spans="1:16" ht="25.5">
      <c r="A29" s="53">
        <v>10</v>
      </c>
      <c r="B29" s="54"/>
      <c r="C29" s="83" t="s">
        <v>265</v>
      </c>
      <c r="D29" s="84" t="s">
        <v>196</v>
      </c>
      <c r="E29" s="84">
        <v>636.94000000000005</v>
      </c>
      <c r="F29" s="58"/>
      <c r="G29" s="58">
        <v>0</v>
      </c>
      <c r="H29" s="58">
        <f t="shared" si="0"/>
        <v>0</v>
      </c>
      <c r="I29" s="58"/>
      <c r="J29" s="58"/>
      <c r="K29" s="58">
        <f t="shared" si="1"/>
        <v>0</v>
      </c>
      <c r="L29" s="58">
        <f t="shared" si="2"/>
        <v>0</v>
      </c>
      <c r="M29" s="58">
        <f t="shared" si="3"/>
        <v>0</v>
      </c>
      <c r="N29" s="58">
        <f t="shared" si="4"/>
        <v>0</v>
      </c>
      <c r="O29" s="58">
        <f t="shared" si="5"/>
        <v>0</v>
      </c>
      <c r="P29" s="59">
        <f t="shared" si="6"/>
        <v>0</v>
      </c>
    </row>
    <row r="30" spans="1:16" ht="15.75">
      <c r="A30" s="53">
        <v>11</v>
      </c>
      <c r="B30" s="54"/>
      <c r="C30" s="83" t="s">
        <v>204</v>
      </c>
      <c r="D30" s="84" t="s">
        <v>196</v>
      </c>
      <c r="E30" s="85">
        <v>636.94000000000005</v>
      </c>
      <c r="F30" s="58"/>
      <c r="G30" s="58">
        <v>0</v>
      </c>
      <c r="H30" s="58">
        <f t="shared" si="0"/>
        <v>0</v>
      </c>
      <c r="I30" s="58"/>
      <c r="J30" s="58"/>
      <c r="K30" s="58">
        <f t="shared" si="1"/>
        <v>0</v>
      </c>
      <c r="L30" s="58">
        <f t="shared" si="2"/>
        <v>0</v>
      </c>
      <c r="M30" s="58">
        <f t="shared" si="3"/>
        <v>0</v>
      </c>
      <c r="N30" s="58">
        <f t="shared" si="4"/>
        <v>0</v>
      </c>
      <c r="O30" s="58">
        <f t="shared" si="5"/>
        <v>0</v>
      </c>
      <c r="P30" s="59">
        <f t="shared" si="6"/>
        <v>0</v>
      </c>
    </row>
    <row r="31" spans="1:16">
      <c r="A31" s="53">
        <v>12</v>
      </c>
      <c r="B31" s="54"/>
      <c r="C31" s="55"/>
      <c r="D31" s="56"/>
      <c r="E31" s="56"/>
      <c r="F31" s="58"/>
      <c r="G31" s="58"/>
      <c r="H31" s="58">
        <f t="shared" si="0"/>
        <v>0</v>
      </c>
      <c r="I31" s="58"/>
      <c r="J31" s="58"/>
      <c r="K31" s="58"/>
      <c r="L31" s="58"/>
      <c r="M31" s="58"/>
      <c r="N31" s="58"/>
      <c r="O31" s="58"/>
      <c r="P31" s="59"/>
    </row>
    <row r="32" spans="1:16">
      <c r="A32" s="53">
        <v>13</v>
      </c>
      <c r="B32" s="54"/>
      <c r="C32" s="86" t="s">
        <v>266</v>
      </c>
      <c r="D32" s="84"/>
      <c r="E32" s="87"/>
      <c r="F32" s="58"/>
      <c r="G32" s="58">
        <v>0</v>
      </c>
      <c r="H32" s="58">
        <f t="shared" si="0"/>
        <v>0</v>
      </c>
      <c r="I32" s="58"/>
      <c r="J32" s="58"/>
      <c r="K32" s="58">
        <f t="shared" si="1"/>
        <v>0</v>
      </c>
      <c r="L32" s="58">
        <f t="shared" si="2"/>
        <v>0</v>
      </c>
      <c r="M32" s="58">
        <f t="shared" si="3"/>
        <v>0</v>
      </c>
      <c r="N32" s="58">
        <f t="shared" si="4"/>
        <v>0</v>
      </c>
      <c r="O32" s="58">
        <f t="shared" si="5"/>
        <v>0</v>
      </c>
      <c r="P32" s="59">
        <f t="shared" si="6"/>
        <v>0</v>
      </c>
    </row>
    <row r="33" spans="1:16" ht="25.5">
      <c r="A33" s="53">
        <v>14</v>
      </c>
      <c r="B33" s="54"/>
      <c r="C33" s="88" t="s">
        <v>251</v>
      </c>
      <c r="D33" s="89" t="s">
        <v>166</v>
      </c>
      <c r="E33" s="177">
        <v>61.8</v>
      </c>
      <c r="F33" s="58"/>
      <c r="G33" s="58">
        <v>0</v>
      </c>
      <c r="H33" s="58">
        <f t="shared" si="0"/>
        <v>0</v>
      </c>
      <c r="I33" s="58"/>
      <c r="J33" s="58"/>
      <c r="K33" s="58">
        <f t="shared" si="1"/>
        <v>0</v>
      </c>
      <c r="L33" s="58">
        <f t="shared" si="2"/>
        <v>0</v>
      </c>
      <c r="M33" s="58">
        <f t="shared" si="3"/>
        <v>0</v>
      </c>
      <c r="N33" s="58">
        <f t="shared" si="4"/>
        <v>0</v>
      </c>
      <c r="O33" s="58">
        <f t="shared" si="5"/>
        <v>0</v>
      </c>
      <c r="P33" s="59">
        <f t="shared" si="6"/>
        <v>0</v>
      </c>
    </row>
    <row r="34" spans="1:16" ht="25.5">
      <c r="A34" s="53">
        <v>15</v>
      </c>
      <c r="B34" s="54"/>
      <c r="C34" s="88" t="s">
        <v>252</v>
      </c>
      <c r="D34" s="89" t="s">
        <v>166</v>
      </c>
      <c r="E34" s="57">
        <v>78.760000000000005</v>
      </c>
      <c r="F34" s="58"/>
      <c r="G34" s="58">
        <v>0</v>
      </c>
      <c r="H34" s="58">
        <f t="shared" si="0"/>
        <v>0</v>
      </c>
      <c r="I34" s="58"/>
      <c r="J34" s="58"/>
      <c r="K34" s="58">
        <f t="shared" si="1"/>
        <v>0</v>
      </c>
      <c r="L34" s="58">
        <f t="shared" si="2"/>
        <v>0</v>
      </c>
      <c r="M34" s="58">
        <f t="shared" si="3"/>
        <v>0</v>
      </c>
      <c r="N34" s="58">
        <f t="shared" si="4"/>
        <v>0</v>
      </c>
      <c r="O34" s="58">
        <f t="shared" si="5"/>
        <v>0</v>
      </c>
      <c r="P34" s="59">
        <f t="shared" si="6"/>
        <v>0</v>
      </c>
    </row>
    <row r="35" spans="1:16" ht="63.75">
      <c r="A35" s="53">
        <v>16</v>
      </c>
      <c r="B35" s="77"/>
      <c r="C35" s="79" t="s">
        <v>207</v>
      </c>
      <c r="D35" s="89" t="s">
        <v>166</v>
      </c>
      <c r="E35" s="57">
        <v>78.760000000000005</v>
      </c>
      <c r="F35" s="58"/>
      <c r="G35" s="58">
        <v>0</v>
      </c>
      <c r="H35" s="58">
        <f t="shared" si="0"/>
        <v>0</v>
      </c>
      <c r="I35" s="58"/>
      <c r="J35" s="58"/>
      <c r="K35" s="58">
        <f t="shared" si="1"/>
        <v>0</v>
      </c>
      <c r="L35" s="58">
        <f t="shared" si="2"/>
        <v>0</v>
      </c>
      <c r="M35" s="58">
        <f t="shared" si="3"/>
        <v>0</v>
      </c>
      <c r="N35" s="58">
        <f t="shared" si="4"/>
        <v>0</v>
      </c>
      <c r="O35" s="58">
        <f t="shared" si="5"/>
        <v>0</v>
      </c>
      <c r="P35" s="59">
        <f t="shared" si="6"/>
        <v>0</v>
      </c>
    </row>
    <row r="36" spans="1:16" ht="63.75">
      <c r="A36" s="53">
        <v>17</v>
      </c>
      <c r="B36" s="77"/>
      <c r="C36" s="79" t="s">
        <v>208</v>
      </c>
      <c r="D36" s="89" t="s">
        <v>166</v>
      </c>
      <c r="E36" s="77">
        <v>72</v>
      </c>
      <c r="F36" s="58"/>
      <c r="G36" s="58">
        <v>0</v>
      </c>
      <c r="H36" s="58">
        <f t="shared" si="0"/>
        <v>0</v>
      </c>
      <c r="I36" s="58"/>
      <c r="J36" s="58"/>
      <c r="K36" s="58">
        <f t="shared" si="1"/>
        <v>0</v>
      </c>
      <c r="L36" s="58">
        <f t="shared" si="2"/>
        <v>0</v>
      </c>
      <c r="M36" s="58">
        <f t="shared" si="3"/>
        <v>0</v>
      </c>
      <c r="N36" s="58">
        <f t="shared" si="4"/>
        <v>0</v>
      </c>
      <c r="O36" s="58">
        <f t="shared" si="5"/>
        <v>0</v>
      </c>
      <c r="P36" s="59">
        <f t="shared" si="6"/>
        <v>0</v>
      </c>
    </row>
    <row r="37" spans="1:16" ht="38.25">
      <c r="A37" s="53">
        <v>18</v>
      </c>
      <c r="B37" s="54"/>
      <c r="C37" s="79" t="s">
        <v>209</v>
      </c>
      <c r="D37" s="89" t="s">
        <v>166</v>
      </c>
      <c r="E37" s="57">
        <v>3</v>
      </c>
      <c r="F37" s="58"/>
      <c r="G37" s="58">
        <v>0</v>
      </c>
      <c r="H37" s="58">
        <f t="shared" si="0"/>
        <v>0</v>
      </c>
      <c r="I37" s="58"/>
      <c r="J37" s="58"/>
      <c r="K37" s="58">
        <f t="shared" si="1"/>
        <v>0</v>
      </c>
      <c r="L37" s="58">
        <f t="shared" si="2"/>
        <v>0</v>
      </c>
      <c r="M37" s="58">
        <f t="shared" si="3"/>
        <v>0</v>
      </c>
      <c r="N37" s="58">
        <f t="shared" si="4"/>
        <v>0</v>
      </c>
      <c r="O37" s="58">
        <f t="shared" si="5"/>
        <v>0</v>
      </c>
      <c r="P37" s="59">
        <f t="shared" si="6"/>
        <v>0</v>
      </c>
    </row>
    <row r="38" spans="1:16">
      <c r="A38" s="53">
        <v>19</v>
      </c>
      <c r="B38" s="54"/>
      <c r="C38" s="54"/>
      <c r="D38" s="54"/>
      <c r="E38" s="54"/>
      <c r="F38" s="58"/>
      <c r="G38" s="58">
        <v>0</v>
      </c>
      <c r="H38" s="58">
        <f t="shared" si="0"/>
        <v>0</v>
      </c>
      <c r="I38" s="58"/>
      <c r="J38" s="58"/>
      <c r="K38" s="58">
        <f t="shared" si="1"/>
        <v>0</v>
      </c>
      <c r="L38" s="58">
        <f t="shared" si="2"/>
        <v>0</v>
      </c>
      <c r="M38" s="58">
        <f t="shared" si="3"/>
        <v>0</v>
      </c>
      <c r="N38" s="58">
        <f t="shared" si="4"/>
        <v>0</v>
      </c>
      <c r="O38" s="58">
        <f t="shared" si="5"/>
        <v>0</v>
      </c>
      <c r="P38" s="59">
        <f t="shared" si="6"/>
        <v>0</v>
      </c>
    </row>
    <row r="39" spans="1:16">
      <c r="A39" s="53">
        <v>20</v>
      </c>
      <c r="B39" s="54"/>
      <c r="C39" s="90" t="s">
        <v>263</v>
      </c>
      <c r="D39" s="91"/>
      <c r="E39" s="82"/>
      <c r="F39" s="58"/>
      <c r="G39" s="58">
        <v>0</v>
      </c>
      <c r="H39" s="58">
        <f t="shared" si="0"/>
        <v>0</v>
      </c>
      <c r="I39" s="58"/>
      <c r="J39" s="58"/>
      <c r="K39" s="58">
        <f t="shared" si="1"/>
        <v>0</v>
      </c>
      <c r="L39" s="58">
        <f t="shared" si="2"/>
        <v>0</v>
      </c>
      <c r="M39" s="58">
        <f t="shared" si="3"/>
        <v>0</v>
      </c>
      <c r="N39" s="58">
        <f t="shared" si="4"/>
        <v>0</v>
      </c>
      <c r="O39" s="58">
        <f t="shared" si="5"/>
        <v>0</v>
      </c>
      <c r="P39" s="59">
        <f t="shared" si="6"/>
        <v>0</v>
      </c>
    </row>
    <row r="40" spans="1:16" ht="38.25">
      <c r="A40" s="53">
        <v>21</v>
      </c>
      <c r="B40" s="77"/>
      <c r="C40" s="83" t="s">
        <v>198</v>
      </c>
      <c r="D40" s="84" t="s">
        <v>165</v>
      </c>
      <c r="E40" s="178">
        <v>2</v>
      </c>
      <c r="F40" s="58"/>
      <c r="G40" s="58">
        <v>0</v>
      </c>
      <c r="H40" s="58">
        <f t="shared" si="0"/>
        <v>0</v>
      </c>
      <c r="I40" s="58"/>
      <c r="J40" s="58"/>
      <c r="K40" s="58">
        <f t="shared" si="1"/>
        <v>0</v>
      </c>
      <c r="L40" s="58">
        <f t="shared" si="2"/>
        <v>0</v>
      </c>
      <c r="M40" s="58">
        <f t="shared" si="3"/>
        <v>0</v>
      </c>
      <c r="N40" s="58">
        <f t="shared" si="4"/>
        <v>0</v>
      </c>
      <c r="O40" s="58">
        <f t="shared" si="5"/>
        <v>0</v>
      </c>
      <c r="P40" s="59">
        <f t="shared" si="6"/>
        <v>0</v>
      </c>
    </row>
    <row r="41" spans="1:16">
      <c r="A41" s="53">
        <v>22</v>
      </c>
      <c r="B41" s="54"/>
      <c r="C41" s="55"/>
      <c r="D41" s="56"/>
      <c r="E41" s="77"/>
      <c r="F41" s="58"/>
      <c r="G41" s="58">
        <v>0</v>
      </c>
      <c r="H41" s="58">
        <f t="shared" si="0"/>
        <v>0</v>
      </c>
      <c r="I41" s="58"/>
      <c r="J41" s="58"/>
      <c r="K41" s="58">
        <f t="shared" si="1"/>
        <v>0</v>
      </c>
      <c r="L41" s="58">
        <f t="shared" si="2"/>
        <v>0</v>
      </c>
      <c r="M41" s="58">
        <f t="shared" si="3"/>
        <v>0</v>
      </c>
      <c r="N41" s="58">
        <f t="shared" si="4"/>
        <v>0</v>
      </c>
      <c r="O41" s="58">
        <f t="shared" si="5"/>
        <v>0</v>
      </c>
      <c r="P41" s="59">
        <f t="shared" si="6"/>
        <v>0</v>
      </c>
    </row>
    <row r="42" spans="1:16">
      <c r="A42" s="53">
        <v>23</v>
      </c>
      <c r="B42" s="54"/>
      <c r="C42" s="55" t="s">
        <v>169</v>
      </c>
      <c r="D42" s="56"/>
      <c r="E42" s="57"/>
      <c r="F42" s="58"/>
      <c r="G42" s="58">
        <v>0</v>
      </c>
      <c r="H42" s="58">
        <f>ROUND(F42*G42,2)</f>
        <v>0</v>
      </c>
      <c r="I42" s="58"/>
      <c r="J42" s="58"/>
      <c r="K42" s="58">
        <f>ROUND(H42+I42+J42,2)</f>
        <v>0</v>
      </c>
      <c r="L42" s="58">
        <f>ROUND(E42*F42,2)</f>
        <v>0</v>
      </c>
      <c r="M42" s="58">
        <f>ROUND(E42*H42,2)</f>
        <v>0</v>
      </c>
      <c r="N42" s="58">
        <f>ROUND(E42*I42,2)</f>
        <v>0</v>
      </c>
      <c r="O42" s="58">
        <f>ROUND(E42*J42,2)</f>
        <v>0</v>
      </c>
      <c r="P42" s="59">
        <f>M42+N42+O42</f>
        <v>0</v>
      </c>
    </row>
    <row r="43" spans="1:16">
      <c r="A43" s="53">
        <v>24</v>
      </c>
      <c r="B43" s="54"/>
      <c r="C43" s="55" t="s">
        <v>170</v>
      </c>
      <c r="D43" s="56" t="s">
        <v>163</v>
      </c>
      <c r="E43" s="77">
        <v>1</v>
      </c>
      <c r="F43" s="58"/>
      <c r="G43" s="58">
        <v>0</v>
      </c>
      <c r="H43" s="58">
        <f>ROUND(F43*G43,2)</f>
        <v>0</v>
      </c>
      <c r="I43" s="58"/>
      <c r="J43" s="58"/>
      <c r="K43" s="58">
        <f>ROUND(H43+I43+J43,2)</f>
        <v>0</v>
      </c>
      <c r="L43" s="58">
        <f>ROUND(E43*F43,2)</f>
        <v>0</v>
      </c>
      <c r="M43" s="58">
        <f>ROUND(E43*H43,2)</f>
        <v>0</v>
      </c>
      <c r="N43" s="58">
        <f>ROUND(E43*I43,2)</f>
        <v>0</v>
      </c>
      <c r="O43" s="58">
        <f>ROUND(E43*J43,2)</f>
        <v>0</v>
      </c>
      <c r="P43" s="59">
        <f>M43+N43+O43</f>
        <v>0</v>
      </c>
    </row>
    <row r="44" spans="1:16" s="25" customFormat="1" ht="6">
      <c r="A44" s="65"/>
      <c r="B44" s="65"/>
      <c r="C44" s="66"/>
      <c r="D44" s="67"/>
      <c r="E44" s="68"/>
      <c r="F44" s="69"/>
      <c r="G44" s="69"/>
      <c r="H44" s="69"/>
      <c r="I44" s="69"/>
      <c r="J44" s="69"/>
      <c r="K44" s="69"/>
      <c r="L44" s="69"/>
      <c r="M44" s="69"/>
      <c r="N44" s="69"/>
      <c r="O44" s="69"/>
      <c r="P44" s="69"/>
    </row>
    <row r="45" spans="1:16">
      <c r="A45" s="270" t="s">
        <v>145</v>
      </c>
      <c r="B45" s="270"/>
      <c r="C45" s="270"/>
      <c r="D45" s="270"/>
      <c r="E45" s="270"/>
      <c r="F45" s="270"/>
      <c r="G45" s="270"/>
      <c r="H45" s="270"/>
      <c r="I45" s="270"/>
      <c r="J45" s="270"/>
      <c r="K45" s="20"/>
      <c r="L45" s="49">
        <f>SUM(L19:L44)</f>
        <v>0</v>
      </c>
      <c r="M45" s="49">
        <f>SUM(M19:M44)</f>
        <v>0</v>
      </c>
      <c r="N45" s="49">
        <f>SUM(N19:N44)</f>
        <v>0</v>
      </c>
      <c r="O45" s="49">
        <f>SUM(O19:O44)</f>
        <v>0</v>
      </c>
      <c r="P45" s="49">
        <f>SUM(P19:P44)</f>
        <v>0</v>
      </c>
    </row>
    <row r="46" spans="1:16" s="1" customFormat="1">
      <c r="B46" s="110"/>
      <c r="C46" s="111"/>
      <c r="D46" s="112"/>
      <c r="E46" s="112"/>
    </row>
    <row r="47" spans="1:16" s="1" customFormat="1">
      <c r="A47" s="257" t="s">
        <v>13</v>
      </c>
      <c r="B47" s="257"/>
      <c r="C47" s="146">
        <f>'KOPS-1'!$C$36</f>
        <v>0</v>
      </c>
      <c r="D47" s="112"/>
      <c r="E47" s="112"/>
    </row>
    <row r="48" spans="1:16" s="1" customFormat="1">
      <c r="B48" s="110"/>
      <c r="C48" s="147" t="s">
        <v>14</v>
      </c>
      <c r="D48" s="112"/>
      <c r="E48" s="112"/>
    </row>
    <row r="49" spans="1:12" s="1" customFormat="1">
      <c r="A49" s="1" t="s">
        <v>144</v>
      </c>
      <c r="B49" s="113"/>
      <c r="C49" s="146">
        <f>'KOPS-1'!$C$38</f>
        <v>0</v>
      </c>
      <c r="D49" s="112"/>
      <c r="E49" s="112"/>
      <c r="I49" s="148"/>
      <c r="J49" s="148"/>
      <c r="K49" s="148"/>
      <c r="L49" s="148"/>
    </row>
    <row r="50" spans="1:12" s="1" customFormat="1">
      <c r="A50" s="257" t="str">
        <f>KOPT!$A$38</f>
        <v>Tāme sastādīta 2026.gada __. ____________</v>
      </c>
      <c r="B50" s="257"/>
      <c r="C50" s="257"/>
      <c r="D50" s="112"/>
      <c r="E50" s="112"/>
    </row>
    <row r="51" spans="1:12" s="1" customFormat="1" hidden="1" outlineLevel="1">
      <c r="B51" s="110"/>
      <c r="C51" s="111"/>
      <c r="D51" s="112"/>
      <c r="E51" s="112"/>
    </row>
    <row r="52" spans="1:12" s="1" customFormat="1" hidden="1" outlineLevel="1">
      <c r="A52" s="257" t="s">
        <v>143</v>
      </c>
      <c r="B52" s="257"/>
      <c r="C52" s="146"/>
      <c r="D52" s="112"/>
      <c r="E52" s="112"/>
    </row>
    <row r="53" spans="1:12" s="1" customFormat="1" hidden="1" outlineLevel="1">
      <c r="B53" s="110"/>
      <c r="C53" s="147" t="s">
        <v>14</v>
      </c>
      <c r="D53" s="112"/>
      <c r="E53" s="112"/>
    </row>
    <row r="54" spans="1:12" s="1" customFormat="1" hidden="1" outlineLevel="1">
      <c r="A54" s="1" t="s">
        <v>144</v>
      </c>
      <c r="B54" s="113"/>
      <c r="C54" s="146"/>
      <c r="D54" s="112"/>
      <c r="E54" s="112"/>
      <c r="I54" s="148"/>
      <c r="J54" s="148"/>
      <c r="K54" s="148"/>
      <c r="L54" s="148"/>
    </row>
    <row r="55" spans="1:12" s="1" customFormat="1" collapsed="1">
      <c r="B55" s="110"/>
      <c r="C55" s="111"/>
      <c r="D55" s="112"/>
      <c r="E55" s="112"/>
    </row>
    <row r="56" spans="1:12" s="1" customFormat="1">
      <c r="B56" s="110"/>
      <c r="C56" s="111"/>
      <c r="D56" s="112"/>
      <c r="E56" s="112"/>
    </row>
  </sheetData>
  <mergeCells count="21">
    <mergeCell ref="A45:J45"/>
    <mergeCell ref="A47:B47"/>
    <mergeCell ref="A50:C50"/>
    <mergeCell ref="A52:B52"/>
    <mergeCell ref="A9:P9"/>
    <mergeCell ref="A11:K11"/>
    <mergeCell ref="N11:O11"/>
    <mergeCell ref="N13:P13"/>
    <mergeCell ref="A15:A16"/>
    <mergeCell ref="B15:B16"/>
    <mergeCell ref="C15:C16"/>
    <mergeCell ref="D15:D16"/>
    <mergeCell ref="E15:E16"/>
    <mergeCell ref="F15:K15"/>
    <mergeCell ref="L15:P15"/>
    <mergeCell ref="A8:P8"/>
    <mergeCell ref="A1:P1"/>
    <mergeCell ref="A3:P3"/>
    <mergeCell ref="A4:P4"/>
    <mergeCell ref="A6:P6"/>
    <mergeCell ref="A7:P7"/>
  </mergeCells>
  <conditionalFormatting sqref="C20:C37">
    <cfRule type="expression" dxfId="6" priority="1">
      <formula>AND(D20=0, E20=0)</formula>
    </cfRule>
  </conditionalFormatting>
  <conditionalFormatting sqref="C39:C43">
    <cfRule type="expression" dxfId="5" priority="9">
      <formula>AND(D39=0, E39=0)</formula>
    </cfRule>
  </conditionalFormatting>
  <pageMargins left="0.39370078740157483" right="0.39370078740157483" top="1.1811023622047245" bottom="0.78740157480314965" header="0.31496062992125984" footer="0.39370078740157483"/>
  <pageSetup paperSize="9" scale="71"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P90"/>
  <sheetViews>
    <sheetView showZeros="0" topLeftCell="A73" zoomScaleNormal="100" workbookViewId="0">
      <selection activeCell="A80" sqref="A80:XFD90"/>
    </sheetView>
  </sheetViews>
  <sheetFormatPr defaultColWidth="9.140625" defaultRowHeight="12.75" outlineLevelRow="1"/>
  <cols>
    <col min="1" max="1" width="6.7109375" style="7" customWidth="1"/>
    <col min="2" max="2" width="8.7109375" style="21" customWidth="1"/>
    <col min="3" max="3" width="50.7109375" style="23" customWidth="1"/>
    <col min="4" max="4" width="9.7109375" style="17" customWidth="1"/>
    <col min="5" max="5" width="10.7109375" style="24" customWidth="1"/>
    <col min="6" max="8" width="7.7109375" style="7" customWidth="1"/>
    <col min="9" max="9" width="9.7109375" style="7" customWidth="1"/>
    <col min="10" max="10" width="8.7109375" style="7" customWidth="1"/>
    <col min="11" max="11" width="11.7109375" style="7" customWidth="1"/>
    <col min="12" max="12" width="9.7109375" style="7" customWidth="1"/>
    <col min="13" max="15" width="10.7109375" style="7" customWidth="1"/>
    <col min="16" max="16" width="12.7109375" style="7" customWidth="1"/>
    <col min="17" max="16384" width="9.140625" style="7"/>
  </cols>
  <sheetData>
    <row r="1" spans="1:16" s="22" customFormat="1" ht="20.25" outlineLevel="1">
      <c r="A1" s="249" t="s">
        <v>292</v>
      </c>
      <c r="B1" s="249"/>
      <c r="C1" s="249"/>
      <c r="D1" s="249"/>
      <c r="E1" s="249"/>
      <c r="F1" s="249"/>
      <c r="G1" s="249"/>
      <c r="H1" s="249"/>
      <c r="I1" s="249"/>
      <c r="J1" s="249"/>
      <c r="K1" s="249"/>
      <c r="L1" s="249"/>
      <c r="M1" s="249"/>
      <c r="N1" s="249"/>
      <c r="O1" s="249"/>
      <c r="P1" s="249"/>
    </row>
    <row r="2" spans="1:16" s="25" customFormat="1" ht="6" outlineLevel="1">
      <c r="C2" s="38"/>
      <c r="D2" s="39"/>
      <c r="E2" s="39"/>
    </row>
    <row r="3" spans="1:16" s="22" customFormat="1" ht="45" customHeight="1" outlineLevel="1">
      <c r="A3" s="262" t="s">
        <v>199</v>
      </c>
      <c r="B3" s="262"/>
      <c r="C3" s="262"/>
      <c r="D3" s="262"/>
      <c r="E3" s="262"/>
      <c r="F3" s="262"/>
      <c r="G3" s="262"/>
      <c r="H3" s="262"/>
      <c r="I3" s="262"/>
      <c r="J3" s="262"/>
      <c r="K3" s="262"/>
      <c r="L3" s="262"/>
      <c r="M3" s="262"/>
      <c r="N3" s="262"/>
      <c r="O3" s="262"/>
      <c r="P3" s="262"/>
    </row>
    <row r="4" spans="1:16" outlineLevel="1">
      <c r="A4" s="251" t="s">
        <v>0</v>
      </c>
      <c r="B4" s="251"/>
      <c r="C4" s="251"/>
      <c r="D4" s="251"/>
      <c r="E4" s="251"/>
      <c r="F4" s="251"/>
      <c r="G4" s="251"/>
      <c r="H4" s="251"/>
      <c r="I4" s="251"/>
      <c r="J4" s="251"/>
      <c r="K4" s="251"/>
      <c r="L4" s="251"/>
      <c r="M4" s="251"/>
      <c r="N4" s="251"/>
      <c r="O4" s="251"/>
      <c r="P4" s="251"/>
    </row>
    <row r="5" spans="1:16" outlineLevel="1"/>
    <row r="6" spans="1:16" s="6" customFormat="1" ht="15" outlineLevel="1">
      <c r="A6" s="246" t="s">
        <v>172</v>
      </c>
      <c r="B6" s="246"/>
      <c r="C6" s="246"/>
      <c r="D6" s="246"/>
      <c r="E6" s="246"/>
      <c r="F6" s="246"/>
      <c r="G6" s="246"/>
      <c r="H6" s="246"/>
      <c r="I6" s="246"/>
      <c r="J6" s="246"/>
      <c r="K6" s="246"/>
      <c r="L6" s="246"/>
      <c r="M6" s="246"/>
      <c r="N6" s="246"/>
      <c r="O6" s="246"/>
      <c r="P6" s="246"/>
    </row>
    <row r="7" spans="1:16" s="6" customFormat="1" ht="15" outlineLevel="1">
      <c r="A7" s="246" t="s">
        <v>174</v>
      </c>
      <c r="B7" s="246"/>
      <c r="C7" s="246"/>
      <c r="D7" s="246"/>
      <c r="E7" s="246"/>
      <c r="F7" s="246"/>
      <c r="G7" s="246"/>
      <c r="H7" s="246"/>
      <c r="I7" s="246"/>
      <c r="J7" s="246"/>
      <c r="K7" s="246"/>
      <c r="L7" s="246"/>
      <c r="M7" s="246"/>
      <c r="N7" s="246"/>
      <c r="O7" s="246"/>
      <c r="P7" s="246"/>
    </row>
    <row r="8" spans="1:16" s="6" customFormat="1" ht="15" outlineLevel="1">
      <c r="A8" s="246" t="s">
        <v>173</v>
      </c>
      <c r="B8" s="246"/>
      <c r="C8" s="246"/>
      <c r="D8" s="246"/>
      <c r="E8" s="246"/>
      <c r="F8" s="246"/>
      <c r="G8" s="246"/>
      <c r="H8" s="246"/>
      <c r="I8" s="246"/>
      <c r="J8" s="246"/>
      <c r="K8" s="246"/>
      <c r="L8" s="246"/>
      <c r="M8" s="246"/>
      <c r="N8" s="246"/>
      <c r="O8" s="246"/>
      <c r="P8" s="246"/>
    </row>
    <row r="9" spans="1:16" s="6" customFormat="1" ht="15" outlineLevel="1">
      <c r="A9" s="246" t="s">
        <v>175</v>
      </c>
      <c r="B9" s="246"/>
      <c r="C9" s="246"/>
      <c r="D9" s="246"/>
      <c r="E9" s="246"/>
      <c r="F9" s="246"/>
      <c r="G9" s="246"/>
      <c r="H9" s="246"/>
      <c r="I9" s="246"/>
      <c r="J9" s="246"/>
      <c r="K9" s="246"/>
      <c r="L9" s="246"/>
      <c r="M9" s="246"/>
      <c r="N9" s="246"/>
      <c r="O9" s="246"/>
      <c r="P9" s="246"/>
    </row>
    <row r="10" spans="1:16" outlineLevel="1"/>
    <row r="11" spans="1:16" outlineLevel="1">
      <c r="A11" s="233" t="s">
        <v>274</v>
      </c>
      <c r="B11" s="233"/>
      <c r="C11" s="233"/>
      <c r="D11" s="233"/>
      <c r="E11" s="233"/>
      <c r="F11" s="233"/>
      <c r="G11" s="233"/>
      <c r="H11" s="233"/>
      <c r="I11" s="233"/>
      <c r="J11" s="233"/>
      <c r="K11" s="233"/>
      <c r="M11" s="48" t="s">
        <v>140</v>
      </c>
      <c r="N11" s="266">
        <f>P79</f>
        <v>0</v>
      </c>
      <c r="O11" s="267"/>
      <c r="P11" s="7" t="s">
        <v>141</v>
      </c>
    </row>
    <row r="12" spans="1:16" outlineLevel="1"/>
    <row r="13" spans="1:16" outlineLevel="1">
      <c r="N13" s="268" t="str">
        <f>KOPT!B23</f>
        <v>Tāme sastādīta 2026.gada __. ____________</v>
      </c>
      <c r="O13" s="268"/>
      <c r="P13" s="268"/>
    </row>
    <row r="14" spans="1:16" outlineLevel="1"/>
    <row r="15" spans="1:16" ht="15" customHeight="1">
      <c r="A15" s="269" t="s">
        <v>142</v>
      </c>
      <c r="B15" s="269" t="s">
        <v>127</v>
      </c>
      <c r="C15" s="269" t="s">
        <v>128</v>
      </c>
      <c r="D15" s="269" t="s">
        <v>129</v>
      </c>
      <c r="E15" s="269" t="s">
        <v>130</v>
      </c>
      <c r="F15" s="269" t="s">
        <v>131</v>
      </c>
      <c r="G15" s="269"/>
      <c r="H15" s="269"/>
      <c r="I15" s="269"/>
      <c r="J15" s="269"/>
      <c r="K15" s="269"/>
      <c r="L15" s="269" t="s">
        <v>132</v>
      </c>
      <c r="M15" s="269"/>
      <c r="N15" s="269"/>
      <c r="O15" s="269"/>
      <c r="P15" s="269"/>
    </row>
    <row r="16" spans="1:16" ht="63.75">
      <c r="A16" s="269"/>
      <c r="B16" s="269"/>
      <c r="C16" s="269"/>
      <c r="D16" s="269"/>
      <c r="E16" s="269"/>
      <c r="F16" s="47" t="s">
        <v>133</v>
      </c>
      <c r="G16" s="47" t="s">
        <v>134</v>
      </c>
      <c r="H16" s="47" t="s">
        <v>135</v>
      </c>
      <c r="I16" s="47" t="s">
        <v>8</v>
      </c>
      <c r="J16" s="47" t="s">
        <v>9</v>
      </c>
      <c r="K16" s="47" t="s">
        <v>10</v>
      </c>
      <c r="L16" s="47" t="s">
        <v>136</v>
      </c>
      <c r="M16" s="47" t="s">
        <v>135</v>
      </c>
      <c r="N16" s="47" t="s">
        <v>8</v>
      </c>
      <c r="O16" s="47" t="s">
        <v>9</v>
      </c>
      <c r="P16" s="47" t="s">
        <v>137</v>
      </c>
    </row>
    <row r="17" spans="1:16">
      <c r="A17" s="14">
        <v>1</v>
      </c>
      <c r="B17" s="14">
        <v>2</v>
      </c>
      <c r="C17" s="47">
        <v>3</v>
      </c>
      <c r="D17" s="9">
        <v>4</v>
      </c>
      <c r="E17" s="15">
        <v>5</v>
      </c>
      <c r="F17" s="15">
        <v>6</v>
      </c>
      <c r="G17" s="15">
        <v>7</v>
      </c>
      <c r="H17" s="15">
        <v>8</v>
      </c>
      <c r="I17" s="15">
        <v>9</v>
      </c>
      <c r="J17" s="15">
        <v>10</v>
      </c>
      <c r="K17" s="15">
        <v>11</v>
      </c>
      <c r="L17" s="15">
        <v>12</v>
      </c>
      <c r="M17" s="15">
        <v>13</v>
      </c>
      <c r="N17" s="15">
        <v>14</v>
      </c>
      <c r="O17" s="15">
        <v>15</v>
      </c>
      <c r="P17" s="15">
        <v>16</v>
      </c>
    </row>
    <row r="18" spans="1:16" s="8" customFormat="1" ht="6">
      <c r="A18" s="70"/>
      <c r="B18" s="70"/>
      <c r="C18" s="71"/>
      <c r="D18" s="72"/>
      <c r="E18" s="73"/>
      <c r="F18" s="73"/>
      <c r="G18" s="73"/>
      <c r="H18" s="73"/>
      <c r="I18" s="73"/>
      <c r="J18" s="73"/>
      <c r="K18" s="73"/>
      <c r="L18" s="73"/>
      <c r="M18" s="73"/>
      <c r="N18" s="73"/>
      <c r="O18" s="73"/>
      <c r="P18" s="73"/>
    </row>
    <row r="19" spans="1:16" s="25" customFormat="1" ht="24" hidden="1">
      <c r="A19" s="60" t="s">
        <v>142</v>
      </c>
      <c r="B19" s="60" t="s">
        <v>127</v>
      </c>
      <c r="C19" s="61" t="s">
        <v>128</v>
      </c>
      <c r="D19" s="60" t="s">
        <v>129</v>
      </c>
      <c r="E19" s="62" t="s">
        <v>130</v>
      </c>
      <c r="F19" s="62" t="s">
        <v>133</v>
      </c>
      <c r="G19" s="63" t="s">
        <v>134</v>
      </c>
      <c r="H19" s="62" t="s">
        <v>135</v>
      </c>
      <c r="I19" s="62" t="s">
        <v>8</v>
      </c>
      <c r="J19" s="62" t="s">
        <v>9</v>
      </c>
      <c r="K19" s="62" t="s">
        <v>10</v>
      </c>
      <c r="L19" s="62" t="s">
        <v>136</v>
      </c>
      <c r="M19" s="62" t="s">
        <v>151</v>
      </c>
      <c r="N19" s="62" t="s">
        <v>152</v>
      </c>
      <c r="O19" s="62" t="s">
        <v>153</v>
      </c>
      <c r="P19" s="64" t="s">
        <v>137</v>
      </c>
    </row>
    <row r="20" spans="1:16" s="1" customFormat="1">
      <c r="A20" s="128">
        <v>1</v>
      </c>
      <c r="B20" s="129"/>
      <c r="C20" s="130" t="s">
        <v>272</v>
      </c>
      <c r="D20" s="131"/>
      <c r="E20" s="132"/>
      <c r="F20" s="133"/>
      <c r="G20" s="133">
        <v>0</v>
      </c>
      <c r="H20" s="133">
        <f t="shared" ref="H20:H77" si="0">ROUND(F20*G20,2)</f>
        <v>0</v>
      </c>
      <c r="I20" s="133"/>
      <c r="J20" s="133"/>
      <c r="K20" s="133">
        <f>ROUND(H20+I20+J20,2)</f>
        <v>0</v>
      </c>
      <c r="L20" s="133">
        <f>ROUND(E20*F20,2)</f>
        <v>0</v>
      </c>
      <c r="M20" s="133">
        <f>ROUND(E20*H20,2)</f>
        <v>0</v>
      </c>
      <c r="N20" s="133">
        <f>ROUND(E20*I20,2)</f>
        <v>0</v>
      </c>
      <c r="O20" s="133">
        <f>ROUND(E20*J20,2)</f>
        <v>0</v>
      </c>
      <c r="P20" s="134">
        <f>M20+N20+O20</f>
        <v>0</v>
      </c>
    </row>
    <row r="21" spans="1:16" s="1" customFormat="1">
      <c r="A21" s="128">
        <v>2</v>
      </c>
      <c r="B21" s="129"/>
      <c r="C21" s="130" t="s">
        <v>273</v>
      </c>
      <c r="D21" s="131" t="s">
        <v>167</v>
      </c>
      <c r="E21" s="135">
        <v>1116</v>
      </c>
      <c r="F21" s="133">
        <v>0</v>
      </c>
      <c r="G21" s="133">
        <v>0</v>
      </c>
      <c r="H21" s="133">
        <f t="shared" si="0"/>
        <v>0</v>
      </c>
      <c r="I21" s="133"/>
      <c r="J21" s="133"/>
      <c r="K21" s="133">
        <f t="shared" ref="K21:K77" si="1">ROUND(H21+I21+J21,2)</f>
        <v>0</v>
      </c>
      <c r="L21" s="133">
        <f t="shared" ref="L21:L77" si="2">ROUND(E21*F21,2)</f>
        <v>0</v>
      </c>
      <c r="M21" s="133">
        <f t="shared" ref="M21:M77" si="3">ROUND(E21*H21,2)</f>
        <v>0</v>
      </c>
      <c r="N21" s="133">
        <f t="shared" ref="N21:N77" si="4">ROUND(E21*I21,2)</f>
        <v>0</v>
      </c>
      <c r="O21" s="133">
        <f t="shared" ref="O21:O77" si="5">ROUND(E21*J21,2)</f>
        <v>0</v>
      </c>
      <c r="P21" s="134">
        <f t="shared" ref="P21:P77" si="6">M21+N21+O21</f>
        <v>0</v>
      </c>
    </row>
    <row r="22" spans="1:16" s="1" customFormat="1">
      <c r="A22" s="128">
        <v>3</v>
      </c>
      <c r="B22" s="129"/>
      <c r="C22" s="130"/>
      <c r="D22" s="131"/>
      <c r="E22" s="135"/>
      <c r="F22" s="133"/>
      <c r="G22" s="133">
        <v>0</v>
      </c>
      <c r="H22" s="133">
        <f t="shared" si="0"/>
        <v>0</v>
      </c>
      <c r="I22" s="133"/>
      <c r="J22" s="133"/>
      <c r="K22" s="133">
        <f t="shared" si="1"/>
        <v>0</v>
      </c>
      <c r="L22" s="133">
        <f t="shared" si="2"/>
        <v>0</v>
      </c>
      <c r="M22" s="133">
        <f t="shared" si="3"/>
        <v>0</v>
      </c>
      <c r="N22" s="133">
        <f t="shared" si="4"/>
        <v>0</v>
      </c>
      <c r="O22" s="133">
        <f t="shared" si="5"/>
        <v>0</v>
      </c>
      <c r="P22" s="134">
        <f t="shared" si="6"/>
        <v>0</v>
      </c>
    </row>
    <row r="23" spans="1:16" s="1" customFormat="1">
      <c r="A23" s="128">
        <v>4</v>
      </c>
      <c r="B23" s="129"/>
      <c r="C23" s="130" t="s">
        <v>223</v>
      </c>
      <c r="D23" s="136"/>
      <c r="E23" s="131"/>
      <c r="F23" s="133"/>
      <c r="G23" s="133">
        <v>0</v>
      </c>
      <c r="H23" s="133">
        <f t="shared" si="0"/>
        <v>0</v>
      </c>
      <c r="I23" s="133"/>
      <c r="J23" s="133"/>
      <c r="K23" s="133">
        <f t="shared" si="1"/>
        <v>0</v>
      </c>
      <c r="L23" s="133">
        <f t="shared" si="2"/>
        <v>0</v>
      </c>
      <c r="M23" s="133">
        <f t="shared" si="3"/>
        <v>0</v>
      </c>
      <c r="N23" s="133">
        <f t="shared" si="4"/>
        <v>0</v>
      </c>
      <c r="O23" s="133">
        <f t="shared" si="5"/>
        <v>0</v>
      </c>
      <c r="P23" s="134">
        <f t="shared" si="6"/>
        <v>0</v>
      </c>
    </row>
    <row r="24" spans="1:16" s="1" customFormat="1" ht="25.5">
      <c r="A24" s="128">
        <v>5</v>
      </c>
      <c r="B24" s="129"/>
      <c r="C24" s="130" t="s">
        <v>224</v>
      </c>
      <c r="D24" s="131"/>
      <c r="E24" s="131"/>
      <c r="F24" s="133"/>
      <c r="G24" s="133">
        <v>0</v>
      </c>
      <c r="H24" s="133">
        <f t="shared" si="0"/>
        <v>0</v>
      </c>
      <c r="I24" s="133"/>
      <c r="J24" s="133"/>
      <c r="K24" s="133">
        <f t="shared" si="1"/>
        <v>0</v>
      </c>
      <c r="L24" s="133">
        <f t="shared" si="2"/>
        <v>0</v>
      </c>
      <c r="M24" s="133">
        <f t="shared" si="3"/>
        <v>0</v>
      </c>
      <c r="N24" s="133">
        <f t="shared" si="4"/>
        <v>0</v>
      </c>
      <c r="O24" s="133">
        <f t="shared" si="5"/>
        <v>0</v>
      </c>
      <c r="P24" s="134">
        <f t="shared" si="6"/>
        <v>0</v>
      </c>
    </row>
    <row r="25" spans="1:16" s="1" customFormat="1">
      <c r="A25" s="128">
        <v>6</v>
      </c>
      <c r="B25" s="129"/>
      <c r="C25" s="130" t="s">
        <v>248</v>
      </c>
      <c r="D25" s="131"/>
      <c r="E25" s="131"/>
      <c r="F25" s="133"/>
      <c r="G25" s="133"/>
      <c r="H25" s="133"/>
      <c r="I25" s="133"/>
      <c r="J25" s="133"/>
      <c r="K25" s="133"/>
      <c r="L25" s="133"/>
      <c r="M25" s="133"/>
      <c r="N25" s="133"/>
      <c r="O25" s="133"/>
      <c r="P25" s="134"/>
    </row>
    <row r="26" spans="1:16" s="1" customFormat="1" ht="25.5">
      <c r="A26" s="128">
        <v>7</v>
      </c>
      <c r="B26" s="129" t="s">
        <v>225</v>
      </c>
      <c r="C26" s="130" t="s">
        <v>214</v>
      </c>
      <c r="D26" s="131" t="s">
        <v>163</v>
      </c>
      <c r="E26" s="135">
        <v>1</v>
      </c>
      <c r="F26" s="133"/>
      <c r="G26" s="133">
        <v>0</v>
      </c>
      <c r="H26" s="133">
        <f>ROUND(F26*G26,2)</f>
        <v>0</v>
      </c>
      <c r="I26" s="133"/>
      <c r="J26" s="133"/>
      <c r="K26" s="133">
        <f>ROUND(H26+I26+J26,2)</f>
        <v>0</v>
      </c>
      <c r="L26" s="133">
        <f>ROUND(E26*F26,2)</f>
        <v>0</v>
      </c>
      <c r="M26" s="133">
        <f>ROUND(E26*H26,2)</f>
        <v>0</v>
      </c>
      <c r="N26" s="133">
        <f>ROUND(E26*I26,2)</f>
        <v>0</v>
      </c>
      <c r="O26" s="133">
        <f>ROUND(E26*J26,2)</f>
        <v>0</v>
      </c>
      <c r="P26" s="134">
        <f>M26+N26+O26</f>
        <v>0</v>
      </c>
    </row>
    <row r="27" spans="1:16" s="1" customFormat="1">
      <c r="A27" s="128">
        <v>8</v>
      </c>
      <c r="B27" s="129"/>
      <c r="C27" s="130" t="s">
        <v>244</v>
      </c>
      <c r="D27" s="131" t="s">
        <v>167</v>
      </c>
      <c r="E27" s="132">
        <v>22.34</v>
      </c>
      <c r="F27" s="133"/>
      <c r="G27" s="133">
        <v>0</v>
      </c>
      <c r="H27" s="133">
        <f t="shared" si="0"/>
        <v>0</v>
      </c>
      <c r="I27" s="133"/>
      <c r="J27" s="133"/>
      <c r="K27" s="133">
        <f t="shared" si="1"/>
        <v>0</v>
      </c>
      <c r="L27" s="133">
        <f t="shared" si="2"/>
        <v>0</v>
      </c>
      <c r="M27" s="133">
        <f t="shared" si="3"/>
        <v>0</v>
      </c>
      <c r="N27" s="133">
        <f t="shared" si="4"/>
        <v>0</v>
      </c>
      <c r="O27" s="133">
        <f t="shared" si="5"/>
        <v>0</v>
      </c>
      <c r="P27" s="134">
        <f t="shared" si="6"/>
        <v>0</v>
      </c>
    </row>
    <row r="28" spans="1:16" s="1" customFormat="1">
      <c r="A28" s="128">
        <v>9</v>
      </c>
      <c r="B28" s="129"/>
      <c r="C28" s="130" t="s">
        <v>269</v>
      </c>
      <c r="D28" s="131" t="s">
        <v>167</v>
      </c>
      <c r="E28" s="132">
        <v>140.19</v>
      </c>
      <c r="F28" s="133"/>
      <c r="G28" s="133"/>
      <c r="H28" s="133"/>
      <c r="I28" s="133"/>
      <c r="J28" s="133"/>
      <c r="K28" s="133"/>
      <c r="L28" s="133"/>
      <c r="M28" s="133"/>
      <c r="N28" s="133"/>
      <c r="O28" s="133"/>
      <c r="P28" s="134"/>
    </row>
    <row r="29" spans="1:16" s="1" customFormat="1" ht="25.5">
      <c r="A29" s="128">
        <v>10</v>
      </c>
      <c r="B29" s="129"/>
      <c r="C29" s="130" t="s">
        <v>238</v>
      </c>
      <c r="D29" s="131" t="s">
        <v>167</v>
      </c>
      <c r="E29" s="132">
        <v>140.19</v>
      </c>
      <c r="F29" s="133"/>
      <c r="G29" s="133">
        <v>0</v>
      </c>
      <c r="H29" s="133">
        <f t="shared" si="0"/>
        <v>0</v>
      </c>
      <c r="I29" s="133"/>
      <c r="J29" s="133"/>
      <c r="K29" s="133">
        <f t="shared" si="1"/>
        <v>0</v>
      </c>
      <c r="L29" s="133">
        <f t="shared" si="2"/>
        <v>0</v>
      </c>
      <c r="M29" s="133">
        <f t="shared" si="3"/>
        <v>0</v>
      </c>
      <c r="N29" s="133">
        <f t="shared" si="4"/>
        <v>0</v>
      </c>
      <c r="O29" s="133">
        <f t="shared" si="5"/>
        <v>0</v>
      </c>
      <c r="P29" s="134">
        <f t="shared" si="6"/>
        <v>0</v>
      </c>
    </row>
    <row r="30" spans="1:16" s="1" customFormat="1" ht="51">
      <c r="A30" s="128">
        <v>11</v>
      </c>
      <c r="B30" s="129"/>
      <c r="C30" s="179" t="s">
        <v>268</v>
      </c>
      <c r="D30" s="131" t="s">
        <v>167</v>
      </c>
      <c r="E30" s="132">
        <v>140.19</v>
      </c>
      <c r="F30" s="133"/>
      <c r="G30" s="133"/>
      <c r="H30" s="133"/>
      <c r="I30" s="133"/>
      <c r="J30" s="133"/>
      <c r="K30" s="133"/>
      <c r="L30" s="133"/>
      <c r="M30" s="133"/>
      <c r="N30" s="133"/>
      <c r="O30" s="133"/>
      <c r="P30" s="134"/>
    </row>
    <row r="31" spans="1:16" s="1" customFormat="1" ht="38.25">
      <c r="A31" s="128">
        <v>12</v>
      </c>
      <c r="B31" s="129"/>
      <c r="C31" s="130" t="s">
        <v>270</v>
      </c>
      <c r="D31" s="131" t="s">
        <v>167</v>
      </c>
      <c r="E31" s="132">
        <v>140.19</v>
      </c>
      <c r="F31" s="133"/>
      <c r="G31" s="133">
        <v>0</v>
      </c>
      <c r="H31" s="133">
        <f t="shared" si="0"/>
        <v>0</v>
      </c>
      <c r="I31" s="133"/>
      <c r="J31" s="133"/>
      <c r="K31" s="133">
        <f t="shared" si="1"/>
        <v>0</v>
      </c>
      <c r="L31" s="133">
        <f t="shared" si="2"/>
        <v>0</v>
      </c>
      <c r="M31" s="133">
        <f t="shared" si="3"/>
        <v>0</v>
      </c>
      <c r="N31" s="133">
        <f t="shared" si="4"/>
        <v>0</v>
      </c>
      <c r="O31" s="133">
        <f t="shared" si="5"/>
        <v>0</v>
      </c>
      <c r="P31" s="134">
        <f t="shared" si="6"/>
        <v>0</v>
      </c>
    </row>
    <row r="32" spans="1:16" s="1" customFormat="1">
      <c r="A32" s="128">
        <v>13</v>
      </c>
      <c r="B32" s="129"/>
      <c r="C32" s="130"/>
      <c r="D32" s="131"/>
      <c r="E32" s="131"/>
      <c r="F32" s="133"/>
      <c r="G32" s="133">
        <v>0</v>
      </c>
      <c r="H32" s="133">
        <f t="shared" si="0"/>
        <v>0</v>
      </c>
      <c r="I32" s="133"/>
      <c r="J32" s="133"/>
      <c r="K32" s="133">
        <f t="shared" si="1"/>
        <v>0</v>
      </c>
      <c r="L32" s="133">
        <f t="shared" si="2"/>
        <v>0</v>
      </c>
      <c r="M32" s="133">
        <f t="shared" si="3"/>
        <v>0</v>
      </c>
      <c r="N32" s="133">
        <f t="shared" si="4"/>
        <v>0</v>
      </c>
      <c r="O32" s="133">
        <f t="shared" si="5"/>
        <v>0</v>
      </c>
      <c r="P32" s="134">
        <f t="shared" si="6"/>
        <v>0</v>
      </c>
    </row>
    <row r="33" spans="1:16" s="1" customFormat="1">
      <c r="A33" s="128">
        <v>14</v>
      </c>
      <c r="B33" s="129"/>
      <c r="C33" s="130" t="s">
        <v>217</v>
      </c>
      <c r="D33" s="131"/>
      <c r="E33" s="132"/>
      <c r="F33" s="133"/>
      <c r="G33" s="133">
        <v>0</v>
      </c>
      <c r="H33" s="133">
        <f t="shared" ref="H33:H47" si="7">ROUND(F33*G33,2)</f>
        <v>0</v>
      </c>
      <c r="I33" s="133"/>
      <c r="J33" s="133"/>
      <c r="K33" s="133">
        <f t="shared" si="1"/>
        <v>0</v>
      </c>
      <c r="L33" s="133">
        <f t="shared" si="2"/>
        <v>0</v>
      </c>
      <c r="M33" s="133">
        <f t="shared" si="3"/>
        <v>0</v>
      </c>
      <c r="N33" s="133">
        <f t="shared" si="4"/>
        <v>0</v>
      </c>
      <c r="O33" s="133">
        <f t="shared" si="5"/>
        <v>0</v>
      </c>
      <c r="P33" s="134">
        <f t="shared" si="6"/>
        <v>0</v>
      </c>
    </row>
    <row r="34" spans="1:16" s="1" customFormat="1">
      <c r="A34" s="128">
        <v>15</v>
      </c>
      <c r="B34" s="129"/>
      <c r="C34" s="130" t="s">
        <v>226</v>
      </c>
      <c r="D34" s="131"/>
      <c r="E34" s="132"/>
      <c r="F34" s="133"/>
      <c r="G34" s="133">
        <v>0</v>
      </c>
      <c r="H34" s="133">
        <f t="shared" si="7"/>
        <v>0</v>
      </c>
      <c r="I34" s="133"/>
      <c r="J34" s="133"/>
      <c r="K34" s="133">
        <f t="shared" si="1"/>
        <v>0</v>
      </c>
      <c r="L34" s="133">
        <f t="shared" si="2"/>
        <v>0</v>
      </c>
      <c r="M34" s="133">
        <f t="shared" si="3"/>
        <v>0</v>
      </c>
      <c r="N34" s="133">
        <f t="shared" si="4"/>
        <v>0</v>
      </c>
      <c r="O34" s="133">
        <f t="shared" si="5"/>
        <v>0</v>
      </c>
      <c r="P34" s="134">
        <f t="shared" si="6"/>
        <v>0</v>
      </c>
    </row>
    <row r="35" spans="1:16" s="1" customFormat="1" ht="25.5">
      <c r="A35" s="128">
        <v>16</v>
      </c>
      <c r="B35" s="129"/>
      <c r="C35" s="130" t="s">
        <v>201</v>
      </c>
      <c r="D35" s="131" t="s">
        <v>163</v>
      </c>
      <c r="E35" s="135">
        <v>1</v>
      </c>
      <c r="F35" s="133"/>
      <c r="G35" s="133">
        <v>0</v>
      </c>
      <c r="H35" s="133">
        <f t="shared" si="7"/>
        <v>0</v>
      </c>
      <c r="I35" s="133"/>
      <c r="J35" s="133"/>
      <c r="K35" s="133">
        <f t="shared" ref="K35:K47" si="8">ROUND(H35+I35+J35,2)</f>
        <v>0</v>
      </c>
      <c r="L35" s="133">
        <f t="shared" ref="L35:L47" si="9">ROUND(E35*F35,2)</f>
        <v>0</v>
      </c>
      <c r="M35" s="133">
        <f t="shared" ref="M35:M47" si="10">ROUND(E35*H35,2)</f>
        <v>0</v>
      </c>
      <c r="N35" s="133">
        <f t="shared" ref="N35:N47" si="11">ROUND(E35*I35,2)</f>
        <v>0</v>
      </c>
      <c r="O35" s="133">
        <f t="shared" ref="O35:O47" si="12">ROUND(E35*J35,2)</f>
        <v>0</v>
      </c>
      <c r="P35" s="134">
        <f t="shared" ref="P35:P47" si="13">M35+N35+O35</f>
        <v>0</v>
      </c>
    </row>
    <row r="36" spans="1:16" s="1" customFormat="1">
      <c r="A36" s="128">
        <v>17</v>
      </c>
      <c r="B36" s="129"/>
      <c r="C36" s="130" t="s">
        <v>249</v>
      </c>
      <c r="D36" s="131" t="s">
        <v>163</v>
      </c>
      <c r="E36" s="135">
        <v>1</v>
      </c>
      <c r="F36" s="133"/>
      <c r="G36" s="133">
        <v>0</v>
      </c>
      <c r="H36" s="133">
        <f t="shared" si="7"/>
        <v>0</v>
      </c>
      <c r="I36" s="133"/>
      <c r="J36" s="133"/>
      <c r="K36" s="133">
        <f t="shared" si="8"/>
        <v>0</v>
      </c>
      <c r="L36" s="133">
        <f t="shared" si="9"/>
        <v>0</v>
      </c>
      <c r="M36" s="133">
        <f t="shared" si="10"/>
        <v>0</v>
      </c>
      <c r="N36" s="133">
        <f t="shared" si="11"/>
        <v>0</v>
      </c>
      <c r="O36" s="133">
        <f t="shared" si="12"/>
        <v>0</v>
      </c>
      <c r="P36" s="134">
        <f t="shared" si="13"/>
        <v>0</v>
      </c>
    </row>
    <row r="37" spans="1:16" s="1" customFormat="1" ht="25.5">
      <c r="A37" s="128">
        <v>18</v>
      </c>
      <c r="B37" s="129"/>
      <c r="C37" s="130" t="s">
        <v>203</v>
      </c>
      <c r="D37" s="136" t="s">
        <v>184</v>
      </c>
      <c r="E37" s="131">
        <v>5.9</v>
      </c>
      <c r="F37" s="133"/>
      <c r="G37" s="133">
        <v>0</v>
      </c>
      <c r="H37" s="133">
        <f t="shared" si="7"/>
        <v>0</v>
      </c>
      <c r="I37" s="133"/>
      <c r="J37" s="133"/>
      <c r="K37" s="133">
        <f t="shared" si="8"/>
        <v>0</v>
      </c>
      <c r="L37" s="133">
        <f t="shared" si="9"/>
        <v>0</v>
      </c>
      <c r="M37" s="133">
        <f t="shared" si="10"/>
        <v>0</v>
      </c>
      <c r="N37" s="133">
        <f t="shared" si="11"/>
        <v>0</v>
      </c>
      <c r="O37" s="133">
        <f t="shared" si="12"/>
        <v>0</v>
      </c>
      <c r="P37" s="134">
        <f t="shared" si="13"/>
        <v>0</v>
      </c>
    </row>
    <row r="38" spans="1:16" s="1" customFormat="1">
      <c r="A38" s="128">
        <v>19</v>
      </c>
      <c r="B38" s="129"/>
      <c r="C38" s="130"/>
      <c r="D38" s="180"/>
      <c r="E38" s="131"/>
      <c r="F38" s="133"/>
      <c r="G38" s="133"/>
      <c r="H38" s="133"/>
      <c r="I38" s="133"/>
      <c r="J38" s="133"/>
      <c r="K38" s="133"/>
      <c r="L38" s="133"/>
      <c r="M38" s="133"/>
      <c r="N38" s="133"/>
      <c r="O38" s="133"/>
      <c r="P38" s="134"/>
    </row>
    <row r="39" spans="1:16" s="1" customFormat="1">
      <c r="A39" s="128">
        <v>20</v>
      </c>
      <c r="B39" s="129"/>
      <c r="C39" s="130" t="s">
        <v>217</v>
      </c>
      <c r="D39" s="131"/>
      <c r="E39" s="131"/>
      <c r="F39" s="133"/>
      <c r="G39" s="133">
        <v>0</v>
      </c>
      <c r="H39" s="133">
        <f t="shared" si="7"/>
        <v>0</v>
      </c>
      <c r="I39" s="133"/>
      <c r="J39" s="133"/>
      <c r="K39" s="133">
        <f t="shared" si="8"/>
        <v>0</v>
      </c>
      <c r="L39" s="133">
        <f t="shared" si="9"/>
        <v>0</v>
      </c>
      <c r="M39" s="133">
        <f t="shared" si="10"/>
        <v>0</v>
      </c>
      <c r="N39" s="133">
        <f t="shared" si="11"/>
        <v>0</v>
      </c>
      <c r="O39" s="133">
        <f t="shared" si="12"/>
        <v>0</v>
      </c>
      <c r="P39" s="134">
        <f t="shared" si="13"/>
        <v>0</v>
      </c>
    </row>
    <row r="40" spans="1:16" s="1" customFormat="1">
      <c r="A40" s="128">
        <v>21</v>
      </c>
      <c r="B40" s="129"/>
      <c r="C40" s="130" t="s">
        <v>205</v>
      </c>
      <c r="D40" s="131"/>
      <c r="E40" s="135"/>
      <c r="F40" s="133"/>
      <c r="G40" s="133">
        <v>0</v>
      </c>
      <c r="H40" s="133">
        <f t="shared" si="7"/>
        <v>0</v>
      </c>
      <c r="I40" s="133"/>
      <c r="J40" s="133"/>
      <c r="K40" s="133">
        <f t="shared" si="8"/>
        <v>0</v>
      </c>
      <c r="L40" s="133">
        <f t="shared" si="9"/>
        <v>0</v>
      </c>
      <c r="M40" s="133">
        <f t="shared" si="10"/>
        <v>0</v>
      </c>
      <c r="N40" s="133">
        <f t="shared" si="11"/>
        <v>0</v>
      </c>
      <c r="O40" s="133">
        <f t="shared" si="12"/>
        <v>0</v>
      </c>
      <c r="P40" s="134">
        <f t="shared" si="13"/>
        <v>0</v>
      </c>
    </row>
    <row r="41" spans="1:16" s="1" customFormat="1">
      <c r="A41" s="128">
        <v>22</v>
      </c>
      <c r="B41" s="129"/>
      <c r="C41" s="130" t="s">
        <v>248</v>
      </c>
      <c r="D41" s="131"/>
      <c r="E41" s="131"/>
      <c r="F41" s="133"/>
      <c r="G41" s="133"/>
      <c r="H41" s="133"/>
      <c r="I41" s="133"/>
      <c r="J41" s="133"/>
      <c r="K41" s="133"/>
      <c r="L41" s="133"/>
      <c r="M41" s="133"/>
      <c r="N41" s="133"/>
      <c r="O41" s="133"/>
      <c r="P41" s="134"/>
    </row>
    <row r="42" spans="1:16" s="1" customFormat="1">
      <c r="A42" s="128">
        <v>23</v>
      </c>
      <c r="B42" s="129"/>
      <c r="C42" s="130" t="s">
        <v>269</v>
      </c>
      <c r="D42" s="131" t="s">
        <v>167</v>
      </c>
      <c r="E42" s="132">
        <v>331.58</v>
      </c>
      <c r="F42" s="133"/>
      <c r="G42" s="133"/>
      <c r="H42" s="133"/>
      <c r="I42" s="133"/>
      <c r="J42" s="133"/>
      <c r="K42" s="133"/>
      <c r="L42" s="133"/>
      <c r="M42" s="133"/>
      <c r="N42" s="133"/>
      <c r="O42" s="133"/>
      <c r="P42" s="134"/>
    </row>
    <row r="43" spans="1:16" s="1" customFormat="1" ht="25.5">
      <c r="A43" s="128">
        <v>24</v>
      </c>
      <c r="B43" s="129"/>
      <c r="C43" s="130" t="s">
        <v>238</v>
      </c>
      <c r="D43" s="131" t="s">
        <v>167</v>
      </c>
      <c r="E43" s="132">
        <v>331.58</v>
      </c>
      <c r="F43" s="133"/>
      <c r="G43" s="133">
        <v>0</v>
      </c>
      <c r="H43" s="133">
        <f t="shared" si="7"/>
        <v>0</v>
      </c>
      <c r="I43" s="133"/>
      <c r="J43" s="133"/>
      <c r="K43" s="133">
        <f t="shared" si="8"/>
        <v>0</v>
      </c>
      <c r="L43" s="133">
        <f t="shared" si="9"/>
        <v>0</v>
      </c>
      <c r="M43" s="133">
        <f t="shared" si="10"/>
        <v>0</v>
      </c>
      <c r="N43" s="133">
        <f t="shared" si="11"/>
        <v>0</v>
      </c>
      <c r="O43" s="133">
        <f t="shared" si="12"/>
        <v>0</v>
      </c>
      <c r="P43" s="134">
        <f t="shared" si="13"/>
        <v>0</v>
      </c>
    </row>
    <row r="44" spans="1:16" s="1" customFormat="1" ht="51">
      <c r="A44" s="128">
        <v>25</v>
      </c>
      <c r="B44" s="129"/>
      <c r="C44" s="179" t="s">
        <v>268</v>
      </c>
      <c r="D44" s="131" t="s">
        <v>167</v>
      </c>
      <c r="E44" s="132">
        <v>331.58</v>
      </c>
      <c r="F44" s="133"/>
      <c r="G44" s="133"/>
      <c r="H44" s="133"/>
      <c r="I44" s="133"/>
      <c r="J44" s="133"/>
      <c r="K44" s="133"/>
      <c r="L44" s="133"/>
      <c r="M44" s="133"/>
      <c r="N44" s="133"/>
      <c r="O44" s="133"/>
      <c r="P44" s="134"/>
    </row>
    <row r="45" spans="1:16" s="1" customFormat="1">
      <c r="A45" s="128">
        <v>26</v>
      </c>
      <c r="B45" s="129"/>
      <c r="C45" s="130" t="s">
        <v>206</v>
      </c>
      <c r="D45" s="131" t="s">
        <v>167</v>
      </c>
      <c r="E45" s="132">
        <v>27.28</v>
      </c>
      <c r="F45" s="133"/>
      <c r="G45" s="133">
        <v>0</v>
      </c>
      <c r="H45" s="133">
        <f t="shared" si="7"/>
        <v>0</v>
      </c>
      <c r="I45" s="133"/>
      <c r="J45" s="133"/>
      <c r="K45" s="133">
        <f t="shared" si="8"/>
        <v>0</v>
      </c>
      <c r="L45" s="133">
        <f t="shared" si="9"/>
        <v>0</v>
      </c>
      <c r="M45" s="133">
        <f t="shared" si="10"/>
        <v>0</v>
      </c>
      <c r="N45" s="133">
        <f t="shared" si="11"/>
        <v>0</v>
      </c>
      <c r="O45" s="133">
        <f t="shared" si="12"/>
        <v>0</v>
      </c>
      <c r="P45" s="134">
        <f t="shared" si="13"/>
        <v>0</v>
      </c>
    </row>
    <row r="46" spans="1:16" s="1" customFormat="1" ht="38.25">
      <c r="A46" s="128">
        <v>27</v>
      </c>
      <c r="B46" s="129"/>
      <c r="C46" s="130" t="s">
        <v>270</v>
      </c>
      <c r="D46" s="131" t="s">
        <v>167</v>
      </c>
      <c r="E46" s="132">
        <v>86.42</v>
      </c>
      <c r="F46" s="133"/>
      <c r="G46" s="133">
        <v>0</v>
      </c>
      <c r="H46" s="133">
        <f t="shared" si="7"/>
        <v>0</v>
      </c>
      <c r="I46" s="133"/>
      <c r="J46" s="133"/>
      <c r="K46" s="133">
        <f t="shared" si="8"/>
        <v>0</v>
      </c>
      <c r="L46" s="133">
        <f t="shared" si="9"/>
        <v>0</v>
      </c>
      <c r="M46" s="133">
        <f t="shared" si="10"/>
        <v>0</v>
      </c>
      <c r="N46" s="133">
        <f t="shared" si="11"/>
        <v>0</v>
      </c>
      <c r="O46" s="133">
        <f t="shared" si="12"/>
        <v>0</v>
      </c>
      <c r="P46" s="134">
        <f t="shared" si="13"/>
        <v>0</v>
      </c>
    </row>
    <row r="47" spans="1:16" s="1" customFormat="1" ht="25.5">
      <c r="A47" s="128">
        <v>28</v>
      </c>
      <c r="B47" s="129"/>
      <c r="C47" s="130" t="s">
        <v>271</v>
      </c>
      <c r="D47" s="131" t="s">
        <v>167</v>
      </c>
      <c r="E47" s="132">
        <v>217.88</v>
      </c>
      <c r="F47" s="133"/>
      <c r="G47" s="133">
        <v>0</v>
      </c>
      <c r="H47" s="133">
        <f t="shared" si="7"/>
        <v>0</v>
      </c>
      <c r="I47" s="133"/>
      <c r="J47" s="133"/>
      <c r="K47" s="133">
        <f t="shared" si="8"/>
        <v>0</v>
      </c>
      <c r="L47" s="133">
        <f t="shared" si="9"/>
        <v>0</v>
      </c>
      <c r="M47" s="133">
        <f t="shared" si="10"/>
        <v>0</v>
      </c>
      <c r="N47" s="133">
        <f t="shared" si="11"/>
        <v>0</v>
      </c>
      <c r="O47" s="133">
        <f t="shared" si="12"/>
        <v>0</v>
      </c>
      <c r="P47" s="134">
        <f t="shared" si="13"/>
        <v>0</v>
      </c>
    </row>
    <row r="48" spans="1:16" s="1" customFormat="1">
      <c r="A48" s="128">
        <v>29</v>
      </c>
      <c r="B48" s="129"/>
      <c r="C48" s="130"/>
      <c r="D48" s="131"/>
      <c r="E48" s="131"/>
      <c r="F48" s="133"/>
      <c r="G48" s="133"/>
      <c r="H48" s="133"/>
      <c r="I48" s="133"/>
      <c r="J48" s="133"/>
      <c r="K48" s="133"/>
      <c r="L48" s="133"/>
      <c r="M48" s="133"/>
      <c r="N48" s="133"/>
      <c r="O48" s="133"/>
      <c r="P48" s="134"/>
    </row>
    <row r="49" spans="1:16" s="1" customFormat="1">
      <c r="A49" s="128">
        <v>30</v>
      </c>
      <c r="B49" s="129"/>
      <c r="C49" s="130" t="s">
        <v>218</v>
      </c>
      <c r="D49" s="131"/>
      <c r="E49" s="132"/>
      <c r="F49" s="133"/>
      <c r="G49" s="133">
        <v>0</v>
      </c>
      <c r="H49" s="133">
        <f t="shared" si="0"/>
        <v>0</v>
      </c>
      <c r="I49" s="133"/>
      <c r="J49" s="133"/>
      <c r="K49" s="133">
        <f t="shared" si="1"/>
        <v>0</v>
      </c>
      <c r="L49" s="133">
        <f t="shared" si="2"/>
        <v>0</v>
      </c>
      <c r="M49" s="133">
        <f t="shared" si="3"/>
        <v>0</v>
      </c>
      <c r="N49" s="133">
        <f t="shared" si="4"/>
        <v>0</v>
      </c>
      <c r="O49" s="133">
        <f t="shared" si="5"/>
        <v>0</v>
      </c>
      <c r="P49" s="134">
        <f t="shared" si="6"/>
        <v>0</v>
      </c>
    </row>
    <row r="50" spans="1:16" s="1" customFormat="1">
      <c r="A50" s="128">
        <v>31</v>
      </c>
      <c r="B50" s="129"/>
      <c r="C50" s="130" t="s">
        <v>211</v>
      </c>
      <c r="D50" s="131"/>
      <c r="E50" s="132"/>
      <c r="F50" s="133"/>
      <c r="G50" s="133">
        <v>0</v>
      </c>
      <c r="H50" s="133">
        <f t="shared" si="0"/>
        <v>0</v>
      </c>
      <c r="I50" s="133"/>
      <c r="J50" s="133"/>
      <c r="K50" s="133">
        <f t="shared" si="1"/>
        <v>0</v>
      </c>
      <c r="L50" s="133">
        <f t="shared" si="2"/>
        <v>0</v>
      </c>
      <c r="M50" s="133">
        <f t="shared" si="3"/>
        <v>0</v>
      </c>
      <c r="N50" s="133">
        <f t="shared" si="4"/>
        <v>0</v>
      </c>
      <c r="O50" s="133">
        <f t="shared" si="5"/>
        <v>0</v>
      </c>
      <c r="P50" s="134">
        <f t="shared" si="6"/>
        <v>0</v>
      </c>
    </row>
    <row r="51" spans="1:16" s="1" customFormat="1" ht="25.5">
      <c r="A51" s="128">
        <v>32</v>
      </c>
      <c r="B51" s="129" t="s">
        <v>212</v>
      </c>
      <c r="C51" s="130" t="s">
        <v>210</v>
      </c>
      <c r="D51" s="131" t="s">
        <v>163</v>
      </c>
      <c r="E51" s="135">
        <v>1</v>
      </c>
      <c r="F51" s="133"/>
      <c r="G51" s="133">
        <v>0</v>
      </c>
      <c r="H51" s="133">
        <f t="shared" si="0"/>
        <v>0</v>
      </c>
      <c r="I51" s="133"/>
      <c r="J51" s="133"/>
      <c r="K51" s="133">
        <f t="shared" si="1"/>
        <v>0</v>
      </c>
      <c r="L51" s="133">
        <f t="shared" si="2"/>
        <v>0</v>
      </c>
      <c r="M51" s="133">
        <f t="shared" si="3"/>
        <v>0</v>
      </c>
      <c r="N51" s="133">
        <f t="shared" si="4"/>
        <v>0</v>
      </c>
      <c r="O51" s="133">
        <f t="shared" si="5"/>
        <v>0</v>
      </c>
      <c r="P51" s="134">
        <f t="shared" si="6"/>
        <v>0</v>
      </c>
    </row>
    <row r="52" spans="1:16" s="1" customFormat="1" ht="25.5">
      <c r="A52" s="128">
        <v>33</v>
      </c>
      <c r="B52" s="129" t="s">
        <v>213</v>
      </c>
      <c r="C52" s="130" t="s">
        <v>227</v>
      </c>
      <c r="D52" s="131" t="s">
        <v>163</v>
      </c>
      <c r="E52" s="135">
        <v>2</v>
      </c>
      <c r="F52" s="133"/>
      <c r="G52" s="133">
        <v>0</v>
      </c>
      <c r="H52" s="133">
        <f t="shared" si="0"/>
        <v>0</v>
      </c>
      <c r="I52" s="133"/>
      <c r="J52" s="133"/>
      <c r="K52" s="133">
        <f t="shared" si="1"/>
        <v>0</v>
      </c>
      <c r="L52" s="133">
        <f t="shared" si="2"/>
        <v>0</v>
      </c>
      <c r="M52" s="133">
        <f t="shared" si="3"/>
        <v>0</v>
      </c>
      <c r="N52" s="133">
        <f t="shared" si="4"/>
        <v>0</v>
      </c>
      <c r="O52" s="133">
        <f t="shared" si="5"/>
        <v>0</v>
      </c>
      <c r="P52" s="134">
        <f t="shared" si="6"/>
        <v>0</v>
      </c>
    </row>
    <row r="53" spans="1:16" s="1" customFormat="1">
      <c r="A53" s="128">
        <v>34</v>
      </c>
      <c r="B53" s="129" t="s">
        <v>215</v>
      </c>
      <c r="C53" s="130" t="s">
        <v>248</v>
      </c>
      <c r="D53" s="131"/>
      <c r="E53" s="131"/>
      <c r="F53" s="133"/>
      <c r="G53" s="133"/>
      <c r="H53" s="133"/>
      <c r="I53" s="133"/>
      <c r="J53" s="133"/>
      <c r="K53" s="133"/>
      <c r="L53" s="133"/>
      <c r="M53" s="133"/>
      <c r="N53" s="133"/>
      <c r="O53" s="133"/>
      <c r="P53" s="134"/>
    </row>
    <row r="54" spans="1:16" s="1" customFormat="1">
      <c r="A54" s="128">
        <v>35</v>
      </c>
      <c r="B54" s="129"/>
      <c r="C54" s="130" t="s">
        <v>245</v>
      </c>
      <c r="D54" s="131" t="s">
        <v>167</v>
      </c>
      <c r="E54" s="132">
        <v>22.34</v>
      </c>
      <c r="F54" s="133"/>
      <c r="G54" s="133">
        <v>0</v>
      </c>
      <c r="H54" s="133">
        <f t="shared" si="0"/>
        <v>0</v>
      </c>
      <c r="I54" s="133"/>
      <c r="J54" s="133"/>
      <c r="K54" s="133">
        <f t="shared" si="1"/>
        <v>0</v>
      </c>
      <c r="L54" s="133">
        <f t="shared" si="2"/>
        <v>0</v>
      </c>
      <c r="M54" s="133">
        <f t="shared" si="3"/>
        <v>0</v>
      </c>
      <c r="N54" s="133">
        <f t="shared" si="4"/>
        <v>0</v>
      </c>
      <c r="O54" s="133">
        <f t="shared" si="5"/>
        <v>0</v>
      </c>
      <c r="P54" s="134">
        <f t="shared" si="6"/>
        <v>0</v>
      </c>
    </row>
    <row r="55" spans="1:16" s="1" customFormat="1">
      <c r="A55" s="128">
        <v>36</v>
      </c>
      <c r="B55" s="129"/>
      <c r="C55" s="130" t="s">
        <v>269</v>
      </c>
      <c r="D55" s="131" t="s">
        <v>167</v>
      </c>
      <c r="E55" s="132">
        <v>153.99</v>
      </c>
      <c r="F55" s="133"/>
      <c r="G55" s="133"/>
      <c r="H55" s="133"/>
      <c r="I55" s="133"/>
      <c r="J55" s="133"/>
      <c r="K55" s="133"/>
      <c r="L55" s="133"/>
      <c r="M55" s="133"/>
      <c r="N55" s="133"/>
      <c r="O55" s="133"/>
      <c r="P55" s="134"/>
    </row>
    <row r="56" spans="1:16" s="1" customFormat="1" ht="25.5">
      <c r="A56" s="128">
        <v>37</v>
      </c>
      <c r="B56" s="129"/>
      <c r="C56" s="130" t="s">
        <v>238</v>
      </c>
      <c r="D56" s="131" t="s">
        <v>167</v>
      </c>
      <c r="E56" s="132">
        <v>153.99</v>
      </c>
      <c r="F56" s="133"/>
      <c r="G56" s="133">
        <v>0</v>
      </c>
      <c r="H56" s="133">
        <f t="shared" si="0"/>
        <v>0</v>
      </c>
      <c r="I56" s="133"/>
      <c r="J56" s="133"/>
      <c r="K56" s="133">
        <f t="shared" si="1"/>
        <v>0</v>
      </c>
      <c r="L56" s="133">
        <f t="shared" si="2"/>
        <v>0</v>
      </c>
      <c r="M56" s="133">
        <f t="shared" si="3"/>
        <v>0</v>
      </c>
      <c r="N56" s="133">
        <f t="shared" si="4"/>
        <v>0</v>
      </c>
      <c r="O56" s="133">
        <f t="shared" si="5"/>
        <v>0</v>
      </c>
      <c r="P56" s="134">
        <f t="shared" si="6"/>
        <v>0</v>
      </c>
    </row>
    <row r="57" spans="1:16" s="1" customFormat="1" ht="51">
      <c r="A57" s="128">
        <v>38</v>
      </c>
      <c r="B57" s="129"/>
      <c r="C57" s="179" t="s">
        <v>268</v>
      </c>
      <c r="D57" s="131" t="s">
        <v>167</v>
      </c>
      <c r="E57" s="132">
        <v>153.99</v>
      </c>
      <c r="F57" s="133"/>
      <c r="G57" s="133"/>
      <c r="H57" s="133"/>
      <c r="I57" s="133"/>
      <c r="J57" s="133"/>
      <c r="K57" s="133"/>
      <c r="L57" s="133"/>
      <c r="M57" s="133"/>
      <c r="N57" s="133"/>
      <c r="O57" s="133"/>
      <c r="P57" s="134"/>
    </row>
    <row r="58" spans="1:16" s="1" customFormat="1" ht="38.25">
      <c r="A58" s="128">
        <v>39</v>
      </c>
      <c r="B58" s="129"/>
      <c r="C58" s="130" t="s">
        <v>270</v>
      </c>
      <c r="D58" s="131" t="s">
        <v>167</v>
      </c>
      <c r="E58" s="132">
        <v>153.99</v>
      </c>
      <c r="F58" s="133"/>
      <c r="G58" s="133">
        <v>0</v>
      </c>
      <c r="H58" s="133">
        <f t="shared" si="0"/>
        <v>0</v>
      </c>
      <c r="I58" s="133"/>
      <c r="J58" s="133"/>
      <c r="K58" s="133">
        <f t="shared" si="1"/>
        <v>0</v>
      </c>
      <c r="L58" s="133">
        <f t="shared" si="2"/>
        <v>0</v>
      </c>
      <c r="M58" s="133">
        <f t="shared" si="3"/>
        <v>0</v>
      </c>
      <c r="N58" s="133">
        <f t="shared" si="4"/>
        <v>0</v>
      </c>
      <c r="O58" s="133">
        <f t="shared" si="5"/>
        <v>0</v>
      </c>
      <c r="P58" s="134">
        <f t="shared" si="6"/>
        <v>0</v>
      </c>
    </row>
    <row r="59" spans="1:16" s="1" customFormat="1">
      <c r="A59" s="128">
        <v>40</v>
      </c>
      <c r="B59" s="129"/>
      <c r="C59" s="130"/>
      <c r="D59" s="131"/>
      <c r="E59" s="132"/>
      <c r="F59" s="133"/>
      <c r="G59" s="133">
        <v>0</v>
      </c>
      <c r="H59" s="133">
        <f t="shared" si="0"/>
        <v>0</v>
      </c>
      <c r="I59" s="133"/>
      <c r="J59" s="133"/>
      <c r="K59" s="133">
        <f t="shared" si="1"/>
        <v>0</v>
      </c>
      <c r="L59" s="133">
        <f t="shared" si="2"/>
        <v>0</v>
      </c>
      <c r="M59" s="133">
        <f t="shared" si="3"/>
        <v>0</v>
      </c>
      <c r="N59" s="133">
        <f t="shared" si="4"/>
        <v>0</v>
      </c>
      <c r="O59" s="133">
        <f t="shared" si="5"/>
        <v>0</v>
      </c>
      <c r="P59" s="134">
        <f t="shared" si="6"/>
        <v>0</v>
      </c>
    </row>
    <row r="60" spans="1:16" s="1" customFormat="1">
      <c r="A60" s="128">
        <v>41</v>
      </c>
      <c r="B60" s="129"/>
      <c r="C60" s="130" t="s">
        <v>219</v>
      </c>
      <c r="D60" s="131"/>
      <c r="E60" s="132"/>
      <c r="F60" s="133"/>
      <c r="G60" s="133">
        <v>0</v>
      </c>
      <c r="H60" s="133">
        <f t="shared" si="0"/>
        <v>0</v>
      </c>
      <c r="I60" s="133"/>
      <c r="J60" s="133"/>
      <c r="K60" s="133">
        <f t="shared" si="1"/>
        <v>0</v>
      </c>
      <c r="L60" s="133">
        <f t="shared" si="2"/>
        <v>0</v>
      </c>
      <c r="M60" s="133">
        <f t="shared" si="3"/>
        <v>0</v>
      </c>
      <c r="N60" s="133">
        <f t="shared" si="4"/>
        <v>0</v>
      </c>
      <c r="O60" s="133">
        <f t="shared" si="5"/>
        <v>0</v>
      </c>
      <c r="P60" s="134">
        <f t="shared" si="6"/>
        <v>0</v>
      </c>
    </row>
    <row r="61" spans="1:16" s="1" customFormat="1">
      <c r="A61" s="128">
        <v>42</v>
      </c>
      <c r="B61" s="129"/>
      <c r="C61" s="130" t="s">
        <v>216</v>
      </c>
      <c r="D61" s="131"/>
      <c r="E61" s="132"/>
      <c r="F61" s="133"/>
      <c r="G61" s="133">
        <v>0</v>
      </c>
      <c r="H61" s="133">
        <f t="shared" si="0"/>
        <v>0</v>
      </c>
      <c r="I61" s="133"/>
      <c r="J61" s="133"/>
      <c r="K61" s="133">
        <f t="shared" si="1"/>
        <v>0</v>
      </c>
      <c r="L61" s="133">
        <f t="shared" si="2"/>
        <v>0</v>
      </c>
      <c r="M61" s="133">
        <f t="shared" si="3"/>
        <v>0</v>
      </c>
      <c r="N61" s="133">
        <f t="shared" si="4"/>
        <v>0</v>
      </c>
      <c r="O61" s="133">
        <f t="shared" si="5"/>
        <v>0</v>
      </c>
      <c r="P61" s="134">
        <f t="shared" si="6"/>
        <v>0</v>
      </c>
    </row>
    <row r="62" spans="1:16" s="1" customFormat="1" ht="25.5">
      <c r="A62" s="128">
        <v>43</v>
      </c>
      <c r="B62" s="129"/>
      <c r="C62" s="130" t="s">
        <v>171</v>
      </c>
      <c r="D62" s="131" t="s">
        <v>163</v>
      </c>
      <c r="E62" s="132">
        <v>1</v>
      </c>
      <c r="F62" s="133"/>
      <c r="G62" s="133">
        <v>0</v>
      </c>
      <c r="H62" s="133">
        <f t="shared" si="0"/>
        <v>0</v>
      </c>
      <c r="I62" s="133"/>
      <c r="J62" s="133"/>
      <c r="K62" s="133">
        <f t="shared" si="1"/>
        <v>0</v>
      </c>
      <c r="L62" s="133">
        <f t="shared" si="2"/>
        <v>0</v>
      </c>
      <c r="M62" s="133">
        <f t="shared" si="3"/>
        <v>0</v>
      </c>
      <c r="N62" s="133">
        <f t="shared" si="4"/>
        <v>0</v>
      </c>
      <c r="O62" s="133">
        <f t="shared" si="5"/>
        <v>0</v>
      </c>
      <c r="P62" s="134">
        <f t="shared" si="6"/>
        <v>0</v>
      </c>
    </row>
    <row r="63" spans="1:16" s="1" customFormat="1">
      <c r="A63" s="128">
        <v>44</v>
      </c>
      <c r="B63" s="129"/>
      <c r="C63" s="130" t="s">
        <v>219</v>
      </c>
      <c r="D63" s="131"/>
      <c r="E63" s="132"/>
      <c r="F63" s="133"/>
      <c r="G63" s="133">
        <v>0</v>
      </c>
      <c r="H63" s="133">
        <f t="shared" si="0"/>
        <v>0</v>
      </c>
      <c r="I63" s="133"/>
      <c r="J63" s="133"/>
      <c r="K63" s="133">
        <f t="shared" si="1"/>
        <v>0</v>
      </c>
      <c r="L63" s="133">
        <f t="shared" si="2"/>
        <v>0</v>
      </c>
      <c r="M63" s="133">
        <f t="shared" si="3"/>
        <v>0</v>
      </c>
      <c r="N63" s="133">
        <f t="shared" si="4"/>
        <v>0</v>
      </c>
      <c r="O63" s="133">
        <f t="shared" si="5"/>
        <v>0</v>
      </c>
      <c r="P63" s="134">
        <f t="shared" si="6"/>
        <v>0</v>
      </c>
    </row>
    <row r="64" spans="1:16" s="1" customFormat="1">
      <c r="A64" s="128">
        <v>45</v>
      </c>
      <c r="B64" s="129"/>
      <c r="C64" s="130" t="s">
        <v>220</v>
      </c>
      <c r="D64" s="131"/>
      <c r="E64" s="132"/>
      <c r="F64" s="133"/>
      <c r="G64" s="133">
        <v>0</v>
      </c>
      <c r="H64" s="133">
        <f t="shared" si="0"/>
        <v>0</v>
      </c>
      <c r="I64" s="133"/>
      <c r="J64" s="133"/>
      <c r="K64" s="133">
        <f t="shared" si="1"/>
        <v>0</v>
      </c>
      <c r="L64" s="133">
        <f t="shared" si="2"/>
        <v>0</v>
      </c>
      <c r="M64" s="133">
        <f t="shared" si="3"/>
        <v>0</v>
      </c>
      <c r="N64" s="133">
        <f t="shared" si="4"/>
        <v>0</v>
      </c>
      <c r="O64" s="133">
        <f t="shared" si="5"/>
        <v>0</v>
      </c>
      <c r="P64" s="134">
        <f t="shared" si="6"/>
        <v>0</v>
      </c>
    </row>
    <row r="65" spans="1:16" s="1" customFormat="1">
      <c r="A65" s="128">
        <v>46</v>
      </c>
      <c r="B65" s="129"/>
      <c r="C65" s="130" t="s">
        <v>221</v>
      </c>
      <c r="D65" s="131" t="s">
        <v>166</v>
      </c>
      <c r="E65" s="132">
        <v>17.25</v>
      </c>
      <c r="F65" s="133"/>
      <c r="G65" s="133">
        <v>0</v>
      </c>
      <c r="H65" s="133">
        <f t="shared" si="0"/>
        <v>0</v>
      </c>
      <c r="I65" s="133"/>
      <c r="J65" s="133"/>
      <c r="K65" s="133">
        <f t="shared" si="1"/>
        <v>0</v>
      </c>
      <c r="L65" s="133">
        <f t="shared" si="2"/>
        <v>0</v>
      </c>
      <c r="M65" s="133">
        <f t="shared" si="3"/>
        <v>0</v>
      </c>
      <c r="N65" s="133">
        <f t="shared" si="4"/>
        <v>0</v>
      </c>
      <c r="O65" s="133">
        <f t="shared" si="5"/>
        <v>0</v>
      </c>
      <c r="P65" s="134">
        <f t="shared" si="6"/>
        <v>0</v>
      </c>
    </row>
    <row r="66" spans="1:16" s="1" customFormat="1" ht="25.5">
      <c r="A66" s="128">
        <v>47</v>
      </c>
      <c r="B66" s="129"/>
      <c r="C66" s="130" t="s">
        <v>214</v>
      </c>
      <c r="D66" s="131" t="s">
        <v>163</v>
      </c>
      <c r="E66" s="135">
        <v>5</v>
      </c>
      <c r="F66" s="133"/>
      <c r="G66" s="133">
        <v>0</v>
      </c>
      <c r="H66" s="133">
        <f t="shared" si="0"/>
        <v>0</v>
      </c>
      <c r="I66" s="133"/>
      <c r="J66" s="133"/>
      <c r="K66" s="133">
        <f t="shared" si="1"/>
        <v>0</v>
      </c>
      <c r="L66" s="133">
        <f t="shared" si="2"/>
        <v>0</v>
      </c>
      <c r="M66" s="133">
        <f t="shared" si="3"/>
        <v>0</v>
      </c>
      <c r="N66" s="133">
        <f t="shared" si="4"/>
        <v>0</v>
      </c>
      <c r="O66" s="133">
        <f t="shared" si="5"/>
        <v>0</v>
      </c>
      <c r="P66" s="134">
        <f t="shared" si="6"/>
        <v>0</v>
      </c>
    </row>
    <row r="67" spans="1:16" s="1" customFormat="1">
      <c r="A67" s="128">
        <v>48</v>
      </c>
      <c r="B67" s="129"/>
      <c r="C67" s="130" t="s">
        <v>248</v>
      </c>
      <c r="D67" s="131"/>
      <c r="E67" s="131"/>
      <c r="F67" s="133"/>
      <c r="G67" s="133"/>
      <c r="H67" s="133"/>
      <c r="I67" s="133"/>
      <c r="J67" s="133"/>
      <c r="K67" s="133"/>
      <c r="L67" s="133"/>
      <c r="M67" s="133"/>
      <c r="N67" s="133"/>
      <c r="O67" s="133"/>
      <c r="P67" s="134"/>
    </row>
    <row r="68" spans="1:16" s="1" customFormat="1">
      <c r="A68" s="128">
        <v>49</v>
      </c>
      <c r="B68" s="129"/>
      <c r="C68" s="130" t="s">
        <v>236</v>
      </c>
      <c r="D68" s="131" t="s">
        <v>164</v>
      </c>
      <c r="E68" s="132">
        <v>91.32</v>
      </c>
      <c r="F68" s="133"/>
      <c r="G68" s="133"/>
      <c r="H68" s="133"/>
      <c r="I68" s="133"/>
      <c r="J68" s="133"/>
      <c r="K68" s="133"/>
      <c r="L68" s="133"/>
      <c r="M68" s="133"/>
      <c r="N68" s="133"/>
      <c r="O68" s="133"/>
      <c r="P68" s="134"/>
    </row>
    <row r="69" spans="1:16" s="1" customFormat="1">
      <c r="A69" s="128">
        <v>50</v>
      </c>
      <c r="B69" s="129"/>
      <c r="C69" s="130" t="s">
        <v>269</v>
      </c>
      <c r="D69" s="131" t="s">
        <v>167</v>
      </c>
      <c r="E69" s="132">
        <v>359.47</v>
      </c>
      <c r="F69" s="133"/>
      <c r="G69" s="133">
        <v>0</v>
      </c>
      <c r="H69" s="133">
        <f>ROUND(F69*G69,2)</f>
        <v>0</v>
      </c>
      <c r="I69" s="133"/>
      <c r="J69" s="133"/>
      <c r="K69" s="133">
        <f>ROUND(H69+I69+J69,2)</f>
        <v>0</v>
      </c>
      <c r="L69" s="133">
        <f>ROUND(E69*F69,2)</f>
        <v>0</v>
      </c>
      <c r="M69" s="133">
        <f>ROUND(E69*H69,2)</f>
        <v>0</v>
      </c>
      <c r="N69" s="133">
        <f>ROUND(E69*I69,2)</f>
        <v>0</v>
      </c>
      <c r="O69" s="133">
        <f>ROUND(E69*J69,2)</f>
        <v>0</v>
      </c>
      <c r="P69" s="134">
        <f>M69+N69+O69</f>
        <v>0</v>
      </c>
    </row>
    <row r="70" spans="1:16" s="1" customFormat="1" ht="25.5">
      <c r="A70" s="128">
        <v>51</v>
      </c>
      <c r="B70" s="129"/>
      <c r="C70" s="130" t="s">
        <v>293</v>
      </c>
      <c r="D70" s="131" t="s">
        <v>167</v>
      </c>
      <c r="E70" s="132">
        <v>359.47</v>
      </c>
      <c r="F70" s="133"/>
      <c r="G70" s="133">
        <v>0</v>
      </c>
      <c r="H70" s="133">
        <f t="shared" si="0"/>
        <v>0</v>
      </c>
      <c r="I70" s="133"/>
      <c r="J70" s="133"/>
      <c r="K70" s="133">
        <f t="shared" si="1"/>
        <v>0</v>
      </c>
      <c r="L70" s="133">
        <f t="shared" si="2"/>
        <v>0</v>
      </c>
      <c r="M70" s="133">
        <f t="shared" si="3"/>
        <v>0</v>
      </c>
      <c r="N70" s="133">
        <f t="shared" si="4"/>
        <v>0</v>
      </c>
      <c r="O70" s="133">
        <f t="shared" si="5"/>
        <v>0</v>
      </c>
      <c r="P70" s="134">
        <f t="shared" si="6"/>
        <v>0</v>
      </c>
    </row>
    <row r="71" spans="1:16" s="1" customFormat="1" ht="51">
      <c r="A71" s="128">
        <v>52</v>
      </c>
      <c r="B71" s="129"/>
      <c r="C71" s="179" t="s">
        <v>268</v>
      </c>
      <c r="D71" s="131" t="s">
        <v>167</v>
      </c>
      <c r="E71" s="132">
        <v>359.47</v>
      </c>
      <c r="F71" s="133"/>
      <c r="G71" s="133"/>
      <c r="H71" s="133"/>
      <c r="I71" s="133"/>
      <c r="J71" s="133"/>
      <c r="K71" s="133"/>
      <c r="L71" s="133"/>
      <c r="M71" s="133"/>
      <c r="N71" s="133"/>
      <c r="O71" s="133"/>
      <c r="P71" s="134"/>
    </row>
    <row r="72" spans="1:16" s="1" customFormat="1">
      <c r="A72" s="128">
        <v>53</v>
      </c>
      <c r="B72" s="129"/>
      <c r="C72" s="130" t="s">
        <v>206</v>
      </c>
      <c r="D72" s="131" t="s">
        <v>167</v>
      </c>
      <c r="E72" s="132">
        <v>14.51</v>
      </c>
      <c r="F72" s="133"/>
      <c r="G72" s="133">
        <v>0</v>
      </c>
      <c r="H72" s="133">
        <f t="shared" si="0"/>
        <v>0</v>
      </c>
      <c r="I72" s="133"/>
      <c r="J72" s="133"/>
      <c r="K72" s="133">
        <f t="shared" si="1"/>
        <v>0</v>
      </c>
      <c r="L72" s="133">
        <f t="shared" si="2"/>
        <v>0</v>
      </c>
      <c r="M72" s="133">
        <f t="shared" si="3"/>
        <v>0</v>
      </c>
      <c r="N72" s="133">
        <f t="shared" si="4"/>
        <v>0</v>
      </c>
      <c r="O72" s="133">
        <f t="shared" si="5"/>
        <v>0</v>
      </c>
      <c r="P72" s="134">
        <f t="shared" si="6"/>
        <v>0</v>
      </c>
    </row>
    <row r="73" spans="1:16" s="1" customFormat="1" ht="38.25">
      <c r="A73" s="128">
        <v>54</v>
      </c>
      <c r="B73" s="129"/>
      <c r="C73" s="130" t="s">
        <v>270</v>
      </c>
      <c r="D73" s="131" t="s">
        <v>167</v>
      </c>
      <c r="E73" s="132">
        <v>144.62</v>
      </c>
      <c r="F73" s="133"/>
      <c r="G73" s="133">
        <v>0</v>
      </c>
      <c r="H73" s="133">
        <f t="shared" si="0"/>
        <v>0</v>
      </c>
      <c r="I73" s="133"/>
      <c r="J73" s="133"/>
      <c r="K73" s="133">
        <f t="shared" si="1"/>
        <v>0</v>
      </c>
      <c r="L73" s="133">
        <f t="shared" si="2"/>
        <v>0</v>
      </c>
      <c r="M73" s="133">
        <f t="shared" si="3"/>
        <v>0</v>
      </c>
      <c r="N73" s="133">
        <f t="shared" si="4"/>
        <v>0</v>
      </c>
      <c r="O73" s="133">
        <f t="shared" si="5"/>
        <v>0</v>
      </c>
      <c r="P73" s="134">
        <f t="shared" si="6"/>
        <v>0</v>
      </c>
    </row>
    <row r="74" spans="1:16" s="1" customFormat="1" ht="25.5">
      <c r="A74" s="128">
        <v>55</v>
      </c>
      <c r="B74" s="129"/>
      <c r="C74" s="130" t="s">
        <v>271</v>
      </c>
      <c r="D74" s="131" t="s">
        <v>167</v>
      </c>
      <c r="E74" s="132">
        <v>200.34</v>
      </c>
      <c r="F74" s="133"/>
      <c r="G74" s="133">
        <v>0</v>
      </c>
      <c r="H74" s="133">
        <f t="shared" si="0"/>
        <v>0</v>
      </c>
      <c r="I74" s="133"/>
      <c r="J74" s="133"/>
      <c r="K74" s="133">
        <f t="shared" si="1"/>
        <v>0</v>
      </c>
      <c r="L74" s="133">
        <f t="shared" si="2"/>
        <v>0</v>
      </c>
      <c r="M74" s="133">
        <f t="shared" si="3"/>
        <v>0</v>
      </c>
      <c r="N74" s="133">
        <f t="shared" si="4"/>
        <v>0</v>
      </c>
      <c r="O74" s="133">
        <f t="shared" si="5"/>
        <v>0</v>
      </c>
      <c r="P74" s="134">
        <f t="shared" si="6"/>
        <v>0</v>
      </c>
    </row>
    <row r="75" spans="1:16" s="1" customFormat="1">
      <c r="A75" s="128">
        <v>56</v>
      </c>
      <c r="B75" s="129"/>
      <c r="C75" s="130"/>
      <c r="D75" s="131"/>
      <c r="E75" s="132"/>
      <c r="F75" s="133"/>
      <c r="G75" s="133">
        <v>0</v>
      </c>
      <c r="H75" s="133">
        <f t="shared" si="0"/>
        <v>0</v>
      </c>
      <c r="I75" s="133"/>
      <c r="J75" s="133"/>
      <c r="K75" s="133">
        <f t="shared" si="1"/>
        <v>0</v>
      </c>
      <c r="L75" s="133">
        <f t="shared" si="2"/>
        <v>0</v>
      </c>
      <c r="M75" s="133">
        <f t="shared" si="3"/>
        <v>0</v>
      </c>
      <c r="N75" s="133">
        <f t="shared" si="4"/>
        <v>0</v>
      </c>
      <c r="O75" s="133">
        <f t="shared" si="5"/>
        <v>0</v>
      </c>
      <c r="P75" s="134">
        <f t="shared" si="6"/>
        <v>0</v>
      </c>
    </row>
    <row r="76" spans="1:16" s="1" customFormat="1">
      <c r="A76" s="128">
        <v>57</v>
      </c>
      <c r="B76" s="129"/>
      <c r="C76" s="130" t="s">
        <v>169</v>
      </c>
      <c r="D76" s="131"/>
      <c r="E76" s="132"/>
      <c r="F76" s="133"/>
      <c r="G76" s="133">
        <v>0</v>
      </c>
      <c r="H76" s="133">
        <f t="shared" si="0"/>
        <v>0</v>
      </c>
      <c r="I76" s="133"/>
      <c r="J76" s="133"/>
      <c r="K76" s="133">
        <f t="shared" si="1"/>
        <v>0</v>
      </c>
      <c r="L76" s="133">
        <f t="shared" si="2"/>
        <v>0</v>
      </c>
      <c r="M76" s="133">
        <f t="shared" si="3"/>
        <v>0</v>
      </c>
      <c r="N76" s="133">
        <f t="shared" si="4"/>
        <v>0</v>
      </c>
      <c r="O76" s="133">
        <f t="shared" si="5"/>
        <v>0</v>
      </c>
      <c r="P76" s="134">
        <f t="shared" si="6"/>
        <v>0</v>
      </c>
    </row>
    <row r="77" spans="1:16" s="1" customFormat="1">
      <c r="A77" s="128">
        <v>58</v>
      </c>
      <c r="B77" s="129"/>
      <c r="C77" s="130" t="s">
        <v>170</v>
      </c>
      <c r="D77" s="131" t="s">
        <v>163</v>
      </c>
      <c r="E77" s="135">
        <v>1</v>
      </c>
      <c r="F77" s="133"/>
      <c r="G77" s="133">
        <v>0</v>
      </c>
      <c r="H77" s="133">
        <f t="shared" si="0"/>
        <v>0</v>
      </c>
      <c r="I77" s="133"/>
      <c r="J77" s="133"/>
      <c r="K77" s="133">
        <f t="shared" si="1"/>
        <v>0</v>
      </c>
      <c r="L77" s="133">
        <f t="shared" si="2"/>
        <v>0</v>
      </c>
      <c r="M77" s="133">
        <f t="shared" si="3"/>
        <v>0</v>
      </c>
      <c r="N77" s="133">
        <f t="shared" si="4"/>
        <v>0</v>
      </c>
      <c r="O77" s="133">
        <f t="shared" si="5"/>
        <v>0</v>
      </c>
      <c r="P77" s="134">
        <f t="shared" si="6"/>
        <v>0</v>
      </c>
    </row>
    <row r="78" spans="1:16" s="25" customFormat="1" ht="6">
      <c r="A78" s="65"/>
      <c r="B78" s="65"/>
      <c r="C78" s="66"/>
      <c r="D78" s="67"/>
      <c r="E78" s="68"/>
      <c r="F78" s="69"/>
      <c r="G78" s="69"/>
      <c r="H78" s="69"/>
      <c r="I78" s="69"/>
      <c r="J78" s="69"/>
      <c r="K78" s="69"/>
      <c r="L78" s="69"/>
      <c r="M78" s="69"/>
      <c r="N78" s="69"/>
      <c r="O78" s="69"/>
      <c r="P78" s="69"/>
    </row>
    <row r="79" spans="1:16">
      <c r="A79" s="270" t="s">
        <v>145</v>
      </c>
      <c r="B79" s="270"/>
      <c r="C79" s="270"/>
      <c r="D79" s="270"/>
      <c r="E79" s="270"/>
      <c r="F79" s="270"/>
      <c r="G79" s="270"/>
      <c r="H79" s="270"/>
      <c r="I79" s="270"/>
      <c r="J79" s="270"/>
      <c r="K79" s="20"/>
      <c r="L79" s="49">
        <f>SUM(L19:L78)</f>
        <v>0</v>
      </c>
      <c r="M79" s="49">
        <f>SUM(M19:M78)</f>
        <v>0</v>
      </c>
      <c r="N79" s="49">
        <f>SUM(N19:N78)</f>
        <v>0</v>
      </c>
      <c r="O79" s="49">
        <f>SUM(O19:O78)</f>
        <v>0</v>
      </c>
      <c r="P79" s="49">
        <f>SUM(P19:P78)</f>
        <v>0</v>
      </c>
    </row>
    <row r="80" spans="1:16" s="1" customFormat="1">
      <c r="B80" s="110"/>
      <c r="C80" s="111"/>
      <c r="D80" s="112"/>
      <c r="E80" s="112"/>
    </row>
    <row r="81" spans="1:12" s="1" customFormat="1">
      <c r="A81" s="257" t="s">
        <v>13</v>
      </c>
      <c r="B81" s="257"/>
      <c r="C81" s="146">
        <f>'KOPS-1'!$C$36</f>
        <v>0</v>
      </c>
      <c r="D81" s="112"/>
      <c r="E81" s="112"/>
    </row>
    <row r="82" spans="1:12" s="1" customFormat="1">
      <c r="B82" s="110"/>
      <c r="C82" s="147" t="s">
        <v>14</v>
      </c>
      <c r="D82" s="112"/>
      <c r="E82" s="112"/>
    </row>
    <row r="83" spans="1:12" s="1" customFormat="1">
      <c r="A83" s="1" t="s">
        <v>144</v>
      </c>
      <c r="B83" s="113"/>
      <c r="C83" s="146">
        <f>'KOPS-1'!$C$38</f>
        <v>0</v>
      </c>
      <c r="D83" s="112"/>
      <c r="E83" s="112"/>
      <c r="I83" s="148"/>
      <c r="J83" s="148"/>
      <c r="K83" s="148"/>
      <c r="L83" s="148"/>
    </row>
    <row r="84" spans="1:12" s="1" customFormat="1">
      <c r="A84" s="257" t="str">
        <f>KOPT!$A$38</f>
        <v>Tāme sastādīta 2026.gada __. ____________</v>
      </c>
      <c r="B84" s="257"/>
      <c r="C84" s="257"/>
      <c r="D84" s="112"/>
      <c r="E84" s="112"/>
    </row>
    <row r="85" spans="1:12" s="1" customFormat="1" hidden="1" outlineLevel="1">
      <c r="B85" s="110"/>
      <c r="C85" s="111"/>
      <c r="D85" s="112"/>
      <c r="E85" s="112"/>
    </row>
    <row r="86" spans="1:12" s="1" customFormat="1" hidden="1" outlineLevel="1">
      <c r="A86" s="257" t="s">
        <v>143</v>
      </c>
      <c r="B86" s="257"/>
      <c r="C86" s="146"/>
      <c r="D86" s="112"/>
      <c r="E86" s="112"/>
    </row>
    <row r="87" spans="1:12" s="1" customFormat="1" hidden="1" outlineLevel="1">
      <c r="B87" s="110"/>
      <c r="C87" s="147" t="s">
        <v>14</v>
      </c>
      <c r="D87" s="112"/>
      <c r="E87" s="112"/>
    </row>
    <row r="88" spans="1:12" s="1" customFormat="1" hidden="1" outlineLevel="1">
      <c r="A88" s="1" t="s">
        <v>144</v>
      </c>
      <c r="B88" s="113"/>
      <c r="C88" s="146"/>
      <c r="D88" s="112"/>
      <c r="E88" s="112"/>
      <c r="I88" s="148"/>
      <c r="J88" s="148"/>
      <c r="K88" s="148"/>
      <c r="L88" s="148"/>
    </row>
    <row r="89" spans="1:12" s="1" customFormat="1" collapsed="1">
      <c r="B89" s="110"/>
      <c r="C89" s="111"/>
      <c r="D89" s="112"/>
      <c r="E89" s="112"/>
    </row>
    <row r="90" spans="1:12" s="1" customFormat="1">
      <c r="B90" s="110"/>
      <c r="C90" s="111"/>
      <c r="D90" s="112"/>
      <c r="E90" s="112"/>
    </row>
  </sheetData>
  <mergeCells count="21">
    <mergeCell ref="A79:J79"/>
    <mergeCell ref="A81:B81"/>
    <mergeCell ref="A84:C84"/>
    <mergeCell ref="A86:B86"/>
    <mergeCell ref="A9:P9"/>
    <mergeCell ref="A11:K11"/>
    <mergeCell ref="N11:O11"/>
    <mergeCell ref="N13:P13"/>
    <mergeCell ref="A15:A16"/>
    <mergeCell ref="B15:B16"/>
    <mergeCell ref="C15:C16"/>
    <mergeCell ref="D15:D16"/>
    <mergeCell ref="E15:E16"/>
    <mergeCell ref="F15:K15"/>
    <mergeCell ref="L15:P15"/>
    <mergeCell ref="A8:P8"/>
    <mergeCell ref="A1:P1"/>
    <mergeCell ref="A3:P3"/>
    <mergeCell ref="A4:P4"/>
    <mergeCell ref="A6:P6"/>
    <mergeCell ref="A7:P7"/>
  </mergeCells>
  <conditionalFormatting sqref="C20:C77">
    <cfRule type="expression" dxfId="4" priority="1">
      <formula>AND(D20=0, E20=0)</formula>
    </cfRule>
  </conditionalFormatting>
  <pageMargins left="0.39370078740157483" right="0.39370078740157483" top="1.1811023622047245" bottom="0.78740157480314965" header="0.31496062992125984" footer="0.39370078740157483"/>
  <pageSetup paperSize="9" scale="71" fitToHeight="0" orientation="landscape" blackAndWhite="1" r:id="rId1"/>
  <headerFooter>
    <oddFooter>&amp;L&amp;"Times New Roman,Regular"&amp;10Izstrādāts tāmēšanas birojā SIA "Bazis Solutions" | e-pasts: info@bazis.lv | tālr. (+371) 23777237&amp;R&amp;"Times New Roman,Regular"&amp;10&amp;P. lpp.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P A M i W t 3 R K T W l A A A A 9 w A A A B I A H A B D b 2 5 m a W c v U G F j a 2 F n Z S 5 4 b W w g o h g A K K A U A A A A A A A A A A A A A A A A A A A A A A A A A A A A h Y 8 x D o I w G I W v Q r r T l p o Q I T 9 l c I X E x I S 4 N l C h E Y q h h X I 3 B 4 / k F c Q o 6 u b 4 v v c N 7 9 2 v N 0 j n r v U m O R j V 6 w Q F m C J P 6 r K v l K 4 T N N q T v 0 U p h 7 0 o z 6 K W 3 i J r E 8 + m S l B j 7 S U m x D m H 3 Q b 3 Q 0 0 Y p Q E 5 5 t m h b G Q n 0 E d W / 2 V f a W O F L i X i U L z G c I a j E A d R G D J M g a w U c q W / B l s G P 9 s f C L u x t e M g e T v 5 W Q F k j U D e J / g D U E s D B B Q A A g A I A D w D I 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8 A y J a K I p H u A 4 A A A A R A A A A E w A c A E Z v c m 1 1 b G F z L 1 N l Y 3 R p b 2 4 x L m 0 g o h g A K K A U A A A A A A A A A A A A A A A A A A A A A A A A A A A A K 0 5 N L s n M z 1 M I h t C G 1 g B Q S w E C L Q A U A A I A C A A 8 A y J a 3 d E p N a U A A A D 3 A A A A E g A A A A A A A A A A A A A A A A A A A A A A Q 2 9 u Z m l n L 1 B h Y 2 t h Z 2 U u e G 1 s U E s B A i 0 A F A A C A A g A P A M i W g / K 6 a u k A A A A 6 Q A A A B M A A A A A A A A A A A A A A A A A 8 Q A A A F t D b 2 5 0 Z W 5 0 X 1 R 5 c G V z X S 5 4 b W x Q S w E C L Q A U A A I A C A A 8 A y J 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d F s / s T 1 n 0 G + F G w E Q 1 S T c w A A A A A C A A A A A A A Q Z g A A A A E A A C A A A A B L m g K H / I 6 B D c r A O 5 I b z k r b u o p 8 R 9 3 g 6 G c V / b j w f J M j M A A A A A A O g A A A A A I A A C A A A A B D R W a M i y 5 u A p N X T E Q f G w T m H Z T F V N g w t A F G Q t n 3 l U 5 S 8 1 A A A A B m P M g w j m 2 R G 2 9 9 K p E c B U v v Z G F q U f 1 R k e 3 z r v a 5 0 i D r D I 1 Q V k O n y t i i y E A V Z + M z p o P P Y y n U M T R I Q H 2 1 o Z L Y e 0 S 2 3 7 X j s R u f N k P k 4 X D D O 2 8 Y j 0 A A A A B T o A s M / z I b N v F M m 5 n / z E u T O 5 X K i w R a o k 2 5 O r c D l p q J z I A D i G 9 V M s G v S t T c h 6 d J y q x 7 i g 8 T r 1 o D z Q P Q u 6 q 0 W i u p < / D a t a M a s h u p > 
</file>

<file path=customXml/itemProps1.xml><?xml version="1.0" encoding="utf-8"?>
<ds:datastoreItem xmlns:ds="http://schemas.openxmlformats.org/officeDocument/2006/customXml" ds:itemID="{486AB16A-355D-4E9A-B61A-C94BC0F5405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SKAIDROJOŠS APRAKSTS</vt:lpstr>
      <vt:lpstr>KOPT (PAREDZAMĀ LĪGUMCENA)</vt:lpstr>
      <vt:lpstr>KOPT</vt:lpstr>
      <vt:lpstr>KOPS-1</vt:lpstr>
      <vt:lpstr>1. STĀVS</vt:lpstr>
      <vt:lpstr>PAMATI</vt:lpstr>
      <vt:lpstr>LABIKĀRTOŠANA</vt:lpstr>
      <vt:lpstr>JUMTS</vt:lpstr>
      <vt:lpstr>FASĀDE</vt:lpstr>
      <vt:lpstr>LIFTS</vt:lpstr>
      <vt:lpstr>RESTAURĀCIJA</vt:lpstr>
      <vt:lpstr>IEJĀS MEZGLS</vt:lpstr>
      <vt:lpstr>Citi darbi </vt:lpstr>
      <vt:lpstr>Projektēšana un autoruzraudzība</vt:lpstr>
      <vt:lpstr>'1. STĀVS'!Print_Area</vt:lpstr>
      <vt:lpstr>'Citi darbi '!Print_Area</vt:lpstr>
      <vt:lpstr>FASĀDE!Print_Area</vt:lpstr>
      <vt:lpstr>'IEJĀS MEZGLS'!Print_Area</vt:lpstr>
      <vt:lpstr>JUMTS!Print_Area</vt:lpstr>
      <vt:lpstr>'KOPS-1'!Print_Area</vt:lpstr>
      <vt:lpstr>KOPT!Print_Area</vt:lpstr>
      <vt:lpstr>'KOPT (PAREDZAMĀ LĪGUMCENA)'!Print_Area</vt:lpstr>
      <vt:lpstr>LABIKĀRTOŠANA!Print_Area</vt:lpstr>
      <vt:lpstr>LIFTS!Print_Area</vt:lpstr>
      <vt:lpstr>PAMATI!Print_Area</vt:lpstr>
      <vt:lpstr>'Projektēšana un autoruzraudzība'!Print_Area</vt:lpstr>
      <vt:lpstr>RESTAURĀCIJA!Print_Area</vt:lpstr>
      <vt:lpstr>'SKAIDROJOŠS APRAKSTS'!Print_Area</vt:lpstr>
      <vt:lpstr>'1. STĀVS'!Print_Titles</vt:lpstr>
      <vt:lpstr>'Citi darbi '!Print_Titles</vt:lpstr>
      <vt:lpstr>FASĀDE!Print_Titles</vt:lpstr>
      <vt:lpstr>'IEJĀS MEZGLS'!Print_Titles</vt:lpstr>
      <vt:lpstr>JUMTS!Print_Titles</vt:lpstr>
      <vt:lpstr>'KOPS-1'!Print_Titles</vt:lpstr>
      <vt:lpstr>KOPT!Print_Titles</vt:lpstr>
      <vt:lpstr>'KOPT (PAREDZAMĀ LĪGUMCENA)'!Print_Titles</vt:lpstr>
      <vt:lpstr>LABIKĀRTOŠANA!Print_Titles</vt:lpstr>
      <vt:lpstr>LIFTS!Print_Titles</vt:lpstr>
      <vt:lpstr>PAMATI!Print_Titles</vt:lpstr>
      <vt:lpstr>'Projektēšana un autoruzraudzība'!Print_Titles</vt:lpstr>
      <vt:lpstr>RESTAURĀCIJA!Print_Titles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2026-03-24T09:57:29Z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imCT.Renderer.Visible">
    <vt:lpwstr>false</vt:lpwstr>
  </property>
  <property fmtid="{D5CDD505-2E9C-101B-9397-08002B2CF9AE}" pid="3" name="BimCT.ModelTree.Visible">
    <vt:lpwstr>false</vt:lpwstr>
  </property>
  <property fmtid="{D5CDD505-2E9C-101B-9397-08002B2CF9AE}" pid="4" name="BimCT.Renderer.XRay">
    <vt:lpwstr>true</vt:lpwstr>
  </property>
  <property fmtid="{D5CDD505-2E9C-101B-9397-08002B2CF9AE}" pid="5" name="BimCT.Renderer.Width">
    <vt:lpwstr>600</vt:lpwstr>
  </property>
  <property fmtid="{D5CDD505-2E9C-101B-9397-08002B2CF9AE}" pid="6" name="BimCT.Renderer.DockPosition">
    <vt:lpwstr>2</vt:lpwstr>
  </property>
  <property fmtid="{D5CDD505-2E9C-101B-9397-08002B2CF9AE}" pid="7" name="BimCT.Renderer.ShadingMode">
    <vt:lpwstr>5</vt:lpwstr>
  </property>
  <property fmtid="{D5CDD505-2E9C-101B-9397-08002B2CF9AE}" pid="8" name="BimCT.ModelTree.Height">
    <vt:lpwstr>1019</vt:lpwstr>
  </property>
  <property fmtid="{D5CDD505-2E9C-101B-9397-08002B2CF9AE}" pid="9" name="BimCT.Renderer.Enhanced.Silhouettes">
    <vt:lpwstr>false</vt:lpwstr>
  </property>
  <property fmtid="{D5CDD505-2E9C-101B-9397-08002B2CF9AE}" pid="10" name="BimCT.Renderer.Height">
    <vt:lpwstr>1019</vt:lpwstr>
  </property>
  <property fmtid="{D5CDD505-2E9C-101B-9397-08002B2CF9AE}" pid="11" name="BimCT.Schema.Version">
    <vt:lpwstr>1.0</vt:lpwstr>
  </property>
  <property fmtid="{D5CDD505-2E9C-101B-9397-08002B2CF9AE}" pid="12" name="BimCT.ShowFPS">
    <vt:lpwstr>false</vt:lpwstr>
  </property>
  <property fmtid="{D5CDD505-2E9C-101B-9397-08002B2CF9AE}" pid="13" name="BimCT.ModelTree.Width">
    <vt:lpwstr>500</vt:lpwstr>
  </property>
  <property fmtid="{D5CDD505-2E9C-101B-9397-08002B2CF9AE}" pid="14" name="BimCT.Database.Id">
    <vt:lpwstr>f7e8a348-ecfc-4faa-b3cf-1965fa25d646</vt:lpwstr>
  </property>
  <property fmtid="{D5CDD505-2E9C-101B-9397-08002B2CF9AE}" pid="15" name="BimCT.ModelTree.DockPosition">
    <vt:lpwstr>0</vt:lpwstr>
  </property>
</Properties>
</file>