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21"/>
  <workbookPr/>
  <mc:AlternateContent xmlns:mc="http://schemas.openxmlformats.org/markup-compatibility/2006">
    <mc:Choice Requires="x15">
      <x15ac:absPath xmlns:x15ac="http://schemas.microsoft.com/office/spreadsheetml/2010/11/ac" url="https://d.docs.live.net/37dc274f8fa2d520/Attachments/No_Google_Drive/Līvupes_skola/03_Lietvediba/vestules/2026/"/>
    </mc:Choice>
  </mc:AlternateContent>
  <xr:revisionPtr revIDLastSave="1" documentId="13_ncr:1_{6D03977C-4AC9-4436-929A-B5DF508F4F94}" xr6:coauthVersionLast="47" xr6:coauthVersionMax="47" xr10:uidLastSave="{8394C678-F1E0-E44B-A9B2-66BF213002A5}"/>
  <bookViews>
    <workbookView xWindow="0" yWindow="660" windowWidth="26180" windowHeight="16140" tabRatio="871" activeTab="2" xr2:uid="{00000000-000D-0000-FFFF-FFFF00000000}"/>
  </bookViews>
  <sheets>
    <sheet name="neprintēt" sheetId="174" state="hidden" r:id="rId1"/>
    <sheet name="Koptāme" sheetId="189" r:id="rId2"/>
    <sheet name="kopsavilkums_Dz. ēka" sheetId="136" r:id="rId3"/>
    <sheet name="1" sheetId="286" r:id="rId4"/>
    <sheet name="2" sheetId="203" r:id="rId5"/>
    <sheet name="3" sheetId="288" r:id="rId6"/>
    <sheet name="4" sheetId="224" r:id="rId7"/>
    <sheet name="5" sheetId="289" r:id="rId8"/>
    <sheet name="6" sheetId="227" r:id="rId9"/>
    <sheet name="7" sheetId="290" r:id="rId10"/>
    <sheet name="8" sheetId="291" r:id="rId11"/>
    <sheet name="9" sheetId="221" r:id="rId12"/>
    <sheet name="10" sheetId="281" r:id="rId13"/>
    <sheet name="11" sheetId="282" r:id="rId14"/>
    <sheet name="12" sheetId="283" r:id="rId15"/>
    <sheet name="13" sheetId="257" r:id="rId16"/>
    <sheet name="14" sheetId="241" r:id="rId17"/>
    <sheet name="15" sheetId="243" r:id="rId18"/>
    <sheet name="16" sheetId="285" r:id="rId19"/>
  </sheets>
  <externalReferences>
    <externalReference r:id="rId20"/>
  </externalReferences>
  <definedNames>
    <definedName name="A">'[1]2'!$A$1</definedName>
    <definedName name="P">#REF!</definedName>
    <definedName name="_xlnm.Print_Area" localSheetId="12">'10'!$A$1:$P$49</definedName>
    <definedName name="_xlnm.Print_Area" localSheetId="13">'11'!$A$1:$P$52</definedName>
    <definedName name="_xlnm.Print_Area" localSheetId="14">'12'!$A$1:$P$41</definedName>
    <definedName name="_xlnm.Print_Area" localSheetId="15">'13'!$A$1:$P$100</definedName>
    <definedName name="_xlnm.Print_Area" localSheetId="16">'14'!$A$1:$P$71</definedName>
    <definedName name="_xlnm.Print_Area" localSheetId="17">'15'!$A$1:$P$62</definedName>
    <definedName name="_xlnm.Print_Area" localSheetId="18">'16'!$A$1:$P$28</definedName>
    <definedName name="_xlnm.Print_Area" localSheetId="4">'2'!$A$1:$P$33</definedName>
    <definedName name="_xlnm.Print_Area" localSheetId="6">'4'!$A$1:$P$82</definedName>
    <definedName name="_xlnm.Print_Area" localSheetId="8">'6'!$A$1:$P$37</definedName>
    <definedName name="_xlnm.Print_Area" localSheetId="11">'9'!$A$1:$P$48</definedName>
    <definedName name="_xlnm.Print_Area" localSheetId="2">'kopsavilkums_Dz. ēka'!$A$1:$I$39</definedName>
    <definedName name="_xlnm.Print_Area" localSheetId="1">Koptāme!$A$1:$G$30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290" l="1"/>
  <c r="O85" i="290"/>
  <c r="N84" i="290"/>
  <c r="N85" i="290"/>
  <c r="M84" i="290"/>
  <c r="P84" i="290" s="1"/>
  <c r="M85" i="290"/>
  <c r="L84" i="290"/>
  <c r="L85" i="290"/>
  <c r="K84" i="290"/>
  <c r="K85" i="290"/>
  <c r="H84" i="290"/>
  <c r="H85" i="290"/>
  <c r="O82" i="290"/>
  <c r="O83" i="290"/>
  <c r="N82" i="290"/>
  <c r="N83" i="290"/>
  <c r="M83" i="290"/>
  <c r="L82" i="290"/>
  <c r="L83" i="290"/>
  <c r="K83" i="290"/>
  <c r="H82" i="290"/>
  <c r="M82" i="290" s="1"/>
  <c r="H83" i="290"/>
  <c r="P29" i="227"/>
  <c r="O27" i="227"/>
  <c r="O28" i="227"/>
  <c r="P28" i="227" s="1"/>
  <c r="O29" i="227"/>
  <c r="N27" i="227"/>
  <c r="N28" i="227"/>
  <c r="N29" i="227"/>
  <c r="M28" i="227"/>
  <c r="M29" i="227"/>
  <c r="L27" i="227"/>
  <c r="L28" i="227"/>
  <c r="L29" i="227"/>
  <c r="K27" i="227"/>
  <c r="K28" i="227"/>
  <c r="H27" i="227"/>
  <c r="M27" i="227" s="1"/>
  <c r="P27" i="227" s="1"/>
  <c r="H28" i="227"/>
  <c r="H29" i="227"/>
  <c r="K29" i="227" s="1"/>
  <c r="O26" i="290"/>
  <c r="O27" i="290"/>
  <c r="O28" i="290"/>
  <c r="N26" i="290"/>
  <c r="N27" i="290"/>
  <c r="N28" i="290"/>
  <c r="L26" i="290"/>
  <c r="L27" i="290"/>
  <c r="L28" i="290"/>
  <c r="H26" i="290"/>
  <c r="K26" i="290" s="1"/>
  <c r="H27" i="290"/>
  <c r="K27" i="290" s="1"/>
  <c r="H28" i="290"/>
  <c r="M28" i="290" s="1"/>
  <c r="P82" i="290" l="1"/>
  <c r="P85" i="290"/>
  <c r="P28" i="290"/>
  <c r="K82" i="290"/>
  <c r="M26" i="290"/>
  <c r="P26" i="290" s="1"/>
  <c r="P83" i="290"/>
  <c r="K28" i="290"/>
  <c r="M27" i="290"/>
  <c r="P27" i="290" s="1"/>
  <c r="A62" i="224" l="1"/>
  <c r="O61" i="224"/>
  <c r="N61" i="224"/>
  <c r="L61" i="224"/>
  <c r="H61" i="224"/>
  <c r="M61" i="224" s="1"/>
  <c r="P61" i="224" s="1"/>
  <c r="O60" i="224"/>
  <c r="N60" i="224"/>
  <c r="M60" i="224"/>
  <c r="P60" i="224" s="1"/>
  <c r="L60" i="224"/>
  <c r="K60" i="224"/>
  <c r="A60" i="224"/>
  <c r="O59" i="224"/>
  <c r="N59" i="224"/>
  <c r="L59" i="224"/>
  <c r="H59" i="224"/>
  <c r="M59" i="224" s="1"/>
  <c r="O58" i="224"/>
  <c r="N58" i="224"/>
  <c r="M58" i="224"/>
  <c r="L58" i="224"/>
  <c r="K58" i="224"/>
  <c r="A58" i="224"/>
  <c r="O57" i="224"/>
  <c r="N57" i="224"/>
  <c r="L57" i="224"/>
  <c r="H57" i="224"/>
  <c r="M57" i="224" s="1"/>
  <c r="O56" i="224"/>
  <c r="N56" i="224"/>
  <c r="M56" i="224"/>
  <c r="L56" i="224"/>
  <c r="K56" i="224"/>
  <c r="A56" i="224"/>
  <c r="O55" i="224"/>
  <c r="N55" i="224"/>
  <c r="L55" i="224"/>
  <c r="H55" i="224"/>
  <c r="M55" i="224" s="1"/>
  <c r="O54" i="224"/>
  <c r="N54" i="224"/>
  <c r="M54" i="224"/>
  <c r="L54" i="224"/>
  <c r="K54" i="224"/>
  <c r="A54" i="224"/>
  <c r="O53" i="224"/>
  <c r="N53" i="224"/>
  <c r="L53" i="224"/>
  <c r="H53" i="224"/>
  <c r="M53" i="224" s="1"/>
  <c r="O52" i="224"/>
  <c r="N52" i="224"/>
  <c r="M52" i="224"/>
  <c r="L52" i="224"/>
  <c r="K52" i="224"/>
  <c r="A52" i="224"/>
  <c r="O51" i="224"/>
  <c r="N51" i="224"/>
  <c r="L51" i="224"/>
  <c r="H51" i="224"/>
  <c r="M51" i="224" s="1"/>
  <c r="O50" i="224"/>
  <c r="N50" i="224"/>
  <c r="L50" i="224"/>
  <c r="H50" i="224"/>
  <c r="M50" i="224" s="1"/>
  <c r="O49" i="224"/>
  <c r="N49" i="224"/>
  <c r="L49" i="224"/>
  <c r="H49" i="224"/>
  <c r="K49" i="224" s="1"/>
  <c r="O48" i="224"/>
  <c r="N48" i="224"/>
  <c r="L48" i="224"/>
  <c r="H48" i="224"/>
  <c r="M48" i="224" s="1"/>
  <c r="O47" i="224"/>
  <c r="N47" i="224"/>
  <c r="L47" i="224"/>
  <c r="H47" i="224"/>
  <c r="M47" i="224" s="1"/>
  <c r="O46" i="224"/>
  <c r="N46" i="224"/>
  <c r="L46" i="224"/>
  <c r="H46" i="224"/>
  <c r="K46" i="224" s="1"/>
  <c r="O45" i="224"/>
  <c r="N45" i="224"/>
  <c r="L45" i="224"/>
  <c r="H45" i="224"/>
  <c r="M45" i="224" s="1"/>
  <c r="O44" i="224"/>
  <c r="N44" i="224"/>
  <c r="M44" i="224"/>
  <c r="L44" i="224"/>
  <c r="K44" i="224"/>
  <c r="A44" i="224"/>
  <c r="O43" i="224"/>
  <c r="N43" i="224"/>
  <c r="L43" i="224"/>
  <c r="H43" i="224"/>
  <c r="M43" i="224" s="1"/>
  <c r="O42" i="224"/>
  <c r="N42" i="224"/>
  <c r="L42" i="224"/>
  <c r="H42" i="224"/>
  <c r="M42" i="224" s="1"/>
  <c r="O41" i="224"/>
  <c r="N41" i="224"/>
  <c r="L41" i="224"/>
  <c r="H41" i="224"/>
  <c r="M41" i="224" s="1"/>
  <c r="O40" i="224"/>
  <c r="N40" i="224"/>
  <c r="L40" i="224"/>
  <c r="K40" i="224"/>
  <c r="H40" i="224"/>
  <c r="M40" i="224" s="1"/>
  <c r="O39" i="224"/>
  <c r="N39" i="224"/>
  <c r="L39" i="224"/>
  <c r="H39" i="224"/>
  <c r="M39" i="224" s="1"/>
  <c r="O38" i="224"/>
  <c r="N38" i="224"/>
  <c r="L38" i="224"/>
  <c r="H38" i="224"/>
  <c r="M38" i="224" s="1"/>
  <c r="O37" i="224"/>
  <c r="N37" i="224"/>
  <c r="M37" i="224"/>
  <c r="L37" i="224"/>
  <c r="K37" i="224"/>
  <c r="A37" i="224"/>
  <c r="O36" i="224"/>
  <c r="N36" i="224"/>
  <c r="L36" i="224"/>
  <c r="H36" i="224"/>
  <c r="K36" i="224" s="1"/>
  <c r="O35" i="224"/>
  <c r="N35" i="224"/>
  <c r="L35" i="224"/>
  <c r="H35" i="224"/>
  <c r="M35" i="224" s="1"/>
  <c r="O34" i="224"/>
  <c r="N34" i="224"/>
  <c r="L34" i="224"/>
  <c r="H34" i="224"/>
  <c r="M34" i="224" s="1"/>
  <c r="O33" i="224"/>
  <c r="N33" i="224"/>
  <c r="L33" i="224"/>
  <c r="H33" i="224"/>
  <c r="K33" i="224" s="1"/>
  <c r="O32" i="224"/>
  <c r="N32" i="224"/>
  <c r="L32" i="224"/>
  <c r="H32" i="224"/>
  <c r="M32" i="224" s="1"/>
  <c r="O31" i="224"/>
  <c r="N31" i="224"/>
  <c r="L31" i="224"/>
  <c r="H31" i="224"/>
  <c r="M31" i="224" s="1"/>
  <c r="O30" i="224"/>
  <c r="N30" i="224"/>
  <c r="M30" i="224"/>
  <c r="L30" i="224"/>
  <c r="K30" i="224"/>
  <c r="A30" i="224"/>
  <c r="O29" i="224"/>
  <c r="N29" i="224"/>
  <c r="L29" i="224"/>
  <c r="H29" i="224"/>
  <c r="M29" i="224" s="1"/>
  <c r="O28" i="224"/>
  <c r="N28" i="224"/>
  <c r="L28" i="224"/>
  <c r="H28" i="224"/>
  <c r="M28" i="224" s="1"/>
  <c r="O27" i="224"/>
  <c r="N27" i="224"/>
  <c r="L27" i="224"/>
  <c r="H27" i="224"/>
  <c r="M27" i="224" s="1"/>
  <c r="O26" i="224"/>
  <c r="N26" i="224"/>
  <c r="L26" i="224"/>
  <c r="H26" i="224"/>
  <c r="M26" i="224" s="1"/>
  <c r="O25" i="224"/>
  <c r="N25" i="224"/>
  <c r="L25" i="224"/>
  <c r="H25" i="224"/>
  <c r="M25" i="224" s="1"/>
  <c r="O24" i="224"/>
  <c r="N24" i="224"/>
  <c r="M24" i="224"/>
  <c r="L24" i="224"/>
  <c r="K24" i="224"/>
  <c r="A24" i="224"/>
  <c r="O23" i="224"/>
  <c r="N23" i="224"/>
  <c r="L23" i="224"/>
  <c r="H23" i="224"/>
  <c r="K23" i="224" s="1"/>
  <c r="O22" i="224"/>
  <c r="N22" i="224"/>
  <c r="L22" i="224"/>
  <c r="H22" i="224"/>
  <c r="M22" i="224" s="1"/>
  <c r="O21" i="224"/>
  <c r="N21" i="224"/>
  <c r="L21" i="224"/>
  <c r="H21" i="224"/>
  <c r="M21" i="224" s="1"/>
  <c r="O20" i="224"/>
  <c r="N20" i="224"/>
  <c r="L20" i="224"/>
  <c r="H20" i="224"/>
  <c r="K20" i="224" s="1"/>
  <c r="O19" i="224"/>
  <c r="N19" i="224"/>
  <c r="L19" i="224"/>
  <c r="H19" i="224"/>
  <c r="M19" i="224" s="1"/>
  <c r="O18" i="224"/>
  <c r="N18" i="224"/>
  <c r="L18" i="224"/>
  <c r="H18" i="224"/>
  <c r="M18" i="224" s="1"/>
  <c r="O17" i="224"/>
  <c r="N17" i="224"/>
  <c r="M17" i="224"/>
  <c r="L17" i="224"/>
  <c r="K17" i="224"/>
  <c r="A17" i="224"/>
  <c r="O16" i="224"/>
  <c r="N16" i="224"/>
  <c r="L16" i="224"/>
  <c r="H16" i="224"/>
  <c r="M16" i="224" s="1"/>
  <c r="O15" i="224"/>
  <c r="N15" i="224"/>
  <c r="L15" i="224"/>
  <c r="H15" i="224"/>
  <c r="M15" i="224" s="1"/>
  <c r="O14" i="224"/>
  <c r="N14" i="224"/>
  <c r="M14" i="224"/>
  <c r="L14" i="224"/>
  <c r="K14" i="224"/>
  <c r="A14" i="224"/>
  <c r="O13" i="224"/>
  <c r="N13" i="224"/>
  <c r="L13" i="224"/>
  <c r="H13" i="224"/>
  <c r="K13" i="224" s="1"/>
  <c r="O12" i="224"/>
  <c r="N12" i="224"/>
  <c r="L12" i="224"/>
  <c r="H12" i="224"/>
  <c r="M12" i="224" s="1"/>
  <c r="A12" i="224"/>
  <c r="H11" i="224"/>
  <c r="P16" i="224" l="1"/>
  <c r="P25" i="224"/>
  <c r="P58" i="224"/>
  <c r="K61" i="224"/>
  <c r="A13" i="224"/>
  <c r="A15" i="224" s="1"/>
  <c r="K28" i="224"/>
  <c r="P29" i="224"/>
  <c r="P30" i="224"/>
  <c r="P38" i="224"/>
  <c r="K25" i="224"/>
  <c r="K29" i="224"/>
  <c r="N62" i="224"/>
  <c r="K26" i="224"/>
  <c r="P37" i="224"/>
  <c r="P53" i="224"/>
  <c r="K27" i="224"/>
  <c r="P31" i="224"/>
  <c r="P34" i="224"/>
  <c r="P44" i="224"/>
  <c r="P52" i="224"/>
  <c r="P54" i="224"/>
  <c r="P56" i="224"/>
  <c r="O62" i="224"/>
  <c r="P24" i="224"/>
  <c r="P28" i="224"/>
  <c r="P41" i="224"/>
  <c r="P15" i="224"/>
  <c r="P17" i="224"/>
  <c r="P19" i="224"/>
  <c r="P22" i="224"/>
  <c r="P27" i="224"/>
  <c r="P40" i="224"/>
  <c r="P45" i="224"/>
  <c r="P48" i="224"/>
  <c r="P51" i="224"/>
  <c r="P59" i="224"/>
  <c r="P43" i="224"/>
  <c r="P57" i="224"/>
  <c r="P32" i="224"/>
  <c r="P35" i="224"/>
  <c r="P47" i="224"/>
  <c r="P26" i="224"/>
  <c r="P14" i="224"/>
  <c r="P18" i="224"/>
  <c r="P21" i="224"/>
  <c r="P39" i="224"/>
  <c r="P50" i="224"/>
  <c r="P42" i="224"/>
  <c r="P55" i="224"/>
  <c r="K57" i="224"/>
  <c r="K15" i="224"/>
  <c r="K53" i="224"/>
  <c r="K38" i="224"/>
  <c r="K39" i="224"/>
  <c r="K41" i="224"/>
  <c r="K42" i="224"/>
  <c r="K43" i="224"/>
  <c r="K16" i="224"/>
  <c r="L62" i="224"/>
  <c r="P12" i="224"/>
  <c r="M13" i="224"/>
  <c r="P13" i="224" s="1"/>
  <c r="K18" i="224"/>
  <c r="M20" i="224"/>
  <c r="P20" i="224" s="1"/>
  <c r="K21" i="224"/>
  <c r="M23" i="224"/>
  <c r="P23" i="224" s="1"/>
  <c r="K31" i="224"/>
  <c r="M33" i="224"/>
  <c r="P33" i="224" s="1"/>
  <c r="K34" i="224"/>
  <c r="M36" i="224"/>
  <c r="P36" i="224" s="1"/>
  <c r="M46" i="224"/>
  <c r="P46" i="224" s="1"/>
  <c r="K47" i="224"/>
  <c r="M49" i="224"/>
  <c r="P49" i="224" s="1"/>
  <c r="K50" i="224"/>
  <c r="K12" i="224"/>
  <c r="K19" i="224"/>
  <c r="K22" i="224"/>
  <c r="K32" i="224"/>
  <c r="K35" i="224"/>
  <c r="K45" i="224"/>
  <c r="K48" i="224"/>
  <c r="K51" i="224"/>
  <c r="K55" i="224"/>
  <c r="K59" i="224"/>
  <c r="A65" i="257"/>
  <c r="O64" i="257"/>
  <c r="N64" i="257"/>
  <c r="L64" i="257"/>
  <c r="H64" i="257"/>
  <c r="K64" i="257" s="1"/>
  <c r="O63" i="257"/>
  <c r="N63" i="257"/>
  <c r="L63" i="257"/>
  <c r="H63" i="257"/>
  <c r="K63" i="257" s="1"/>
  <c r="O62" i="257"/>
  <c r="N62" i="257"/>
  <c r="L62" i="257"/>
  <c r="H62" i="257"/>
  <c r="K62" i="257" s="1"/>
  <c r="A62" i="257"/>
  <c r="O61" i="257"/>
  <c r="N61" i="257"/>
  <c r="L61" i="257"/>
  <c r="H61" i="257"/>
  <c r="M61" i="257" s="1"/>
  <c r="A61" i="257"/>
  <c r="O60" i="257"/>
  <c r="N60" i="257"/>
  <c r="L60" i="257"/>
  <c r="H60" i="257"/>
  <c r="M60" i="257" s="1"/>
  <c r="A60" i="257"/>
  <c r="O59" i="257"/>
  <c r="N59" i="257"/>
  <c r="L59" i="257"/>
  <c r="H59" i="257"/>
  <c r="K59" i="257" s="1"/>
  <c r="A59" i="257"/>
  <c r="O58" i="257"/>
  <c r="N58" i="257"/>
  <c r="L58" i="257"/>
  <c r="H58" i="257"/>
  <c r="M58" i="257" s="1"/>
  <c r="P58" i="257" s="1"/>
  <c r="A58" i="257"/>
  <c r="O57" i="257"/>
  <c r="N57" i="257"/>
  <c r="L57" i="257"/>
  <c r="H57" i="257"/>
  <c r="K57" i="257" s="1"/>
  <c r="A57" i="257"/>
  <c r="O56" i="257"/>
  <c r="N56" i="257"/>
  <c r="M56" i="257"/>
  <c r="L56" i="257"/>
  <c r="H56" i="257"/>
  <c r="K56" i="257" s="1"/>
  <c r="A56" i="257"/>
  <c r="O55" i="257"/>
  <c r="N55" i="257"/>
  <c r="L55" i="257"/>
  <c r="H55" i="257"/>
  <c r="M55" i="257" s="1"/>
  <c r="A55" i="257"/>
  <c r="O54" i="257"/>
  <c r="N54" i="257"/>
  <c r="L54" i="257"/>
  <c r="H54" i="257"/>
  <c r="K54" i="257" s="1"/>
  <c r="O53" i="257"/>
  <c r="N53" i="257"/>
  <c r="L53" i="257"/>
  <c r="H53" i="257"/>
  <c r="K53" i="257" s="1"/>
  <c r="O52" i="257"/>
  <c r="N52" i="257"/>
  <c r="L52" i="257"/>
  <c r="H52" i="257"/>
  <c r="M52" i="257" s="1"/>
  <c r="O51" i="257"/>
  <c r="N51" i="257"/>
  <c r="L51" i="257"/>
  <c r="H51" i="257"/>
  <c r="M51" i="257" s="1"/>
  <c r="O50" i="257"/>
  <c r="N50" i="257"/>
  <c r="L50" i="257"/>
  <c r="H50" i="257"/>
  <c r="K50" i="257" s="1"/>
  <c r="O49" i="257"/>
  <c r="N49" i="257"/>
  <c r="L49" i="257"/>
  <c r="H49" i="257"/>
  <c r="M49" i="257" s="1"/>
  <c r="A49" i="257"/>
  <c r="O48" i="257"/>
  <c r="N48" i="257"/>
  <c r="L48" i="257"/>
  <c r="H48" i="257"/>
  <c r="M48" i="257" s="1"/>
  <c r="A48" i="257"/>
  <c r="O47" i="257"/>
  <c r="N47" i="257"/>
  <c r="L47" i="257"/>
  <c r="H47" i="257"/>
  <c r="K47" i="257" s="1"/>
  <c r="O46" i="257"/>
  <c r="N46" i="257"/>
  <c r="L46" i="257"/>
  <c r="H46" i="257"/>
  <c r="M46" i="257" s="1"/>
  <c r="O45" i="257"/>
  <c r="N45" i="257"/>
  <c r="L45" i="257"/>
  <c r="H45" i="257"/>
  <c r="M45" i="257" s="1"/>
  <c r="O44" i="257"/>
  <c r="N44" i="257"/>
  <c r="L44" i="257"/>
  <c r="H44" i="257"/>
  <c r="M44" i="257" s="1"/>
  <c r="O43" i="257"/>
  <c r="N43" i="257"/>
  <c r="L43" i="257"/>
  <c r="H43" i="257"/>
  <c r="M43" i="257" s="1"/>
  <c r="O42" i="257"/>
  <c r="N42" i="257"/>
  <c r="L42" i="257"/>
  <c r="H42" i="257"/>
  <c r="K42" i="257" s="1"/>
  <c r="O41" i="257"/>
  <c r="N41" i="257"/>
  <c r="L41" i="257"/>
  <c r="H41" i="257"/>
  <c r="K41" i="257" s="1"/>
  <c r="O40" i="257"/>
  <c r="N40" i="257"/>
  <c r="L40" i="257"/>
  <c r="H40" i="257"/>
  <c r="M40" i="257" s="1"/>
  <c r="O39" i="257"/>
  <c r="N39" i="257"/>
  <c r="L39" i="257"/>
  <c r="H39" i="257"/>
  <c r="K39" i="257" s="1"/>
  <c r="O38" i="257"/>
  <c r="N38" i="257"/>
  <c r="L38" i="257"/>
  <c r="H38" i="257"/>
  <c r="K38" i="257" s="1"/>
  <c r="O37" i="257"/>
  <c r="N37" i="257"/>
  <c r="L37" i="257"/>
  <c r="H37" i="257"/>
  <c r="M37" i="257" s="1"/>
  <c r="O36" i="257"/>
  <c r="N36" i="257"/>
  <c r="L36" i="257"/>
  <c r="H36" i="257"/>
  <c r="M36" i="257" s="1"/>
  <c r="A36" i="257"/>
  <c r="O35" i="257"/>
  <c r="N35" i="257"/>
  <c r="L35" i="257"/>
  <c r="H35" i="257"/>
  <c r="K35" i="257" s="1"/>
  <c r="O34" i="257"/>
  <c r="N34" i="257"/>
  <c r="L34" i="257"/>
  <c r="H34" i="257"/>
  <c r="K34" i="257" s="1"/>
  <c r="A34" i="257"/>
  <c r="O33" i="257"/>
  <c r="N33" i="257"/>
  <c r="L33" i="257"/>
  <c r="H33" i="257"/>
  <c r="K33" i="257" s="1"/>
  <c r="A33" i="257"/>
  <c r="O32" i="257"/>
  <c r="N32" i="257"/>
  <c r="L32" i="257"/>
  <c r="H32" i="257"/>
  <c r="K32" i="257" s="1"/>
  <c r="A32" i="257"/>
  <c r="O31" i="257"/>
  <c r="N31" i="257"/>
  <c r="M31" i="257"/>
  <c r="L31" i="257"/>
  <c r="K31" i="257"/>
  <c r="H31" i="257"/>
  <c r="A31" i="257"/>
  <c r="O30" i="257"/>
  <c r="N30" i="257"/>
  <c r="L30" i="257"/>
  <c r="H30" i="257"/>
  <c r="K30" i="257" s="1"/>
  <c r="A30" i="257"/>
  <c r="O29" i="257"/>
  <c r="N29" i="257"/>
  <c r="L29" i="257"/>
  <c r="H29" i="257"/>
  <c r="M29" i="257" s="1"/>
  <c r="O28" i="257"/>
  <c r="N28" i="257"/>
  <c r="L28" i="257"/>
  <c r="H28" i="257"/>
  <c r="M28" i="257" s="1"/>
  <c r="O27" i="257"/>
  <c r="N27" i="257"/>
  <c r="L27" i="257"/>
  <c r="H27" i="257"/>
  <c r="M27" i="257" s="1"/>
  <c r="O26" i="257"/>
  <c r="N26" i="257"/>
  <c r="L26" i="257"/>
  <c r="H26" i="257"/>
  <c r="M26" i="257" s="1"/>
  <c r="A26" i="257"/>
  <c r="O25" i="257"/>
  <c r="N25" i="257"/>
  <c r="L25" i="257"/>
  <c r="H25" i="257"/>
  <c r="K25" i="257" s="1"/>
  <c r="A25" i="257"/>
  <c r="O24" i="257"/>
  <c r="N24" i="257"/>
  <c r="L24" i="257"/>
  <c r="H24" i="257"/>
  <c r="K24" i="257" s="1"/>
  <c r="O23" i="257"/>
  <c r="N23" i="257"/>
  <c r="L23" i="257"/>
  <c r="H23" i="257"/>
  <c r="K23" i="257" s="1"/>
  <c r="A23" i="257"/>
  <c r="O22" i="257"/>
  <c r="N22" i="257"/>
  <c r="L22" i="257"/>
  <c r="H22" i="257"/>
  <c r="K22" i="257" s="1"/>
  <c r="A22" i="257"/>
  <c r="O21" i="257"/>
  <c r="N21" i="257"/>
  <c r="L21" i="257"/>
  <c r="H21" i="257"/>
  <c r="M21" i="257" s="1"/>
  <c r="A21" i="257"/>
  <c r="O20" i="257"/>
  <c r="N20" i="257"/>
  <c r="L20" i="257"/>
  <c r="H20" i="257"/>
  <c r="M20" i="257" s="1"/>
  <c r="A20" i="257"/>
  <c r="O19" i="257"/>
  <c r="N19" i="257"/>
  <c r="L19" i="257"/>
  <c r="H19" i="257"/>
  <c r="K19" i="257" s="1"/>
  <c r="O18" i="257"/>
  <c r="N18" i="257"/>
  <c r="L18" i="257"/>
  <c r="H18" i="257"/>
  <c r="M18" i="257" s="1"/>
  <c r="P18" i="257" s="1"/>
  <c r="O17" i="257"/>
  <c r="N17" i="257"/>
  <c r="L17" i="257"/>
  <c r="H17" i="257"/>
  <c r="M17" i="257" s="1"/>
  <c r="O16" i="257"/>
  <c r="N16" i="257"/>
  <c r="L16" i="257"/>
  <c r="H16" i="257"/>
  <c r="K16" i="257" s="1"/>
  <c r="O15" i="257"/>
  <c r="N15" i="257"/>
  <c r="L15" i="257"/>
  <c r="H15" i="257"/>
  <c r="M15" i="257" s="1"/>
  <c r="O14" i="257"/>
  <c r="N14" i="257"/>
  <c r="L14" i="257"/>
  <c r="H14" i="257"/>
  <c r="M14" i="257" s="1"/>
  <c r="O13" i="257"/>
  <c r="N13" i="257"/>
  <c r="L13" i="257"/>
  <c r="H13" i="257"/>
  <c r="K13" i="257" s="1"/>
  <c r="A13" i="257"/>
  <c r="N12" i="257"/>
  <c r="M12" i="257"/>
  <c r="L12" i="257"/>
  <c r="J12" i="257"/>
  <c r="K12" i="257" s="1"/>
  <c r="N11" i="257"/>
  <c r="M11" i="257"/>
  <c r="L11" i="257"/>
  <c r="J11" i="257"/>
  <c r="K11" i="257" s="1"/>
  <c r="P15" i="257" l="1"/>
  <c r="P60" i="257"/>
  <c r="K28" i="257"/>
  <c r="A16" i="224"/>
  <c r="M34" i="257"/>
  <c r="P51" i="257"/>
  <c r="M57" i="257"/>
  <c r="P57" i="257" s="1"/>
  <c r="K29" i="257"/>
  <c r="M59" i="257"/>
  <c r="P59" i="257" s="1"/>
  <c r="N65" i="257"/>
  <c r="A14" i="257"/>
  <c r="A15" i="257" s="1"/>
  <c r="A16" i="257" s="1"/>
  <c r="A17" i="257" s="1"/>
  <c r="M16" i="257"/>
  <c r="P16" i="257" s="1"/>
  <c r="P61" i="257"/>
  <c r="P14" i="257"/>
  <c r="M32" i="257"/>
  <c r="P32" i="257" s="1"/>
  <c r="M35" i="257"/>
  <c r="P35" i="257" s="1"/>
  <c r="P44" i="257"/>
  <c r="M54" i="257"/>
  <c r="P54" i="257" s="1"/>
  <c r="P55" i="257"/>
  <c r="O11" i="257"/>
  <c r="P11" i="257" s="1"/>
  <c r="L65" i="257"/>
  <c r="O12" i="257"/>
  <c r="P12" i="257" s="1"/>
  <c r="K26" i="257"/>
  <c r="P48" i="257"/>
  <c r="M62" i="224"/>
  <c r="A18" i="224"/>
  <c r="P62" i="224"/>
  <c r="O7" i="224" s="1"/>
  <c r="P27" i="257"/>
  <c r="P34" i="257"/>
  <c r="P56" i="257"/>
  <c r="P17" i="257"/>
  <c r="P21" i="257"/>
  <c r="P26" i="257"/>
  <c r="P28" i="257"/>
  <c r="P29" i="257"/>
  <c r="P31" i="257"/>
  <c r="P37" i="257"/>
  <c r="P40" i="257"/>
  <c r="P43" i="257"/>
  <c r="P46" i="257"/>
  <c r="P20" i="257"/>
  <c r="P36" i="257"/>
  <c r="P45" i="257"/>
  <c r="P49" i="257"/>
  <c r="P52" i="257"/>
  <c r="M19" i="257"/>
  <c r="P19" i="257" s="1"/>
  <c r="M25" i="257"/>
  <c r="P25" i="257" s="1"/>
  <c r="M53" i="257"/>
  <c r="P53" i="257" s="1"/>
  <c r="M64" i="257"/>
  <c r="P64" i="257" s="1"/>
  <c r="M13" i="257"/>
  <c r="P13" i="257" s="1"/>
  <c r="M63" i="257"/>
  <c r="P63" i="257" s="1"/>
  <c r="M38" i="257"/>
  <c r="P38" i="257" s="1"/>
  <c r="M62" i="257"/>
  <c r="P62" i="257" s="1"/>
  <c r="K51" i="257"/>
  <c r="K60" i="257"/>
  <c r="K48" i="257"/>
  <c r="M22" i="257"/>
  <c r="P22" i="257" s="1"/>
  <c r="M41" i="257"/>
  <c r="P41" i="257" s="1"/>
  <c r="K44" i="257"/>
  <c r="K45" i="257"/>
  <c r="M47" i="257"/>
  <c r="P47" i="257" s="1"/>
  <c r="M50" i="257"/>
  <c r="P50" i="257" s="1"/>
  <c r="K14" i="257"/>
  <c r="K17" i="257"/>
  <c r="K36" i="257"/>
  <c r="K55" i="257"/>
  <c r="K58" i="257"/>
  <c r="K61" i="257"/>
  <c r="K20" i="257"/>
  <c r="K46" i="257"/>
  <c r="K49" i="257"/>
  <c r="K52" i="257"/>
  <c r="K15" i="257"/>
  <c r="K18" i="257"/>
  <c r="K21" i="257"/>
  <c r="M23" i="257"/>
  <c r="P23" i="257" s="1"/>
  <c r="K37" i="257"/>
  <c r="M39" i="257"/>
  <c r="P39" i="257" s="1"/>
  <c r="K40" i="257"/>
  <c r="M42" i="257"/>
  <c r="P42" i="257" s="1"/>
  <c r="K27" i="257"/>
  <c r="K43" i="257"/>
  <c r="M24" i="257"/>
  <c r="P24" i="257" s="1"/>
  <c r="M30" i="257"/>
  <c r="P30" i="257" s="1"/>
  <c r="M33" i="257"/>
  <c r="P33" i="257" s="1"/>
  <c r="E32" i="136"/>
  <c r="H15" i="290"/>
  <c r="H16" i="290"/>
  <c r="H17" i="290"/>
  <c r="H18" i="290"/>
  <c r="H19" i="290"/>
  <c r="H20" i="290"/>
  <c r="H21" i="290"/>
  <c r="H22" i="290"/>
  <c r="H23" i="290"/>
  <c r="H24" i="290"/>
  <c r="H25" i="290"/>
  <c r="H29" i="290"/>
  <c r="H30" i="290"/>
  <c r="H31" i="290"/>
  <c r="H32" i="290"/>
  <c r="H33" i="290"/>
  <c r="H34" i="290"/>
  <c r="H35" i="290"/>
  <c r="H36" i="290"/>
  <c r="H37" i="290"/>
  <c r="H38" i="290"/>
  <c r="H39" i="290"/>
  <c r="H40" i="290"/>
  <c r="H41" i="290"/>
  <c r="H42" i="290"/>
  <c r="H43" i="290"/>
  <c r="H44" i="290"/>
  <c r="H45" i="290"/>
  <c r="H46" i="290"/>
  <c r="H47" i="290"/>
  <c r="H48" i="290"/>
  <c r="H49" i="290"/>
  <c r="H50" i="290"/>
  <c r="H51" i="290"/>
  <c r="H52" i="290"/>
  <c r="H53" i="290"/>
  <c r="H54" i="290"/>
  <c r="H55" i="290"/>
  <c r="H56" i="290"/>
  <c r="H57" i="290"/>
  <c r="H58" i="290"/>
  <c r="H59" i="290"/>
  <c r="H60" i="290"/>
  <c r="H61" i="290"/>
  <c r="H62" i="290"/>
  <c r="H63" i="290"/>
  <c r="H64" i="290"/>
  <c r="H65" i="290"/>
  <c r="H66" i="290"/>
  <c r="H67" i="290"/>
  <c r="H68" i="290"/>
  <c r="H69" i="290"/>
  <c r="H70" i="290"/>
  <c r="H71" i="290"/>
  <c r="H72" i="290"/>
  <c r="H73" i="290"/>
  <c r="H74" i="290"/>
  <c r="H75" i="290"/>
  <c r="H76" i="290"/>
  <c r="H77" i="290"/>
  <c r="H78" i="290"/>
  <c r="H79" i="290"/>
  <c r="H80" i="290"/>
  <c r="H81" i="290"/>
  <c r="H14" i="288"/>
  <c r="H15" i="288"/>
  <c r="H16" i="288"/>
  <c r="H17" i="288"/>
  <c r="H18" i="288"/>
  <c r="H19" i="288"/>
  <c r="H20" i="288"/>
  <c r="H21" i="288"/>
  <c r="H22" i="288"/>
  <c r="H23" i="288"/>
  <c r="H24" i="288"/>
  <c r="H25" i="288"/>
  <c r="H26" i="288"/>
  <c r="H27" i="288"/>
  <c r="H28" i="288"/>
  <c r="H29" i="288"/>
  <c r="H30" i="288"/>
  <c r="H31" i="288"/>
  <c r="H32" i="288"/>
  <c r="H33" i="288"/>
  <c r="H34" i="288"/>
  <c r="H35" i="288"/>
  <c r="H36" i="288"/>
  <c r="H37" i="288"/>
  <c r="H38" i="288"/>
  <c r="H39" i="288"/>
  <c r="H40" i="288"/>
  <c r="H41" i="288"/>
  <c r="H42" i="288"/>
  <c r="H43" i="288"/>
  <c r="H44" i="288"/>
  <c r="H45" i="288"/>
  <c r="H46" i="288"/>
  <c r="H47" i="288"/>
  <c r="H48" i="288"/>
  <c r="H49" i="288"/>
  <c r="H50" i="288"/>
  <c r="H51" i="288"/>
  <c r="H52" i="288"/>
  <c r="H53" i="288"/>
  <c r="H54" i="288"/>
  <c r="H55" i="288"/>
  <c r="H56" i="288"/>
  <c r="H57" i="288"/>
  <c r="H58" i="288"/>
  <c r="H59" i="288"/>
  <c r="H60" i="288"/>
  <c r="H61" i="288"/>
  <c r="H62" i="288"/>
  <c r="H63" i="288"/>
  <c r="H64" i="288"/>
  <c r="H65" i="288"/>
  <c r="H66" i="288"/>
  <c r="H67" i="288"/>
  <c r="H68" i="288"/>
  <c r="H69" i="288"/>
  <c r="H70" i="288"/>
  <c r="H71" i="288"/>
  <c r="H72" i="288"/>
  <c r="H73" i="288"/>
  <c r="H74" i="288"/>
  <c r="H75" i="288"/>
  <c r="H76" i="288"/>
  <c r="H77" i="288"/>
  <c r="H78" i="288"/>
  <c r="A25" i="203"/>
  <c r="O24" i="203"/>
  <c r="N24" i="203"/>
  <c r="L24" i="203"/>
  <c r="H24" i="203"/>
  <c r="M24" i="203" s="1"/>
  <c r="O23" i="203"/>
  <c r="N23" i="203"/>
  <c r="P23" i="203" s="1"/>
  <c r="M23" i="203"/>
  <c r="L23" i="203"/>
  <c r="K23" i="203"/>
  <c r="A23" i="203"/>
  <c r="O22" i="203"/>
  <c r="N22" i="203"/>
  <c r="L22" i="203"/>
  <c r="K22" i="203"/>
  <c r="H22" i="203"/>
  <c r="M22" i="203" s="1"/>
  <c r="P22" i="203" s="1"/>
  <c r="O21" i="203"/>
  <c r="N21" i="203"/>
  <c r="M21" i="203"/>
  <c r="L21" i="203"/>
  <c r="K21" i="203"/>
  <c r="A21" i="203"/>
  <c r="O20" i="203"/>
  <c r="N20" i="203"/>
  <c r="L20" i="203"/>
  <c r="H20" i="203"/>
  <c r="M20" i="203" s="1"/>
  <c r="P20" i="203" s="1"/>
  <c r="O19" i="203"/>
  <c r="N19" i="203"/>
  <c r="L19" i="203"/>
  <c r="H19" i="203"/>
  <c r="K19" i="203" s="1"/>
  <c r="A19" i="203"/>
  <c r="O18" i="203"/>
  <c r="N18" i="203"/>
  <c r="L18" i="203"/>
  <c r="H18" i="203"/>
  <c r="K18" i="203" s="1"/>
  <c r="O17" i="203"/>
  <c r="N17" i="203"/>
  <c r="M17" i="203"/>
  <c r="L17" i="203"/>
  <c r="K17" i="203"/>
  <c r="A17" i="203"/>
  <c r="O16" i="203"/>
  <c r="N16" i="203"/>
  <c r="L16" i="203"/>
  <c r="H16" i="203"/>
  <c r="K16" i="203" s="1"/>
  <c r="O15" i="203"/>
  <c r="N15" i="203"/>
  <c r="L15" i="203"/>
  <c r="H15" i="203"/>
  <c r="K15" i="203" s="1"/>
  <c r="A15" i="203"/>
  <c r="O14" i="203"/>
  <c r="N14" i="203"/>
  <c r="L14" i="203"/>
  <c r="H14" i="203"/>
  <c r="K14" i="203" s="1"/>
  <c r="O13" i="203"/>
  <c r="N13" i="203"/>
  <c r="L13" i="203"/>
  <c r="H13" i="203"/>
  <c r="K13" i="203" s="1"/>
  <c r="O12" i="203"/>
  <c r="N12" i="203"/>
  <c r="L12" i="203"/>
  <c r="H12" i="203"/>
  <c r="M12" i="203" s="1"/>
  <c r="A12" i="203"/>
  <c r="A18" i="203" s="1"/>
  <c r="K20" i="203" l="1"/>
  <c r="P21" i="203"/>
  <c r="K24" i="203"/>
  <c r="M13" i="203"/>
  <c r="P13" i="203" s="1"/>
  <c r="O65" i="257"/>
  <c r="O25" i="203"/>
  <c r="M14" i="203"/>
  <c r="P14" i="203" s="1"/>
  <c r="A19" i="224"/>
  <c r="M65" i="257"/>
  <c r="P65" i="257"/>
  <c r="O7" i="257" s="1"/>
  <c r="A18" i="257"/>
  <c r="A19" i="257" s="1"/>
  <c r="A28" i="257" s="1"/>
  <c r="P24" i="203"/>
  <c r="N25" i="203"/>
  <c r="P17" i="203"/>
  <c r="K12" i="203"/>
  <c r="M18" i="203"/>
  <c r="P18" i="203" s="1"/>
  <c r="L25" i="203"/>
  <c r="P12" i="203"/>
  <c r="M15" i="203"/>
  <c r="P15" i="203" s="1"/>
  <c r="M19" i="203"/>
  <c r="P19" i="203" s="1"/>
  <c r="M16" i="203"/>
  <c r="P16" i="203" s="1"/>
  <c r="A20" i="203"/>
  <c r="A22" i="203" s="1"/>
  <c r="A21" i="224" l="1"/>
  <c r="A27" i="257"/>
  <c r="M25" i="203"/>
  <c r="A24" i="203"/>
  <c r="P25" i="203"/>
  <c r="O7" i="203" s="1"/>
  <c r="A22" i="224" l="1"/>
  <c r="A29" i="257"/>
  <c r="A23" i="224" l="1"/>
  <c r="A37" i="257"/>
  <c r="O13" i="291"/>
  <c r="O14" i="291"/>
  <c r="N13" i="291"/>
  <c r="N14" i="291"/>
  <c r="H14" i="291"/>
  <c r="M14" i="291" s="1"/>
  <c r="L13" i="291"/>
  <c r="L14" i="291"/>
  <c r="H13" i="291"/>
  <c r="K13" i="291" s="1"/>
  <c r="O12" i="291"/>
  <c r="O15" i="291"/>
  <c r="N12" i="291"/>
  <c r="N15" i="291"/>
  <c r="L12" i="291"/>
  <c r="L15" i="291"/>
  <c r="H12" i="291"/>
  <c r="M12" i="291" s="1"/>
  <c r="H15" i="291"/>
  <c r="M15" i="291" s="1"/>
  <c r="A12" i="291"/>
  <c r="A13" i="291" s="1"/>
  <c r="A14" i="291" s="1"/>
  <c r="A100" i="291"/>
  <c r="O99" i="291"/>
  <c r="N99" i="291"/>
  <c r="L99" i="291"/>
  <c r="H99" i="291"/>
  <c r="M99" i="291" s="1"/>
  <c r="O98" i="291"/>
  <c r="N98" i="291"/>
  <c r="L98" i="291"/>
  <c r="H98" i="291"/>
  <c r="M98" i="291" s="1"/>
  <c r="O97" i="291"/>
  <c r="N97" i="291"/>
  <c r="L97" i="291"/>
  <c r="H97" i="291"/>
  <c r="M97" i="291" s="1"/>
  <c r="O96" i="291"/>
  <c r="N96" i="291"/>
  <c r="L96" i="291"/>
  <c r="H96" i="291"/>
  <c r="M96" i="291" s="1"/>
  <c r="O95" i="291"/>
  <c r="N95" i="291"/>
  <c r="L95" i="291"/>
  <c r="H95" i="291"/>
  <c r="M95" i="291" s="1"/>
  <c r="O94" i="291"/>
  <c r="N94" i="291"/>
  <c r="L94" i="291"/>
  <c r="H94" i="291"/>
  <c r="M94" i="291" s="1"/>
  <c r="O93" i="291"/>
  <c r="N93" i="291"/>
  <c r="L93" i="291"/>
  <c r="H93" i="291"/>
  <c r="M93" i="291" s="1"/>
  <c r="O92" i="291"/>
  <c r="N92" i="291"/>
  <c r="L92" i="291"/>
  <c r="H92" i="291"/>
  <c r="M92" i="291" s="1"/>
  <c r="O91" i="291"/>
  <c r="N91" i="291"/>
  <c r="M91" i="291"/>
  <c r="L91" i="291"/>
  <c r="K91" i="291"/>
  <c r="A91" i="291"/>
  <c r="O90" i="291"/>
  <c r="N90" i="291"/>
  <c r="L90" i="291"/>
  <c r="H90" i="291"/>
  <c r="O89" i="291"/>
  <c r="N89" i="291"/>
  <c r="M89" i="291"/>
  <c r="L89" i="291"/>
  <c r="K89" i="291"/>
  <c r="A89" i="291"/>
  <c r="O88" i="291"/>
  <c r="N88" i="291"/>
  <c r="L88" i="291"/>
  <c r="H88" i="291"/>
  <c r="K88" i="291" s="1"/>
  <c r="O87" i="291"/>
  <c r="N87" i="291"/>
  <c r="M87" i="291"/>
  <c r="L87" i="291"/>
  <c r="K87" i="291"/>
  <c r="A87" i="291"/>
  <c r="O86" i="291"/>
  <c r="N86" i="291"/>
  <c r="L86" i="291"/>
  <c r="H86" i="291"/>
  <c r="M86" i="291" s="1"/>
  <c r="O85" i="291"/>
  <c r="N85" i="291"/>
  <c r="M85" i="291"/>
  <c r="L85" i="291"/>
  <c r="K85" i="291"/>
  <c r="A85" i="291"/>
  <c r="O84" i="291"/>
  <c r="N84" i="291"/>
  <c r="L84" i="291"/>
  <c r="H84" i="291"/>
  <c r="M84" i="291" s="1"/>
  <c r="O83" i="291"/>
  <c r="N83" i="291"/>
  <c r="L83" i="291"/>
  <c r="H83" i="291"/>
  <c r="M83" i="291" s="1"/>
  <c r="O82" i="291"/>
  <c r="N82" i="291"/>
  <c r="M82" i="291"/>
  <c r="L82" i="291"/>
  <c r="K82" i="291"/>
  <c r="A82" i="291"/>
  <c r="O81" i="291"/>
  <c r="N81" i="291"/>
  <c r="L81" i="291"/>
  <c r="H81" i="291"/>
  <c r="M81" i="291" s="1"/>
  <c r="O80" i="291"/>
  <c r="N80" i="291"/>
  <c r="L80" i="291"/>
  <c r="H80" i="291"/>
  <c r="M80" i="291" s="1"/>
  <c r="O79" i="291"/>
  <c r="N79" i="291"/>
  <c r="M79" i="291"/>
  <c r="L79" i="291"/>
  <c r="K79" i="291"/>
  <c r="A79" i="291"/>
  <c r="O78" i="291"/>
  <c r="N78" i="291"/>
  <c r="L78" i="291"/>
  <c r="H78" i="291"/>
  <c r="K78" i="291" s="1"/>
  <c r="O77" i="291"/>
  <c r="N77" i="291"/>
  <c r="M77" i="291"/>
  <c r="L77" i="291"/>
  <c r="K77" i="291"/>
  <c r="A77" i="291"/>
  <c r="O76" i="291"/>
  <c r="N76" i="291"/>
  <c r="L76" i="291"/>
  <c r="H76" i="291"/>
  <c r="M76" i="291" s="1"/>
  <c r="O75" i="291"/>
  <c r="N75" i="291"/>
  <c r="L75" i="291"/>
  <c r="H75" i="291"/>
  <c r="K75" i="291" s="1"/>
  <c r="O74" i="291"/>
  <c r="N74" i="291"/>
  <c r="L74" i="291"/>
  <c r="H74" i="291"/>
  <c r="M74" i="291" s="1"/>
  <c r="O73" i="291"/>
  <c r="N73" i="291"/>
  <c r="L73" i="291"/>
  <c r="H73" i="291"/>
  <c r="K73" i="291" s="1"/>
  <c r="O72" i="291"/>
  <c r="N72" i="291"/>
  <c r="M72" i="291"/>
  <c r="L72" i="291"/>
  <c r="K72" i="291"/>
  <c r="A72" i="291"/>
  <c r="O71" i="291"/>
  <c r="N71" i="291"/>
  <c r="L71" i="291"/>
  <c r="H71" i="291"/>
  <c r="M71" i="291" s="1"/>
  <c r="O70" i="291"/>
  <c r="N70" i="291"/>
  <c r="L70" i="291"/>
  <c r="H70" i="291"/>
  <c r="M70" i="291" s="1"/>
  <c r="O69" i="291"/>
  <c r="N69" i="291"/>
  <c r="L69" i="291"/>
  <c r="H69" i="291"/>
  <c r="M69" i="291" s="1"/>
  <c r="O68" i="291"/>
  <c r="N68" i="291"/>
  <c r="L68" i="291"/>
  <c r="H68" i="291"/>
  <c r="M68" i="291" s="1"/>
  <c r="O67" i="291"/>
  <c r="N67" i="291"/>
  <c r="M67" i="291"/>
  <c r="L67" i="291"/>
  <c r="K67" i="291"/>
  <c r="A67" i="291"/>
  <c r="O66" i="291"/>
  <c r="N66" i="291"/>
  <c r="L66" i="291"/>
  <c r="H66" i="291"/>
  <c r="M66" i="291" s="1"/>
  <c r="O65" i="291"/>
  <c r="N65" i="291"/>
  <c r="M65" i="291"/>
  <c r="L65" i="291"/>
  <c r="K65" i="291"/>
  <c r="A65" i="291"/>
  <c r="O64" i="291"/>
  <c r="N64" i="291"/>
  <c r="L64" i="291"/>
  <c r="H64" i="291"/>
  <c r="K64" i="291" s="1"/>
  <c r="O63" i="291"/>
  <c r="N63" i="291"/>
  <c r="L63" i="291"/>
  <c r="H63" i="291"/>
  <c r="K63" i="291" s="1"/>
  <c r="O62" i="291"/>
  <c r="N62" i="291"/>
  <c r="L62" i="291"/>
  <c r="H62" i="291"/>
  <c r="K62" i="291" s="1"/>
  <c r="O61" i="291"/>
  <c r="N61" i="291"/>
  <c r="L61" i="291"/>
  <c r="H61" i="291"/>
  <c r="K61" i="291" s="1"/>
  <c r="O60" i="291"/>
  <c r="N60" i="291"/>
  <c r="M60" i="291"/>
  <c r="L60" i="291"/>
  <c r="K60" i="291"/>
  <c r="A60" i="291"/>
  <c r="O59" i="291"/>
  <c r="N59" i="291"/>
  <c r="L59" i="291"/>
  <c r="H59" i="291"/>
  <c r="M59" i="291" s="1"/>
  <c r="O58" i="291"/>
  <c r="N58" i="291"/>
  <c r="L58" i="291"/>
  <c r="H58" i="291"/>
  <c r="M58" i="291" s="1"/>
  <c r="O57" i="291"/>
  <c r="N57" i="291"/>
  <c r="L57" i="291"/>
  <c r="H57" i="291"/>
  <c r="M57" i="291" s="1"/>
  <c r="O56" i="291"/>
  <c r="N56" i="291"/>
  <c r="L56" i="291"/>
  <c r="H56" i="291"/>
  <c r="M56" i="291" s="1"/>
  <c r="O55" i="291"/>
  <c r="N55" i="291"/>
  <c r="M55" i="291"/>
  <c r="L55" i="291"/>
  <c r="K55" i="291"/>
  <c r="A55" i="291"/>
  <c r="O54" i="291"/>
  <c r="N54" i="291"/>
  <c r="L54" i="291"/>
  <c r="H54" i="291"/>
  <c r="M54" i="291" s="1"/>
  <c r="O53" i="291"/>
  <c r="N53" i="291"/>
  <c r="M53" i="291"/>
  <c r="L53" i="291"/>
  <c r="K53" i="291"/>
  <c r="A53" i="291"/>
  <c r="O52" i="291"/>
  <c r="N52" i="291"/>
  <c r="L52" i="291"/>
  <c r="H52" i="291"/>
  <c r="M52" i="291" s="1"/>
  <c r="O51" i="291"/>
  <c r="N51" i="291"/>
  <c r="L51" i="291"/>
  <c r="H51" i="291"/>
  <c r="M51" i="291" s="1"/>
  <c r="O50" i="291"/>
  <c r="N50" i="291"/>
  <c r="M50" i="291"/>
  <c r="L50" i="291"/>
  <c r="K50" i="291"/>
  <c r="A50" i="291"/>
  <c r="O49" i="291"/>
  <c r="N49" i="291"/>
  <c r="L49" i="291"/>
  <c r="H49" i="291"/>
  <c r="K49" i="291" s="1"/>
  <c r="O48" i="291"/>
  <c r="N48" i="291"/>
  <c r="L48" i="291"/>
  <c r="H48" i="291"/>
  <c r="K48" i="291" s="1"/>
  <c r="O47" i="291"/>
  <c r="N47" i="291"/>
  <c r="M47" i="291"/>
  <c r="L47" i="291"/>
  <c r="K47" i="291"/>
  <c r="A47" i="291"/>
  <c r="O46" i="291"/>
  <c r="N46" i="291"/>
  <c r="L46" i="291"/>
  <c r="H46" i="291"/>
  <c r="M46" i="291" s="1"/>
  <c r="O45" i="291"/>
  <c r="N45" i="291"/>
  <c r="L45" i="291"/>
  <c r="H45" i="291"/>
  <c r="M45" i="291" s="1"/>
  <c r="O44" i="291"/>
  <c r="N44" i="291"/>
  <c r="M44" i="291"/>
  <c r="L44" i="291"/>
  <c r="K44" i="291"/>
  <c r="A44" i="291"/>
  <c r="O43" i="291"/>
  <c r="N43" i="291"/>
  <c r="L43" i="291"/>
  <c r="H43" i="291"/>
  <c r="M43" i="291" s="1"/>
  <c r="O42" i="291"/>
  <c r="N42" i="291"/>
  <c r="L42" i="291"/>
  <c r="H42" i="291"/>
  <c r="M42" i="291" s="1"/>
  <c r="O41" i="291"/>
  <c r="N41" i="291"/>
  <c r="M41" i="291"/>
  <c r="L41" i="291"/>
  <c r="K41" i="291"/>
  <c r="A41" i="291"/>
  <c r="O40" i="291"/>
  <c r="N40" i="291"/>
  <c r="L40" i="291"/>
  <c r="H40" i="291"/>
  <c r="M40" i="291" s="1"/>
  <c r="O39" i="291"/>
  <c r="N39" i="291"/>
  <c r="M39" i="291"/>
  <c r="L39" i="291"/>
  <c r="K39" i="291"/>
  <c r="A39" i="291"/>
  <c r="O37" i="291"/>
  <c r="N37" i="291"/>
  <c r="L37" i="291"/>
  <c r="H37" i="291"/>
  <c r="K37" i="291" s="1"/>
  <c r="O36" i="291"/>
  <c r="N36" i="291"/>
  <c r="L36" i="291"/>
  <c r="H36" i="291"/>
  <c r="K36" i="291" s="1"/>
  <c r="O35" i="291"/>
  <c r="N35" i="291"/>
  <c r="M35" i="291"/>
  <c r="L35" i="291"/>
  <c r="K35" i="291"/>
  <c r="A35" i="291"/>
  <c r="O34" i="291"/>
  <c r="N34" i="291"/>
  <c r="L34" i="291"/>
  <c r="H34" i="291"/>
  <c r="M34" i="291" s="1"/>
  <c r="O33" i="291"/>
  <c r="N33" i="291"/>
  <c r="L33" i="291"/>
  <c r="H33" i="291"/>
  <c r="K33" i="291" s="1"/>
  <c r="O32" i="291"/>
  <c r="N32" i="291"/>
  <c r="L32" i="291"/>
  <c r="H32" i="291"/>
  <c r="M32" i="291" s="1"/>
  <c r="O31" i="291"/>
  <c r="N31" i="291"/>
  <c r="L31" i="291"/>
  <c r="H31" i="291"/>
  <c r="K31" i="291" s="1"/>
  <c r="O30" i="291"/>
  <c r="N30" i="291"/>
  <c r="M30" i="291"/>
  <c r="L30" i="291"/>
  <c r="K30" i="291"/>
  <c r="A30" i="291"/>
  <c r="O29" i="291"/>
  <c r="N29" i="291"/>
  <c r="L29" i="291"/>
  <c r="H29" i="291"/>
  <c r="M29" i="291" s="1"/>
  <c r="O28" i="291"/>
  <c r="N28" i="291"/>
  <c r="L28" i="291"/>
  <c r="H28" i="291"/>
  <c r="M28" i="291" s="1"/>
  <c r="O27" i="291"/>
  <c r="N27" i="291"/>
  <c r="L27" i="291"/>
  <c r="H27" i="291"/>
  <c r="M27" i="291" s="1"/>
  <c r="O26" i="291"/>
  <c r="N26" i="291"/>
  <c r="L26" i="291"/>
  <c r="H26" i="291"/>
  <c r="M26" i="291" s="1"/>
  <c r="O25" i="291"/>
  <c r="N25" i="291"/>
  <c r="M25" i="291"/>
  <c r="L25" i="291"/>
  <c r="K25" i="291"/>
  <c r="A25" i="291"/>
  <c r="O24" i="291"/>
  <c r="N24" i="291"/>
  <c r="L24" i="291"/>
  <c r="H24" i="291"/>
  <c r="M24" i="291" s="1"/>
  <c r="O23" i="291"/>
  <c r="N23" i="291"/>
  <c r="L23" i="291"/>
  <c r="H23" i="291"/>
  <c r="M23" i="291" s="1"/>
  <c r="O22" i="291"/>
  <c r="N22" i="291"/>
  <c r="L22" i="291"/>
  <c r="H22" i="291"/>
  <c r="M22" i="291" s="1"/>
  <c r="O21" i="291"/>
  <c r="N21" i="291"/>
  <c r="L21" i="291"/>
  <c r="H21" i="291"/>
  <c r="M21" i="291" s="1"/>
  <c r="O20" i="291"/>
  <c r="N20" i="291"/>
  <c r="M20" i="291"/>
  <c r="L20" i="291"/>
  <c r="K20" i="291"/>
  <c r="A20" i="291"/>
  <c r="O19" i="291"/>
  <c r="N19" i="291"/>
  <c r="L19" i="291"/>
  <c r="H19" i="291"/>
  <c r="K19" i="291" s="1"/>
  <c r="O18" i="291"/>
  <c r="N18" i="291"/>
  <c r="L18" i="291"/>
  <c r="H18" i="291"/>
  <c r="K18" i="291" s="1"/>
  <c r="O17" i="291"/>
  <c r="N17" i="291"/>
  <c r="L17" i="291"/>
  <c r="H17" i="291"/>
  <c r="K17" i="291" s="1"/>
  <c r="O16" i="291"/>
  <c r="N16" i="291"/>
  <c r="L16" i="291"/>
  <c r="H16" i="291"/>
  <c r="K16" i="291" s="1"/>
  <c r="O68" i="290"/>
  <c r="N68" i="290"/>
  <c r="L68" i="290"/>
  <c r="M68" i="290"/>
  <c r="O64" i="290"/>
  <c r="N64" i="290"/>
  <c r="L64" i="290"/>
  <c r="K64" i="290"/>
  <c r="O60" i="290"/>
  <c r="N60" i="290"/>
  <c r="L60" i="290"/>
  <c r="M60" i="290"/>
  <c r="N41" i="290"/>
  <c r="L41" i="290"/>
  <c r="K41" i="290"/>
  <c r="O41" i="290"/>
  <c r="O40" i="290"/>
  <c r="N40" i="290"/>
  <c r="L40" i="290"/>
  <c r="K40" i="290"/>
  <c r="O37" i="290"/>
  <c r="N37" i="290"/>
  <c r="L37" i="290"/>
  <c r="K37" i="290"/>
  <c r="O36" i="290"/>
  <c r="N36" i="290"/>
  <c r="L36" i="290"/>
  <c r="K36" i="290"/>
  <c r="O32" i="290"/>
  <c r="N32" i="290"/>
  <c r="L32" i="290"/>
  <c r="M32" i="290"/>
  <c r="O31" i="290"/>
  <c r="N31" i="290"/>
  <c r="L31" i="290"/>
  <c r="K31" i="290"/>
  <c r="O25" i="290"/>
  <c r="N25" i="290"/>
  <c r="L25" i="290"/>
  <c r="M25" i="290"/>
  <c r="O23" i="290"/>
  <c r="N23" i="290"/>
  <c r="L23" i="290"/>
  <c r="K23" i="290"/>
  <c r="O21" i="290"/>
  <c r="N21" i="290"/>
  <c r="L21" i="290"/>
  <c r="M21" i="290"/>
  <c r="O16" i="290"/>
  <c r="N16" i="290"/>
  <c r="L16" i="290"/>
  <c r="M16" i="290"/>
  <c r="O19" i="290"/>
  <c r="N19" i="290"/>
  <c r="L19" i="290"/>
  <c r="K19" i="290"/>
  <c r="O13" i="290"/>
  <c r="N13" i="290"/>
  <c r="L13" i="290"/>
  <c r="H13" i="290"/>
  <c r="K13" i="290" s="1"/>
  <c r="A86" i="290"/>
  <c r="O81" i="290"/>
  <c r="N81" i="290"/>
  <c r="L81" i="290"/>
  <c r="M81" i="290"/>
  <c r="O80" i="290"/>
  <c r="N80" i="290"/>
  <c r="M80" i="290"/>
  <c r="L80" i="290"/>
  <c r="K80" i="290"/>
  <c r="A80" i="290"/>
  <c r="O79" i="290"/>
  <c r="N79" i="290"/>
  <c r="L79" i="290"/>
  <c r="K79" i="290"/>
  <c r="O78" i="290"/>
  <c r="N78" i="290"/>
  <c r="M78" i="290"/>
  <c r="L78" i="290"/>
  <c r="K78" i="290"/>
  <c r="A78" i="290"/>
  <c r="O77" i="290"/>
  <c r="N77" i="290"/>
  <c r="M77" i="290"/>
  <c r="L77" i="290"/>
  <c r="K77" i="290"/>
  <c r="A77" i="290"/>
  <c r="O76" i="290"/>
  <c r="N76" i="290"/>
  <c r="L76" i="290"/>
  <c r="M76" i="290"/>
  <c r="O75" i="290"/>
  <c r="N75" i="290"/>
  <c r="L75" i="290"/>
  <c r="M75" i="290"/>
  <c r="O74" i="290"/>
  <c r="N74" i="290"/>
  <c r="L74" i="290"/>
  <c r="M74" i="290"/>
  <c r="O73" i="290"/>
  <c r="N73" i="290"/>
  <c r="L73" i="290"/>
  <c r="M73" i="290"/>
  <c r="O72" i="290"/>
  <c r="N72" i="290"/>
  <c r="L72" i="290"/>
  <c r="M72" i="290"/>
  <c r="O71" i="290"/>
  <c r="N71" i="290"/>
  <c r="M71" i="290"/>
  <c r="L71" i="290"/>
  <c r="K71" i="290"/>
  <c r="A71" i="290"/>
  <c r="O70" i="290"/>
  <c r="N70" i="290"/>
  <c r="L70" i="290"/>
  <c r="K70" i="290"/>
  <c r="O69" i="290"/>
  <c r="N69" i="290"/>
  <c r="L69" i="290"/>
  <c r="K69" i="290"/>
  <c r="O67" i="290"/>
  <c r="N67" i="290"/>
  <c r="M67" i="290"/>
  <c r="L67" i="290"/>
  <c r="K67" i="290"/>
  <c r="A67" i="290"/>
  <c r="O66" i="290"/>
  <c r="N66" i="290"/>
  <c r="L66" i="290"/>
  <c r="K66" i="290"/>
  <c r="O65" i="290"/>
  <c r="N65" i="290"/>
  <c r="L65" i="290"/>
  <c r="M65" i="290"/>
  <c r="O63" i="290"/>
  <c r="N63" i="290"/>
  <c r="M63" i="290"/>
  <c r="L63" i="290"/>
  <c r="K63" i="290"/>
  <c r="A63" i="290"/>
  <c r="O62" i="290"/>
  <c r="N62" i="290"/>
  <c r="L62" i="290"/>
  <c r="M62" i="290"/>
  <c r="O61" i="290"/>
  <c r="N61" i="290"/>
  <c r="L61" i="290"/>
  <c r="M61" i="290"/>
  <c r="O59" i="290"/>
  <c r="N59" i="290"/>
  <c r="M59" i="290"/>
  <c r="L59" i="290"/>
  <c r="K59" i="290"/>
  <c r="A59" i="290"/>
  <c r="O58" i="290"/>
  <c r="N58" i="290"/>
  <c r="L58" i="290"/>
  <c r="M58" i="290"/>
  <c r="O57" i="290"/>
  <c r="N57" i="290"/>
  <c r="L57" i="290"/>
  <c r="M57" i="290"/>
  <c r="O56" i="290"/>
  <c r="N56" i="290"/>
  <c r="M56" i="290"/>
  <c r="L56" i="290"/>
  <c r="K56" i="290"/>
  <c r="A56" i="290"/>
  <c r="O55" i="290"/>
  <c r="N55" i="290"/>
  <c r="L55" i="290"/>
  <c r="K55" i="290"/>
  <c r="O54" i="290"/>
  <c r="N54" i="290"/>
  <c r="L54" i="290"/>
  <c r="K54" i="290"/>
  <c r="O53" i="290"/>
  <c r="N53" i="290"/>
  <c r="M53" i="290"/>
  <c r="L53" i="290"/>
  <c r="K53" i="290"/>
  <c r="A53" i="290"/>
  <c r="O52" i="290"/>
  <c r="N52" i="290"/>
  <c r="L52" i="290"/>
  <c r="M52" i="290"/>
  <c r="O51" i="290"/>
  <c r="N51" i="290"/>
  <c r="M51" i="290"/>
  <c r="L51" i="290"/>
  <c r="K51" i="290"/>
  <c r="A51" i="290"/>
  <c r="O50" i="290"/>
  <c r="N50" i="290"/>
  <c r="L50" i="290"/>
  <c r="M50" i="290"/>
  <c r="O49" i="290"/>
  <c r="N49" i="290"/>
  <c r="L49" i="290"/>
  <c r="M49" i="290"/>
  <c r="O48" i="290"/>
  <c r="N48" i="290"/>
  <c r="L48" i="290"/>
  <c r="M48" i="290"/>
  <c r="O47" i="290"/>
  <c r="N47" i="290"/>
  <c r="M47" i="290"/>
  <c r="L47" i="290"/>
  <c r="K47" i="290"/>
  <c r="A47" i="290"/>
  <c r="O46" i="290"/>
  <c r="N46" i="290"/>
  <c r="L46" i="290"/>
  <c r="M46" i="290"/>
  <c r="O45" i="290"/>
  <c r="N45" i="290"/>
  <c r="L45" i="290"/>
  <c r="M45" i="290"/>
  <c r="O44" i="290"/>
  <c r="N44" i="290"/>
  <c r="L44" i="290"/>
  <c r="M44" i="290"/>
  <c r="O43" i="290"/>
  <c r="N43" i="290"/>
  <c r="M43" i="290"/>
  <c r="L43" i="290"/>
  <c r="K43" i="290"/>
  <c r="A43" i="290"/>
  <c r="O42" i="290"/>
  <c r="N42" i="290"/>
  <c r="L42" i="290"/>
  <c r="K42" i="290"/>
  <c r="O39" i="290"/>
  <c r="N39" i="290"/>
  <c r="M39" i="290"/>
  <c r="L39" i="290"/>
  <c r="K39" i="290"/>
  <c r="A39" i="290"/>
  <c r="O38" i="290"/>
  <c r="N38" i="290"/>
  <c r="L38" i="290"/>
  <c r="K38" i="290"/>
  <c r="O35" i="290"/>
  <c r="N35" i="290"/>
  <c r="M35" i="290"/>
  <c r="L35" i="290"/>
  <c r="K35" i="290"/>
  <c r="A35" i="290"/>
  <c r="O34" i="290"/>
  <c r="N34" i="290"/>
  <c r="L34" i="290"/>
  <c r="M34" i="290"/>
  <c r="O33" i="290"/>
  <c r="N33" i="290"/>
  <c r="L33" i="290"/>
  <c r="M33" i="290"/>
  <c r="O30" i="290"/>
  <c r="N30" i="290"/>
  <c r="M30" i="290"/>
  <c r="L30" i="290"/>
  <c r="K30" i="290"/>
  <c r="A30" i="290"/>
  <c r="O29" i="290"/>
  <c r="N29" i="290"/>
  <c r="M29" i="290"/>
  <c r="L29" i="290"/>
  <c r="K29" i="290"/>
  <c r="A29" i="290"/>
  <c r="O24" i="290"/>
  <c r="N24" i="290"/>
  <c r="M24" i="290"/>
  <c r="L24" i="290"/>
  <c r="K24" i="290"/>
  <c r="A24" i="290"/>
  <c r="O22" i="290"/>
  <c r="N22" i="290"/>
  <c r="M22" i="290"/>
  <c r="L22" i="290"/>
  <c r="K22" i="290"/>
  <c r="A22" i="290"/>
  <c r="O20" i="290"/>
  <c r="N20" i="290"/>
  <c r="M20" i="290"/>
  <c r="L20" i="290"/>
  <c r="K20" i="290"/>
  <c r="A20" i="290"/>
  <c r="O18" i="290"/>
  <c r="N18" i="290"/>
  <c r="M18" i="290"/>
  <c r="L18" i="290"/>
  <c r="K18" i="290"/>
  <c r="A18" i="290"/>
  <c r="O17" i="290"/>
  <c r="N17" i="290"/>
  <c r="L17" i="290"/>
  <c r="K17" i="290"/>
  <c r="O15" i="290"/>
  <c r="N15" i="290"/>
  <c r="M15" i="290"/>
  <c r="L15" i="290"/>
  <c r="K15" i="290"/>
  <c r="A15" i="290"/>
  <c r="O14" i="290"/>
  <c r="N14" i="290"/>
  <c r="L14" i="290"/>
  <c r="H14" i="290"/>
  <c r="M14" i="290" s="1"/>
  <c r="O45" i="289"/>
  <c r="O46" i="289"/>
  <c r="N45" i="289"/>
  <c r="N46" i="289"/>
  <c r="L45" i="289"/>
  <c r="L46" i="289"/>
  <c r="H45" i="289"/>
  <c r="K45" i="289" s="1"/>
  <c r="H46" i="289"/>
  <c r="M46" i="289" s="1"/>
  <c r="A59" i="289"/>
  <c r="O57" i="289"/>
  <c r="N57" i="289"/>
  <c r="L57" i="289"/>
  <c r="H57" i="289"/>
  <c r="K57" i="289" s="1"/>
  <c r="O56" i="289"/>
  <c r="N56" i="289"/>
  <c r="M56" i="289"/>
  <c r="L56" i="289"/>
  <c r="K56" i="289"/>
  <c r="A56" i="289"/>
  <c r="O54" i="289"/>
  <c r="N54" i="289"/>
  <c r="L54" i="289"/>
  <c r="H54" i="289"/>
  <c r="K54" i="289" s="1"/>
  <c r="O53" i="289"/>
  <c r="N53" i="289"/>
  <c r="M53" i="289"/>
  <c r="L53" i="289"/>
  <c r="K53" i="289"/>
  <c r="A53" i="289"/>
  <c r="O52" i="289"/>
  <c r="N52" i="289"/>
  <c r="L52" i="289"/>
  <c r="H52" i="289"/>
  <c r="K52" i="289" s="1"/>
  <c r="O51" i="289"/>
  <c r="N51" i="289"/>
  <c r="M51" i="289"/>
  <c r="L51" i="289"/>
  <c r="K51" i="289"/>
  <c r="A51" i="289"/>
  <c r="O50" i="289"/>
  <c r="N50" i="289"/>
  <c r="L50" i="289"/>
  <c r="H50" i="289"/>
  <c r="M50" i="289" s="1"/>
  <c r="O49" i="289"/>
  <c r="N49" i="289"/>
  <c r="M49" i="289"/>
  <c r="L49" i="289"/>
  <c r="K49" i="289"/>
  <c r="A49" i="289"/>
  <c r="O48" i="289"/>
  <c r="N48" i="289"/>
  <c r="L48" i="289"/>
  <c r="H48" i="289"/>
  <c r="M48" i="289" s="1"/>
  <c r="O47" i="289"/>
  <c r="N47" i="289"/>
  <c r="M47" i="289"/>
  <c r="L47" i="289"/>
  <c r="K47" i="289"/>
  <c r="A47" i="289"/>
  <c r="O44" i="289"/>
  <c r="N44" i="289"/>
  <c r="L44" i="289"/>
  <c r="H44" i="289"/>
  <c r="K44" i="289" s="1"/>
  <c r="O43" i="289"/>
  <c r="N43" i="289"/>
  <c r="L43" i="289"/>
  <c r="H43" i="289"/>
  <c r="K43" i="289" s="1"/>
  <c r="O42" i="289"/>
  <c r="N42" i="289"/>
  <c r="L42" i="289"/>
  <c r="H42" i="289"/>
  <c r="K42" i="289" s="1"/>
  <c r="O41" i="289"/>
  <c r="N41" i="289"/>
  <c r="L41" i="289"/>
  <c r="H41" i="289"/>
  <c r="K41" i="289" s="1"/>
  <c r="O40" i="289"/>
  <c r="N40" i="289"/>
  <c r="L40" i="289"/>
  <c r="H40" i="289"/>
  <c r="K40" i="289" s="1"/>
  <c r="O39" i="289"/>
  <c r="N39" i="289"/>
  <c r="L39" i="289"/>
  <c r="H39" i="289"/>
  <c r="K39" i="289" s="1"/>
  <c r="O38" i="289"/>
  <c r="N38" i="289"/>
  <c r="L38" i="289"/>
  <c r="H38" i="289"/>
  <c r="K38" i="289" s="1"/>
  <c r="O37" i="289"/>
  <c r="N37" i="289"/>
  <c r="M37" i="289"/>
  <c r="L37" i="289"/>
  <c r="K37" i="289"/>
  <c r="A37" i="289"/>
  <c r="O36" i="289"/>
  <c r="N36" i="289"/>
  <c r="L36" i="289"/>
  <c r="H36" i="289"/>
  <c r="K36" i="289" s="1"/>
  <c r="O35" i="289"/>
  <c r="N35" i="289"/>
  <c r="L35" i="289"/>
  <c r="H35" i="289"/>
  <c r="K35" i="289" s="1"/>
  <c r="O34" i="289"/>
  <c r="N34" i="289"/>
  <c r="L34" i="289"/>
  <c r="H34" i="289"/>
  <c r="K34" i="289" s="1"/>
  <c r="O33" i="289"/>
  <c r="N33" i="289"/>
  <c r="L33" i="289"/>
  <c r="H33" i="289"/>
  <c r="K33" i="289" s="1"/>
  <c r="O32" i="289"/>
  <c r="N32" i="289"/>
  <c r="L32" i="289"/>
  <c r="H32" i="289"/>
  <c r="K32" i="289" s="1"/>
  <c r="O31" i="289"/>
  <c r="N31" i="289"/>
  <c r="L31" i="289"/>
  <c r="H31" i="289"/>
  <c r="M31" i="289" s="1"/>
  <c r="O30" i="289"/>
  <c r="N30" i="289"/>
  <c r="L30" i="289"/>
  <c r="H30" i="289"/>
  <c r="K30" i="289" s="1"/>
  <c r="O29" i="289"/>
  <c r="N29" i="289"/>
  <c r="L29" i="289"/>
  <c r="H29" i="289"/>
  <c r="M29" i="289" s="1"/>
  <c r="O28" i="289"/>
  <c r="N28" i="289"/>
  <c r="L28" i="289"/>
  <c r="H28" i="289"/>
  <c r="K28" i="289" s="1"/>
  <c r="O27" i="289"/>
  <c r="N27" i="289"/>
  <c r="M27" i="289"/>
  <c r="L27" i="289"/>
  <c r="K27" i="289"/>
  <c r="A27" i="289"/>
  <c r="O26" i="289"/>
  <c r="N26" i="289"/>
  <c r="L26" i="289"/>
  <c r="H26" i="289"/>
  <c r="M26" i="289" s="1"/>
  <c r="O25" i="289"/>
  <c r="N25" i="289"/>
  <c r="L25" i="289"/>
  <c r="H25" i="289"/>
  <c r="M25" i="289" s="1"/>
  <c r="O24" i="289"/>
  <c r="N24" i="289"/>
  <c r="L24" i="289"/>
  <c r="H24" i="289"/>
  <c r="M24" i="289" s="1"/>
  <c r="O23" i="289"/>
  <c r="N23" i="289"/>
  <c r="L23" i="289"/>
  <c r="H23" i="289"/>
  <c r="M23" i="289" s="1"/>
  <c r="O22" i="289"/>
  <c r="N22" i="289"/>
  <c r="M22" i="289"/>
  <c r="L22" i="289"/>
  <c r="K22" i="289"/>
  <c r="A22" i="289"/>
  <c r="O21" i="289"/>
  <c r="N21" i="289"/>
  <c r="L21" i="289"/>
  <c r="H21" i="289"/>
  <c r="M21" i="289" s="1"/>
  <c r="O20" i="289"/>
  <c r="N20" i="289"/>
  <c r="L20" i="289"/>
  <c r="H20" i="289"/>
  <c r="M20" i="289" s="1"/>
  <c r="O19" i="289"/>
  <c r="N19" i="289"/>
  <c r="L19" i="289"/>
  <c r="H19" i="289"/>
  <c r="M19" i="289" s="1"/>
  <c r="O18" i="289"/>
  <c r="N18" i="289"/>
  <c r="L18" i="289"/>
  <c r="H18" i="289"/>
  <c r="M18" i="289" s="1"/>
  <c r="O17" i="289"/>
  <c r="N17" i="289"/>
  <c r="L17" i="289"/>
  <c r="H17" i="289"/>
  <c r="M17" i="289" s="1"/>
  <c r="O16" i="289"/>
  <c r="N16" i="289"/>
  <c r="L16" i="289"/>
  <c r="H16" i="289"/>
  <c r="M16" i="289" s="1"/>
  <c r="O15" i="289"/>
  <c r="N15" i="289"/>
  <c r="L15" i="289"/>
  <c r="H15" i="289"/>
  <c r="M15" i="289" s="1"/>
  <c r="O14" i="289"/>
  <c r="N14" i="289"/>
  <c r="L14" i="289"/>
  <c r="H14" i="289"/>
  <c r="M14" i="289" s="1"/>
  <c r="O13" i="289"/>
  <c r="N13" i="289"/>
  <c r="L13" i="289"/>
  <c r="H13" i="289"/>
  <c r="M13" i="289" s="1"/>
  <c r="O12" i="289"/>
  <c r="N12" i="289"/>
  <c r="L12" i="289"/>
  <c r="H12" i="289"/>
  <c r="M12" i="289" s="1"/>
  <c r="A12" i="289"/>
  <c r="O57" i="288"/>
  <c r="O58" i="288"/>
  <c r="O59" i="288"/>
  <c r="O60" i="288"/>
  <c r="O61" i="288"/>
  <c r="O62" i="288"/>
  <c r="O63" i="288"/>
  <c r="O64" i="288"/>
  <c r="N57" i="288"/>
  <c r="N58" i="288"/>
  <c r="N59" i="288"/>
  <c r="N60" i="288"/>
  <c r="N61" i="288"/>
  <c r="N62" i="288"/>
  <c r="N63" i="288"/>
  <c r="N64" i="288"/>
  <c r="L57" i="288"/>
  <c r="L58" i="288"/>
  <c r="L59" i="288"/>
  <c r="L60" i="288"/>
  <c r="L61" i="288"/>
  <c r="L62" i="288"/>
  <c r="L63" i="288"/>
  <c r="L64" i="288"/>
  <c r="M57" i="288"/>
  <c r="K58" i="288"/>
  <c r="M59" i="288"/>
  <c r="K60" i="288"/>
  <c r="K61" i="288"/>
  <c r="K62" i="288"/>
  <c r="M63" i="288"/>
  <c r="K64" i="288"/>
  <c r="O49" i="288"/>
  <c r="N49" i="288"/>
  <c r="L49" i="288"/>
  <c r="M49" i="288"/>
  <c r="O45" i="288"/>
  <c r="O46" i="288"/>
  <c r="N45" i="288"/>
  <c r="N46" i="288"/>
  <c r="L45" i="288"/>
  <c r="L46" i="288"/>
  <c r="M45" i="288"/>
  <c r="K46" i="288"/>
  <c r="O39" i="288"/>
  <c r="O40" i="288"/>
  <c r="O41" i="288"/>
  <c r="N39" i="288"/>
  <c r="N40" i="288"/>
  <c r="N41" i="288"/>
  <c r="L39" i="288"/>
  <c r="L40" i="288"/>
  <c r="L41" i="288"/>
  <c r="M39" i="288"/>
  <c r="K40" i="288"/>
  <c r="K41" i="288"/>
  <c r="O71" i="288"/>
  <c r="N71" i="288"/>
  <c r="L71" i="288"/>
  <c r="K71" i="288"/>
  <c r="O70" i="288"/>
  <c r="O72" i="288"/>
  <c r="N70" i="288"/>
  <c r="N72" i="288"/>
  <c r="L70" i="288"/>
  <c r="L72" i="288"/>
  <c r="M70" i="288"/>
  <c r="K72" i="288"/>
  <c r="O56" i="288"/>
  <c r="N56" i="288"/>
  <c r="L56" i="288"/>
  <c r="K56" i="288"/>
  <c r="O35" i="288"/>
  <c r="N35" i="288"/>
  <c r="L35" i="288"/>
  <c r="M35" i="288"/>
  <c r="O32" i="288"/>
  <c r="O33" i="288"/>
  <c r="O34" i="288"/>
  <c r="N32" i="288"/>
  <c r="N33" i="288"/>
  <c r="N34" i="288"/>
  <c r="L32" i="288"/>
  <c r="L33" i="288"/>
  <c r="L34" i="288"/>
  <c r="M32" i="288"/>
  <c r="M33" i="288"/>
  <c r="M34" i="288"/>
  <c r="O27" i="288"/>
  <c r="O28" i="288"/>
  <c r="O29" i="288"/>
  <c r="N27" i="288"/>
  <c r="N28" i="288"/>
  <c r="N29" i="288"/>
  <c r="L27" i="288"/>
  <c r="L28" i="288"/>
  <c r="L29" i="288"/>
  <c r="K27" i="288"/>
  <c r="M28" i="288"/>
  <c r="M29" i="288"/>
  <c r="N26" i="288"/>
  <c r="O26" i="288"/>
  <c r="M26" i="288"/>
  <c r="L26" i="288"/>
  <c r="O24" i="288"/>
  <c r="N24" i="288"/>
  <c r="L24" i="288"/>
  <c r="K24" i="288"/>
  <c r="O22" i="288"/>
  <c r="N22" i="288"/>
  <c r="L22" i="288"/>
  <c r="M22" i="288"/>
  <c r="O16" i="288"/>
  <c r="N16" i="288"/>
  <c r="L16" i="288"/>
  <c r="K16" i="288"/>
  <c r="O14" i="288"/>
  <c r="N14" i="288"/>
  <c r="L14" i="288"/>
  <c r="K14" i="288"/>
  <c r="A79" i="288"/>
  <c r="O78" i="288"/>
  <c r="N78" i="288"/>
  <c r="L78" i="288"/>
  <c r="O77" i="288"/>
  <c r="N77" i="288"/>
  <c r="L77" i="288"/>
  <c r="O76" i="288"/>
  <c r="N76" i="288"/>
  <c r="L76" i="288"/>
  <c r="O75" i="288"/>
  <c r="N75" i="288"/>
  <c r="M75" i="288"/>
  <c r="L75" i="288"/>
  <c r="K75" i="288"/>
  <c r="A75" i="288"/>
  <c r="O74" i="288"/>
  <c r="N74" i="288"/>
  <c r="L74" i="288"/>
  <c r="K74" i="288"/>
  <c r="O73" i="288"/>
  <c r="N73" i="288"/>
  <c r="M73" i="288"/>
  <c r="L73" i="288"/>
  <c r="K73" i="288"/>
  <c r="A73" i="288"/>
  <c r="O69" i="288"/>
  <c r="N69" i="288"/>
  <c r="L69" i="288"/>
  <c r="K69" i="288"/>
  <c r="O68" i="288"/>
  <c r="N68" i="288"/>
  <c r="M68" i="288"/>
  <c r="L68" i="288"/>
  <c r="K68" i="288"/>
  <c r="A68" i="288"/>
  <c r="O67" i="288"/>
  <c r="N67" i="288"/>
  <c r="L67" i="288"/>
  <c r="M67" i="288"/>
  <c r="O66" i="288"/>
  <c r="N66" i="288"/>
  <c r="L66" i="288"/>
  <c r="M66" i="288"/>
  <c r="O65" i="288"/>
  <c r="N65" i="288"/>
  <c r="M65" i="288"/>
  <c r="L65" i="288"/>
  <c r="K65" i="288"/>
  <c r="A65" i="288"/>
  <c r="O55" i="288"/>
  <c r="N55" i="288"/>
  <c r="L55" i="288"/>
  <c r="M55" i="288"/>
  <c r="O54" i="288"/>
  <c r="N54" i="288"/>
  <c r="L54" i="288"/>
  <c r="M54" i="288"/>
  <c r="O53" i="288"/>
  <c r="N53" i="288"/>
  <c r="M53" i="288"/>
  <c r="L53" i="288"/>
  <c r="K53" i="288"/>
  <c r="A53" i="288"/>
  <c r="O52" i="288"/>
  <c r="N52" i="288"/>
  <c r="L52" i="288"/>
  <c r="O51" i="288"/>
  <c r="N51" i="288"/>
  <c r="L51" i="288"/>
  <c r="O50" i="288"/>
  <c r="N50" i="288"/>
  <c r="L50" i="288"/>
  <c r="O48" i="288"/>
  <c r="N48" i="288"/>
  <c r="L48" i="288"/>
  <c r="O47" i="288"/>
  <c r="N47" i="288"/>
  <c r="M47" i="288"/>
  <c r="L47" i="288"/>
  <c r="K47" i="288"/>
  <c r="A47" i="288"/>
  <c r="O44" i="288"/>
  <c r="N44" i="288"/>
  <c r="L44" i="288"/>
  <c r="K44" i="288"/>
  <c r="O43" i="288"/>
  <c r="N43" i="288"/>
  <c r="L43" i="288"/>
  <c r="K43" i="288"/>
  <c r="O42" i="288"/>
  <c r="N42" i="288"/>
  <c r="M42" i="288"/>
  <c r="L42" i="288"/>
  <c r="K42" i="288"/>
  <c r="A42" i="288"/>
  <c r="O38" i="288"/>
  <c r="N38" i="288"/>
  <c r="L38" i="288"/>
  <c r="M38" i="288"/>
  <c r="O37" i="288"/>
  <c r="N37" i="288"/>
  <c r="L37" i="288"/>
  <c r="K37" i="288"/>
  <c r="O36" i="288"/>
  <c r="N36" i="288"/>
  <c r="M36" i="288"/>
  <c r="L36" i="288"/>
  <c r="K36" i="288"/>
  <c r="A36" i="288"/>
  <c r="O25" i="288"/>
  <c r="N25" i="288"/>
  <c r="M25" i="288"/>
  <c r="L25" i="288"/>
  <c r="K25" i="288"/>
  <c r="A25" i="288"/>
  <c r="O23" i="288"/>
  <c r="N23" i="288"/>
  <c r="M23" i="288"/>
  <c r="L23" i="288"/>
  <c r="K23" i="288"/>
  <c r="O21" i="288"/>
  <c r="N21" i="288"/>
  <c r="L21" i="288"/>
  <c r="M21" i="288"/>
  <c r="O20" i="288"/>
  <c r="N20" i="288"/>
  <c r="L20" i="288"/>
  <c r="M20" i="288"/>
  <c r="O19" i="288"/>
  <c r="N19" i="288"/>
  <c r="L19" i="288"/>
  <c r="M19" i="288"/>
  <c r="O18" i="288"/>
  <c r="N18" i="288"/>
  <c r="L18" i="288"/>
  <c r="K18" i="288"/>
  <c r="O17" i="288"/>
  <c r="N17" i="288"/>
  <c r="M17" i="288"/>
  <c r="L17" i="288"/>
  <c r="K17" i="288"/>
  <c r="A17" i="288"/>
  <c r="O15" i="288"/>
  <c r="N15" i="288"/>
  <c r="M15" i="288"/>
  <c r="L15" i="288"/>
  <c r="K15" i="288"/>
  <c r="A15" i="288"/>
  <c r="O13" i="288"/>
  <c r="N13" i="288"/>
  <c r="L13" i="288"/>
  <c r="H13" i="288"/>
  <c r="M13" i="288" s="1"/>
  <c r="A13" i="288"/>
  <c r="O12" i="288"/>
  <c r="N12" i="288"/>
  <c r="L12" i="288"/>
  <c r="H12" i="288"/>
  <c r="M12" i="288" s="1"/>
  <c r="A12" i="288"/>
  <c r="O11" i="288"/>
  <c r="N11" i="288"/>
  <c r="M11" i="288"/>
  <c r="L11" i="288"/>
  <c r="K11" i="288"/>
  <c r="O26" i="286"/>
  <c r="N26" i="286"/>
  <c r="L26" i="286"/>
  <c r="H26" i="286"/>
  <c r="K26" i="286" s="1"/>
  <c r="O25" i="286"/>
  <c r="N25" i="286"/>
  <c r="L25" i="286"/>
  <c r="H25" i="286"/>
  <c r="M25" i="286" s="1"/>
  <c r="O24" i="286"/>
  <c r="N24" i="286"/>
  <c r="L24" i="286"/>
  <c r="H24" i="286"/>
  <c r="K24" i="286" s="1"/>
  <c r="O19" i="286"/>
  <c r="N19" i="286"/>
  <c r="L19" i="286"/>
  <c r="H19" i="286"/>
  <c r="K19" i="286" s="1"/>
  <c r="O18" i="286"/>
  <c r="N18" i="286"/>
  <c r="L18" i="286"/>
  <c r="H18" i="286"/>
  <c r="K18" i="286" s="1"/>
  <c r="O14" i="286"/>
  <c r="N14" i="286"/>
  <c r="L14" i="286"/>
  <c r="H14" i="286"/>
  <c r="K14" i="286" s="1"/>
  <c r="O13" i="286"/>
  <c r="N13" i="286"/>
  <c r="L13" i="286"/>
  <c r="H13" i="286"/>
  <c r="M13" i="286" s="1"/>
  <c r="A28" i="286"/>
  <c r="O27" i="286"/>
  <c r="N27" i="286"/>
  <c r="L27" i="286"/>
  <c r="H27" i="286"/>
  <c r="K27" i="286" s="1"/>
  <c r="O23" i="286"/>
  <c r="N23" i="286"/>
  <c r="L23" i="286"/>
  <c r="H23" i="286"/>
  <c r="M23" i="286" s="1"/>
  <c r="O22" i="286"/>
  <c r="N22" i="286"/>
  <c r="L22" i="286"/>
  <c r="H22" i="286"/>
  <c r="K22" i="286" s="1"/>
  <c r="O21" i="286"/>
  <c r="N21" i="286"/>
  <c r="L21" i="286"/>
  <c r="H21" i="286"/>
  <c r="M21" i="286" s="1"/>
  <c r="O20" i="286"/>
  <c r="N20" i="286"/>
  <c r="L20" i="286"/>
  <c r="H20" i="286"/>
  <c r="K20" i="286" s="1"/>
  <c r="O17" i="286"/>
  <c r="N17" i="286"/>
  <c r="L17" i="286"/>
  <c r="H17" i="286"/>
  <c r="M17" i="286" s="1"/>
  <c r="A17" i="286"/>
  <c r="O16" i="286"/>
  <c r="N16" i="286"/>
  <c r="L16" i="286"/>
  <c r="H16" i="286"/>
  <c r="M16" i="286" s="1"/>
  <c r="O15" i="286"/>
  <c r="N15" i="286"/>
  <c r="L15" i="286"/>
  <c r="H15" i="286"/>
  <c r="M15" i="286" s="1"/>
  <c r="O12" i="286"/>
  <c r="N12" i="286"/>
  <c r="L12" i="286"/>
  <c r="H12" i="286"/>
  <c r="M12" i="286" s="1"/>
  <c r="A12" i="286"/>
  <c r="A23" i="285"/>
  <c r="A20" i="243"/>
  <c r="A30" i="243"/>
  <c r="A45" i="243"/>
  <c r="A34" i="241"/>
  <c r="A57" i="241"/>
  <c r="A36" i="283"/>
  <c r="A47" i="282"/>
  <c r="A17" i="281"/>
  <c r="A44" i="281"/>
  <c r="A22" i="221"/>
  <c r="A38" i="221"/>
  <c r="A21" i="227"/>
  <c r="A30" i="227"/>
  <c r="A12" i="285"/>
  <c r="A13" i="285" s="1"/>
  <c r="A12" i="243"/>
  <c r="A12" i="241"/>
  <c r="A13" i="241" s="1"/>
  <c r="A14" i="241" s="1"/>
  <c r="A12" i="283"/>
  <c r="A13" i="283" s="1"/>
  <c r="A14" i="283" s="1"/>
  <c r="A12" i="282"/>
  <c r="A12" i="281"/>
  <c r="A12" i="221"/>
  <c r="A12" i="227"/>
  <c r="A13" i="227" s="1"/>
  <c r="A14" i="227" s="1"/>
  <c r="P46" i="289" l="1"/>
  <c r="A13" i="282"/>
  <c r="A14" i="282" s="1"/>
  <c r="A25" i="224"/>
  <c r="A38" i="257"/>
  <c r="M64" i="290"/>
  <c r="P64" i="290" s="1"/>
  <c r="M35" i="289"/>
  <c r="P35" i="289" s="1"/>
  <c r="K60" i="290"/>
  <c r="K68" i="290"/>
  <c r="P68" i="290"/>
  <c r="K57" i="288"/>
  <c r="P57" i="288"/>
  <c r="M64" i="288"/>
  <c r="P64" i="288" s="1"/>
  <c r="M58" i="288"/>
  <c r="P58" i="288" s="1"/>
  <c r="M18" i="286"/>
  <c r="P18" i="286" s="1"/>
  <c r="M19" i="286"/>
  <c r="P19" i="286" s="1"/>
  <c r="P14" i="291"/>
  <c r="K14" i="291"/>
  <c r="M13" i="291"/>
  <c r="P13" i="291" s="1"/>
  <c r="K15" i="291"/>
  <c r="P15" i="291"/>
  <c r="M73" i="291"/>
  <c r="P73" i="291" s="1"/>
  <c r="K76" i="291"/>
  <c r="P53" i="291"/>
  <c r="K28" i="291"/>
  <c r="K94" i="291"/>
  <c r="P95" i="291"/>
  <c r="K12" i="291"/>
  <c r="P12" i="291"/>
  <c r="P55" i="291"/>
  <c r="K56" i="291"/>
  <c r="P57" i="291"/>
  <c r="K68" i="291"/>
  <c r="P70" i="291"/>
  <c r="P72" i="291"/>
  <c r="P91" i="291"/>
  <c r="K97" i="291"/>
  <c r="P42" i="291"/>
  <c r="P43" i="291"/>
  <c r="P45" i="291"/>
  <c r="P56" i="291"/>
  <c r="P83" i="291"/>
  <c r="P85" i="291"/>
  <c r="P86" i="291"/>
  <c r="K95" i="291"/>
  <c r="P96" i="291"/>
  <c r="P21" i="291"/>
  <c r="P22" i="291"/>
  <c r="P23" i="291"/>
  <c r="P24" i="291"/>
  <c r="P54" i="291"/>
  <c r="K59" i="291"/>
  <c r="K70" i="291"/>
  <c r="P71" i="291"/>
  <c r="P74" i="291"/>
  <c r="K26" i="291"/>
  <c r="P27" i="291"/>
  <c r="P32" i="291"/>
  <c r="P34" i="291"/>
  <c r="K45" i="291"/>
  <c r="P51" i="291"/>
  <c r="K54" i="291"/>
  <c r="K57" i="291"/>
  <c r="K71" i="291"/>
  <c r="K74" i="291"/>
  <c r="K86" i="291"/>
  <c r="P92" i="291"/>
  <c r="K98" i="291"/>
  <c r="M16" i="291"/>
  <c r="P16" i="291" s="1"/>
  <c r="K27" i="291"/>
  <c r="P28" i="291"/>
  <c r="P46" i="291"/>
  <c r="K51" i="291"/>
  <c r="P52" i="291"/>
  <c r="P58" i="291"/>
  <c r="P59" i="291"/>
  <c r="P68" i="291"/>
  <c r="P76" i="291"/>
  <c r="P87" i="291"/>
  <c r="K99" i="291"/>
  <c r="M19" i="291"/>
  <c r="P19" i="291" s="1"/>
  <c r="P29" i="291"/>
  <c r="P41" i="291"/>
  <c r="K42" i="291"/>
  <c r="P44" i="291"/>
  <c r="M48" i="291"/>
  <c r="P48" i="291" s="1"/>
  <c r="M64" i="291"/>
  <c r="P64" i="291" s="1"/>
  <c r="P67" i="291"/>
  <c r="P69" i="291"/>
  <c r="M75" i="291"/>
  <c r="P75" i="291" s="1"/>
  <c r="M17" i="291"/>
  <c r="P17" i="291" s="1"/>
  <c r="P20" i="291"/>
  <c r="P25" i="291"/>
  <c r="P26" i="291"/>
  <c r="K29" i="291"/>
  <c r="P30" i="291"/>
  <c r="M31" i="291"/>
  <c r="P31" i="291" s="1"/>
  <c r="K32" i="291"/>
  <c r="M33" i="291"/>
  <c r="P33" i="291" s="1"/>
  <c r="K34" i="291"/>
  <c r="P35" i="291"/>
  <c r="K43" i="291"/>
  <c r="K46" i="291"/>
  <c r="K58" i="291"/>
  <c r="P60" i="291"/>
  <c r="K69" i="291"/>
  <c r="M78" i="291"/>
  <c r="P78" i="291" s="1"/>
  <c r="K81" i="291"/>
  <c r="K83" i="291"/>
  <c r="P84" i="291"/>
  <c r="M88" i="291"/>
  <c r="P88" i="291" s="1"/>
  <c r="K92" i="291"/>
  <c r="P93" i="291"/>
  <c r="K96" i="291"/>
  <c r="P97" i="291"/>
  <c r="M18" i="291"/>
  <c r="P18" i="291" s="1"/>
  <c r="P39" i="291"/>
  <c r="P47" i="291"/>
  <c r="P50" i="291"/>
  <c r="M62" i="291"/>
  <c r="P62" i="291" s="1"/>
  <c r="P82" i="291"/>
  <c r="K84" i="291"/>
  <c r="K93" i="291"/>
  <c r="P94" i="291"/>
  <c r="P89" i="291"/>
  <c r="A16" i="291"/>
  <c r="M90" i="291"/>
  <c r="P90" i="291" s="1"/>
  <c r="K90" i="291"/>
  <c r="P98" i="291"/>
  <c r="N100" i="291"/>
  <c r="K21" i="291"/>
  <c r="K22" i="291"/>
  <c r="K23" i="291"/>
  <c r="K24" i="291"/>
  <c r="P40" i="291"/>
  <c r="P80" i="291"/>
  <c r="O100" i="291"/>
  <c r="M37" i="291"/>
  <c r="P37" i="291" s="1"/>
  <c r="K40" i="291"/>
  <c r="M61" i="291"/>
  <c r="P61" i="291" s="1"/>
  <c r="M63" i="291"/>
  <c r="P63" i="291" s="1"/>
  <c r="P65" i="291"/>
  <c r="K66" i="291"/>
  <c r="K80" i="291"/>
  <c r="P81" i="291"/>
  <c r="K52" i="291"/>
  <c r="P66" i="291"/>
  <c r="P99" i="291"/>
  <c r="L100" i="291"/>
  <c r="M36" i="291"/>
  <c r="P36" i="291" s="1"/>
  <c r="M49" i="291"/>
  <c r="P49" i="291" s="1"/>
  <c r="P77" i="291"/>
  <c r="P79" i="291"/>
  <c r="M36" i="290"/>
  <c r="P36" i="290" s="1"/>
  <c r="M40" i="290"/>
  <c r="P40" i="290" s="1"/>
  <c r="P60" i="290"/>
  <c r="M41" i="290"/>
  <c r="P41" i="290" s="1"/>
  <c r="M37" i="290"/>
  <c r="P37" i="290" s="1"/>
  <c r="K32" i="290"/>
  <c r="M31" i="290"/>
  <c r="P31" i="290" s="1"/>
  <c r="P32" i="290"/>
  <c r="K25" i="290"/>
  <c r="K16" i="290"/>
  <c r="M23" i="290"/>
  <c r="P23" i="290" s="1"/>
  <c r="P25" i="290"/>
  <c r="K21" i="290"/>
  <c r="P80" i="290"/>
  <c r="P21" i="290"/>
  <c r="M19" i="290"/>
  <c r="P19" i="290" s="1"/>
  <c r="P16" i="290"/>
  <c r="M13" i="290"/>
  <c r="P13" i="290" s="1"/>
  <c r="P30" i="290"/>
  <c r="P35" i="290"/>
  <c r="M79" i="290"/>
  <c r="P79" i="290" s="1"/>
  <c r="P22" i="290"/>
  <c r="P56" i="290"/>
  <c r="P48" i="290"/>
  <c r="M66" i="290"/>
  <c r="P66" i="290" s="1"/>
  <c r="M42" i="290"/>
  <c r="P42" i="290" s="1"/>
  <c r="P47" i="290"/>
  <c r="K14" i="290"/>
  <c r="P52" i="290"/>
  <c r="P53" i="290"/>
  <c r="P65" i="290"/>
  <c r="K52" i="290"/>
  <c r="P63" i="290"/>
  <c r="K50" i="290"/>
  <c r="K65" i="290"/>
  <c r="O86" i="290"/>
  <c r="M17" i="290"/>
  <c r="P17" i="290" s="1"/>
  <c r="P20" i="290"/>
  <c r="P51" i="290"/>
  <c r="M54" i="290"/>
  <c r="P54" i="290" s="1"/>
  <c r="M70" i="290"/>
  <c r="P70" i="290" s="1"/>
  <c r="P78" i="290"/>
  <c r="P24" i="290"/>
  <c r="K34" i="290"/>
  <c r="M38" i="290"/>
  <c r="P38" i="290" s="1"/>
  <c r="P61" i="290"/>
  <c r="P33" i="290"/>
  <c r="K48" i="290"/>
  <c r="P49" i="290"/>
  <c r="K61" i="290"/>
  <c r="P62" i="290"/>
  <c r="P72" i="290"/>
  <c r="P73" i="290"/>
  <c r="P74" i="290"/>
  <c r="P75" i="290"/>
  <c r="P76" i="290"/>
  <c r="P77" i="290"/>
  <c r="L86" i="290"/>
  <c r="P14" i="290"/>
  <c r="P15" i="290"/>
  <c r="P18" i="290"/>
  <c r="K33" i="290"/>
  <c r="P34" i="290"/>
  <c r="P44" i="290"/>
  <c r="P45" i="290"/>
  <c r="P46" i="290"/>
  <c r="K49" i="290"/>
  <c r="P50" i="290"/>
  <c r="M55" i="290"/>
  <c r="P55" i="290" s="1"/>
  <c r="K62" i="290"/>
  <c r="P71" i="290"/>
  <c r="N86" i="290"/>
  <c r="P29" i="290"/>
  <c r="P39" i="290"/>
  <c r="P43" i="290"/>
  <c r="P57" i="290"/>
  <c r="P58" i="290"/>
  <c r="P59" i="290"/>
  <c r="P67" i="290"/>
  <c r="M69" i="290"/>
  <c r="P69" i="290" s="1"/>
  <c r="P81" i="290"/>
  <c r="K44" i="290"/>
  <c r="K45" i="290"/>
  <c r="K46" i="290"/>
  <c r="K57" i="290"/>
  <c r="K58" i="290"/>
  <c r="K72" i="290"/>
  <c r="K73" i="290"/>
  <c r="K74" i="290"/>
  <c r="K75" i="290"/>
  <c r="K76" i="290"/>
  <c r="K81" i="290"/>
  <c r="M45" i="289"/>
  <c r="P45" i="289" s="1"/>
  <c r="K46" i="289"/>
  <c r="M33" i="289"/>
  <c r="P33" i="289" s="1"/>
  <c r="M28" i="289"/>
  <c r="P28" i="289" s="1"/>
  <c r="M30" i="289"/>
  <c r="P30" i="289" s="1"/>
  <c r="K31" i="289"/>
  <c r="M57" i="289"/>
  <c r="P57" i="289" s="1"/>
  <c r="P47" i="289"/>
  <c r="L59" i="289"/>
  <c r="K13" i="289"/>
  <c r="P14" i="289"/>
  <c r="M36" i="289"/>
  <c r="P36" i="289" s="1"/>
  <c r="K23" i="289"/>
  <c r="P18" i="289"/>
  <c r="P24" i="289"/>
  <c r="K29" i="289"/>
  <c r="K21" i="289"/>
  <c r="P22" i="289"/>
  <c r="M34" i="289"/>
  <c r="P34" i="289" s="1"/>
  <c r="P49" i="289"/>
  <c r="P53" i="289"/>
  <c r="K17" i="289"/>
  <c r="P50" i="289"/>
  <c r="M32" i="289"/>
  <c r="P32" i="289" s="1"/>
  <c r="P48" i="289"/>
  <c r="N59" i="289"/>
  <c r="K14" i="289"/>
  <c r="P15" i="289"/>
  <c r="K18" i="289"/>
  <c r="P19" i="289"/>
  <c r="K24" i="289"/>
  <c r="P25" i="289"/>
  <c r="K48" i="289"/>
  <c r="K50" i="289"/>
  <c r="P56" i="289"/>
  <c r="O59" i="289"/>
  <c r="K15" i="289"/>
  <c r="P16" i="289"/>
  <c r="K19" i="289"/>
  <c r="P20" i="289"/>
  <c r="K25" i="289"/>
  <c r="P26" i="289"/>
  <c r="P27" i="289"/>
  <c r="P29" i="289"/>
  <c r="P31" i="289"/>
  <c r="P37" i="289"/>
  <c r="P51" i="289"/>
  <c r="K12" i="289"/>
  <c r="P13" i="289"/>
  <c r="K16" i="289"/>
  <c r="P17" i="289"/>
  <c r="K20" i="289"/>
  <c r="P21" i="289"/>
  <c r="P23" i="289"/>
  <c r="K26" i="289"/>
  <c r="M52" i="289"/>
  <c r="P52" i="289" s="1"/>
  <c r="P12" i="289"/>
  <c r="A13" i="289"/>
  <c r="M38" i="289"/>
  <c r="P38" i="289" s="1"/>
  <c r="M39" i="289"/>
  <c r="P39" i="289" s="1"/>
  <c r="M40" i="289"/>
  <c r="P40" i="289" s="1"/>
  <c r="M41" i="289"/>
  <c r="P41" i="289" s="1"/>
  <c r="M42" i="289"/>
  <c r="P42" i="289" s="1"/>
  <c r="M43" i="289"/>
  <c r="P43" i="289" s="1"/>
  <c r="M44" i="289"/>
  <c r="P44" i="289" s="1"/>
  <c r="M54" i="289"/>
  <c r="P54" i="289" s="1"/>
  <c r="P63" i="288"/>
  <c r="K63" i="288"/>
  <c r="M62" i="288"/>
  <c r="P62" i="288" s="1"/>
  <c r="M61" i="288"/>
  <c r="P61" i="288" s="1"/>
  <c r="M60" i="288"/>
  <c r="P60" i="288" s="1"/>
  <c r="P59" i="288"/>
  <c r="K59" i="288"/>
  <c r="K49" i="288"/>
  <c r="M46" i="288"/>
  <c r="P46" i="288" s="1"/>
  <c r="P49" i="288"/>
  <c r="K45" i="288"/>
  <c r="P39" i="288"/>
  <c r="P45" i="288"/>
  <c r="K39" i="288"/>
  <c r="M41" i="288"/>
  <c r="P41" i="288" s="1"/>
  <c r="M40" i="288"/>
  <c r="P40" i="288" s="1"/>
  <c r="M71" i="288"/>
  <c r="P71" i="288" s="1"/>
  <c r="P70" i="288"/>
  <c r="M72" i="288"/>
  <c r="P72" i="288" s="1"/>
  <c r="K70" i="288"/>
  <c r="M56" i="288"/>
  <c r="P56" i="288" s="1"/>
  <c r="K35" i="288"/>
  <c r="P29" i="288"/>
  <c r="P33" i="288"/>
  <c r="P35" i="288"/>
  <c r="P32" i="288"/>
  <c r="P34" i="288"/>
  <c r="K34" i="288"/>
  <c r="K33" i="288"/>
  <c r="K32" i="288"/>
  <c r="P26" i="288"/>
  <c r="K26" i="288"/>
  <c r="K28" i="288"/>
  <c r="M27" i="288"/>
  <c r="P27" i="288" s="1"/>
  <c r="K29" i="288"/>
  <c r="P28" i="288"/>
  <c r="P38" i="288"/>
  <c r="K66" i="288"/>
  <c r="K19" i="288"/>
  <c r="M14" i="288"/>
  <c r="P14" i="288" s="1"/>
  <c r="P36" i="288"/>
  <c r="M24" i="288"/>
  <c r="P24" i="288" s="1"/>
  <c r="K38" i="288"/>
  <c r="K55" i="288"/>
  <c r="P19" i="288"/>
  <c r="P17" i="288"/>
  <c r="P20" i="288"/>
  <c r="P21" i="288"/>
  <c r="P67" i="288"/>
  <c r="P22" i="288"/>
  <c r="K22" i="288"/>
  <c r="K21" i="288"/>
  <c r="K67" i="288"/>
  <c r="P53" i="288"/>
  <c r="M16" i="288"/>
  <c r="P16" i="288" s="1"/>
  <c r="K20" i="288"/>
  <c r="K54" i="288"/>
  <c r="P55" i="288"/>
  <c r="P66" i="288"/>
  <c r="P11" i="288"/>
  <c r="P12" i="288"/>
  <c r="P68" i="288"/>
  <c r="P23" i="288"/>
  <c r="P42" i="288"/>
  <c r="L79" i="288"/>
  <c r="M18" i="288"/>
  <c r="P18" i="288" s="1"/>
  <c r="M37" i="288"/>
  <c r="P37" i="288" s="1"/>
  <c r="M69" i="288"/>
  <c r="P69" i="288" s="1"/>
  <c r="P73" i="288"/>
  <c r="N79" i="288"/>
  <c r="P13" i="288"/>
  <c r="P25" i="288"/>
  <c r="P54" i="288"/>
  <c r="P65" i="288"/>
  <c r="M74" i="288"/>
  <c r="P74" i="288" s="1"/>
  <c r="P15" i="288"/>
  <c r="M43" i="288"/>
  <c r="P43" i="288" s="1"/>
  <c r="M44" i="288"/>
  <c r="P44" i="288" s="1"/>
  <c r="K12" i="288"/>
  <c r="M48" i="288"/>
  <c r="P48" i="288" s="1"/>
  <c r="K48" i="288"/>
  <c r="M50" i="288"/>
  <c r="P50" i="288" s="1"/>
  <c r="K50" i="288"/>
  <c r="M52" i="288"/>
  <c r="P52" i="288" s="1"/>
  <c r="K52" i="288"/>
  <c r="P47" i="288"/>
  <c r="P75" i="288"/>
  <c r="O79" i="288"/>
  <c r="K13" i="288"/>
  <c r="M51" i="288"/>
  <c r="P51" i="288" s="1"/>
  <c r="K51" i="288"/>
  <c r="M76" i="288"/>
  <c r="P76" i="288" s="1"/>
  <c r="K76" i="288"/>
  <c r="M77" i="288"/>
  <c r="P77" i="288" s="1"/>
  <c r="K77" i="288"/>
  <c r="M78" i="288"/>
  <c r="P78" i="288" s="1"/>
  <c r="K78" i="288"/>
  <c r="M26" i="286"/>
  <c r="P26" i="286" s="1"/>
  <c r="P25" i="286"/>
  <c r="K25" i="286"/>
  <c r="M24" i="286"/>
  <c r="P24" i="286" s="1"/>
  <c r="M14" i="286"/>
  <c r="P14" i="286" s="1"/>
  <c r="P15" i="286"/>
  <c r="P17" i="286"/>
  <c r="K17" i="286"/>
  <c r="M22" i="286"/>
  <c r="P22" i="286" s="1"/>
  <c r="K23" i="286"/>
  <c r="P21" i="286"/>
  <c r="P16" i="286"/>
  <c r="M20" i="286"/>
  <c r="P20" i="286" s="1"/>
  <c r="K21" i="286"/>
  <c r="M27" i="286"/>
  <c r="P27" i="286" s="1"/>
  <c r="K15" i="286"/>
  <c r="P23" i="286"/>
  <c r="P13" i="286"/>
  <c r="K13" i="286"/>
  <c r="N28" i="286"/>
  <c r="P12" i="286"/>
  <c r="K12" i="286"/>
  <c r="O28" i="286"/>
  <c r="K16" i="286"/>
  <c r="L28" i="286"/>
  <c r="A13" i="286"/>
  <c r="A13" i="221"/>
  <c r="A14" i="221" s="1"/>
  <c r="A13" i="281"/>
  <c r="A13" i="243"/>
  <c r="A14" i="243" s="1"/>
  <c r="A14" i="285"/>
  <c r="A15" i="241"/>
  <c r="A16" i="241" s="1"/>
  <c r="A15" i="283"/>
  <c r="A15" i="227"/>
  <c r="A16" i="227"/>
  <c r="A15" i="221" l="1"/>
  <c r="A16" i="221"/>
  <c r="A15" i="282"/>
  <c r="A16" i="282" s="1"/>
  <c r="A17" i="282" s="1"/>
  <c r="A17" i="227"/>
  <c r="A18" i="227" s="1"/>
  <c r="A19" i="227" s="1"/>
  <c r="A27" i="224"/>
  <c r="A28" i="224" s="1"/>
  <c r="A29" i="224" s="1"/>
  <c r="A39" i="257"/>
  <c r="A17" i="291"/>
  <c r="P100" i="291"/>
  <c r="M100" i="291"/>
  <c r="A13" i="290"/>
  <c r="P86" i="290"/>
  <c r="M86" i="290"/>
  <c r="M59" i="289"/>
  <c r="P59" i="289"/>
  <c r="A14" i="289"/>
  <c r="P79" i="288"/>
  <c r="M79" i="288"/>
  <c r="P28" i="286"/>
  <c r="M28" i="286"/>
  <c r="A15" i="285"/>
  <c r="A16" i="285"/>
  <c r="A14" i="281"/>
  <c r="A15" i="281" s="1"/>
  <c r="A15" i="243"/>
  <c r="A17" i="241"/>
  <c r="A16" i="283"/>
  <c r="A17" i="221"/>
  <c r="A18" i="221" s="1"/>
  <c r="A17" i="285" l="1"/>
  <c r="A18" i="285" s="1"/>
  <c r="A40" i="257"/>
  <c r="A41" i="257" s="1"/>
  <c r="A42" i="257" s="1"/>
  <c r="A44" i="257" s="1"/>
  <c r="A45" i="257" s="1"/>
  <c r="A31" i="224"/>
  <c r="A32" i="224" s="1"/>
  <c r="O7" i="291"/>
  <c r="O7" i="289"/>
  <c r="O7" i="288"/>
  <c r="O7" i="286"/>
  <c r="O7" i="290"/>
  <c r="A18" i="291"/>
  <c r="A15" i="289"/>
  <c r="A16" i="289" s="1"/>
  <c r="A14" i="288"/>
  <c r="A20" i="227"/>
  <c r="A16" i="243"/>
  <c r="A19" i="221"/>
  <c r="A20" i="221" s="1"/>
  <c r="A21" i="221" s="1"/>
  <c r="A16" i="281"/>
  <c r="A18" i="281" s="1"/>
  <c r="A18" i="282"/>
  <c r="A19" i="282" s="1"/>
  <c r="A20" i="282" s="1"/>
  <c r="A18" i="241"/>
  <c r="A19" i="241" s="1"/>
  <c r="A20" i="241" s="1"/>
  <c r="A21" i="241" s="1"/>
  <c r="A17" i="283"/>
  <c r="A19" i="285" l="1"/>
  <c r="A46" i="257"/>
  <c r="A47" i="257" s="1"/>
  <c r="A51" i="257" s="1"/>
  <c r="A20" i="285"/>
  <c r="A34" i="224"/>
  <c r="A35" i="224" s="1"/>
  <c r="A36" i="224" s="1"/>
  <c r="A38" i="224" s="1"/>
  <c r="A39" i="224" s="1"/>
  <c r="A40" i="224" s="1"/>
  <c r="A41" i="224" s="1"/>
  <c r="A42" i="224" s="1"/>
  <c r="A43" i="224" s="1"/>
  <c r="A45" i="224" s="1"/>
  <c r="A46" i="224" s="1"/>
  <c r="A47" i="224" s="1"/>
  <c r="A48" i="224" s="1"/>
  <c r="A49" i="224" s="1"/>
  <c r="A50" i="224" s="1"/>
  <c r="A51" i="224" s="1"/>
  <c r="A53" i="224" s="1"/>
  <c r="A55" i="224" s="1"/>
  <c r="A57" i="224" s="1"/>
  <c r="A59" i="224" s="1"/>
  <c r="A61" i="224" s="1"/>
  <c r="A19" i="291"/>
  <c r="A16" i="290"/>
  <c r="A17" i="289"/>
  <c r="A18" i="289" s="1"/>
  <c r="A14" i="286"/>
  <c r="A19" i="281"/>
  <c r="A20" i="281" s="1"/>
  <c r="A17" i="243"/>
  <c r="A22" i="227"/>
  <c r="A21" i="282"/>
  <c r="A22" i="282" s="1"/>
  <c r="A22" i="241"/>
  <c r="A23" i="241" s="1"/>
  <c r="A18" i="283"/>
  <c r="A23" i="221"/>
  <c r="A21" i="281" l="1"/>
  <c r="A15" i="286"/>
  <c r="A16" i="286" s="1"/>
  <c r="A50" i="257"/>
  <c r="A52" i="257" s="1"/>
  <c r="A53" i="257" s="1"/>
  <c r="A54" i="257" s="1"/>
  <c r="A21" i="285"/>
  <c r="A22" i="285" s="1"/>
  <c r="A19" i="289"/>
  <c r="A23" i="282"/>
  <c r="A24" i="282" s="1"/>
  <c r="A22" i="281"/>
  <c r="A18" i="243"/>
  <c r="A23" i="227"/>
  <c r="A24" i="227" s="1"/>
  <c r="A24" i="241"/>
  <c r="A25" i="241" s="1"/>
  <c r="A19" i="283"/>
  <c r="A24" i="221"/>
  <c r="A19" i="290" l="1"/>
  <c r="A20" i="289"/>
  <c r="A19" i="243"/>
  <c r="A21" i="243" s="1"/>
  <c r="A25" i="282"/>
  <c r="A25" i="221"/>
  <c r="A26" i="221" s="1"/>
  <c r="A25" i="227"/>
  <c r="A26" i="227" s="1"/>
  <c r="A23" i="281"/>
  <c r="A26" i="241"/>
  <c r="A27" i="241"/>
  <c r="A20" i="283"/>
  <c r="A28" i="241" l="1"/>
  <c r="A21" i="289"/>
  <c r="A27" i="221"/>
  <c r="A28" i="221" s="1"/>
  <c r="A29" i="221" s="1"/>
  <c r="A30" i="221" s="1"/>
  <c r="A31" i="221" s="1"/>
  <c r="A32" i="221" s="1"/>
  <c r="A33" i="221" s="1"/>
  <c r="A34" i="221" s="1"/>
  <c r="A35" i="221" s="1"/>
  <c r="A36" i="221" s="1"/>
  <c r="A37" i="221" s="1"/>
  <c r="A26" i="282"/>
  <c r="A24" i="281"/>
  <c r="A25" i="281" s="1"/>
  <c r="A26" i="281" s="1"/>
  <c r="A27" i="281" s="1"/>
  <c r="A28" i="281" s="1"/>
  <c r="A22" i="243"/>
  <c r="A29" i="241"/>
  <c r="A21" i="283"/>
  <c r="A24" i="243" l="1"/>
  <c r="A25" i="243" s="1"/>
  <c r="A23" i="243"/>
  <c r="A21" i="291"/>
  <c r="A22" i="291" s="1"/>
  <c r="A23" i="291" s="1"/>
  <c r="A24" i="291" s="1"/>
  <c r="A26" i="291" s="1"/>
  <c r="A27" i="291" s="1"/>
  <c r="A28" i="291" s="1"/>
  <c r="A29" i="291" s="1"/>
  <c r="A31" i="291" s="1"/>
  <c r="A32" i="291" s="1"/>
  <c r="A33" i="291" s="1"/>
  <c r="A34" i="291" s="1"/>
  <c r="A36" i="291" s="1"/>
  <c r="A37" i="291" s="1"/>
  <c r="A40" i="291" s="1"/>
  <c r="A42" i="291" s="1"/>
  <c r="A43" i="291" s="1"/>
  <c r="A45" i="291" s="1"/>
  <c r="A46" i="291" s="1"/>
  <c r="A48" i="291" s="1"/>
  <c r="A49" i="291" s="1"/>
  <c r="A51" i="291" s="1"/>
  <c r="A52" i="291" s="1"/>
  <c r="A54" i="291" s="1"/>
  <c r="A56" i="291" s="1"/>
  <c r="A57" i="291" s="1"/>
  <c r="A58" i="291" s="1"/>
  <c r="A59" i="291" s="1"/>
  <c r="A61" i="291" s="1"/>
  <c r="A62" i="291" s="1"/>
  <c r="A63" i="291" s="1"/>
  <c r="A64" i="291" s="1"/>
  <c r="A66" i="291" s="1"/>
  <c r="A68" i="291" s="1"/>
  <c r="A69" i="291" s="1"/>
  <c r="A70" i="291" s="1"/>
  <c r="A71" i="291" s="1"/>
  <c r="A73" i="291" s="1"/>
  <c r="A74" i="291" s="1"/>
  <c r="A75" i="291" s="1"/>
  <c r="A76" i="291" s="1"/>
  <c r="A78" i="291" s="1"/>
  <c r="A80" i="291" s="1"/>
  <c r="A81" i="291" s="1"/>
  <c r="A83" i="291" s="1"/>
  <c r="A84" i="291" s="1"/>
  <c r="A86" i="291" s="1"/>
  <c r="A88" i="291" s="1"/>
  <c r="A90" i="291" s="1"/>
  <c r="A92" i="291" s="1"/>
  <c r="A93" i="291" s="1"/>
  <c r="A94" i="291" s="1"/>
  <c r="A95" i="291" s="1"/>
  <c r="A96" i="291" s="1"/>
  <c r="A97" i="291" s="1"/>
  <c r="A98" i="291" s="1"/>
  <c r="A99" i="291" s="1"/>
  <c r="A21" i="290"/>
  <c r="A23" i="289"/>
  <c r="A29" i="281"/>
  <c r="A30" i="281" s="1"/>
  <c r="A31" i="281" s="1"/>
  <c r="A32" i="281" s="1"/>
  <c r="A33" i="281" s="1"/>
  <c r="A34" i="281" s="1"/>
  <c r="A35" i="281" s="1"/>
  <c r="A36" i="281" s="1"/>
  <c r="A37" i="281" s="1"/>
  <c r="A38" i="281" s="1"/>
  <c r="A39" i="281" s="1"/>
  <c r="A40" i="281" s="1"/>
  <c r="A41" i="281" s="1"/>
  <c r="A42" i="281" s="1"/>
  <c r="A43" i="281" s="1"/>
  <c r="A27" i="282"/>
  <c r="A28" i="282" s="1"/>
  <c r="A30" i="241"/>
  <c r="A31" i="241" s="1"/>
  <c r="A32" i="241" s="1"/>
  <c r="A33" i="241" s="1"/>
  <c r="A35" i="241" s="1"/>
  <c r="A36" i="241" s="1"/>
  <c r="A37" i="241" s="1"/>
  <c r="A38" i="241" s="1"/>
  <c r="A39" i="241" s="1"/>
  <c r="A40" i="241" s="1"/>
  <c r="A41" i="241" s="1"/>
  <c r="A42" i="241" s="1"/>
  <c r="A43" i="241" s="1"/>
  <c r="A44" i="241" s="1"/>
  <c r="A45" i="241" s="1"/>
  <c r="A46" i="241" s="1"/>
  <c r="A47" i="241" s="1"/>
  <c r="A48" i="241" s="1"/>
  <c r="A49" i="241" s="1"/>
  <c r="A50" i="241" s="1"/>
  <c r="A51" i="241" s="1"/>
  <c r="A52" i="241" s="1"/>
  <c r="A53" i="241" s="1"/>
  <c r="A54" i="241" s="1"/>
  <c r="A55" i="241" s="1"/>
  <c r="A56" i="241" s="1"/>
  <c r="A22" i="283"/>
  <c r="A23" i="283" s="1"/>
  <c r="A24" i="283" s="1"/>
  <c r="A25" i="283" s="1"/>
  <c r="A26" i="283" s="1"/>
  <c r="A27" i="283" s="1"/>
  <c r="A28" i="283" s="1"/>
  <c r="A29" i="283" s="1"/>
  <c r="A30" i="283" s="1"/>
  <c r="A31" i="283" s="1"/>
  <c r="A32" i="283" s="1"/>
  <c r="A33" i="283" s="1"/>
  <c r="A34" i="283" s="1"/>
  <c r="A35" i="283" s="1"/>
  <c r="A24" i="289" l="1"/>
  <c r="A25" i="289" s="1"/>
  <c r="A26" i="289" s="1"/>
  <c r="A28" i="289" s="1"/>
  <c r="A29" i="289" s="1"/>
  <c r="A30" i="289" s="1"/>
  <c r="A31" i="289" s="1"/>
  <c r="A32" i="289" s="1"/>
  <c r="A33" i="289" s="1"/>
  <c r="A34" i="289" s="1"/>
  <c r="A35" i="289" s="1"/>
  <c r="A36" i="289" s="1"/>
  <c r="A38" i="289" s="1"/>
  <c r="A39" i="289" s="1"/>
  <c r="A40" i="289" s="1"/>
  <c r="A41" i="289" s="1"/>
  <c r="A42" i="289" s="1"/>
  <c r="A43" i="289" s="1"/>
  <c r="A44" i="289" s="1"/>
  <c r="A48" i="289" s="1"/>
  <c r="A50" i="289" s="1"/>
  <c r="A52" i="289" s="1"/>
  <c r="A54" i="289" s="1"/>
  <c r="A57" i="289" s="1"/>
  <c r="A26" i="243"/>
  <c r="A29" i="282"/>
  <c r="A30" i="282"/>
  <c r="A31" i="282" s="1"/>
  <c r="L13" i="285"/>
  <c r="N13" i="285"/>
  <c r="O13" i="285"/>
  <c r="L14" i="285"/>
  <c r="N14" i="285"/>
  <c r="O14" i="285"/>
  <c r="L15" i="285"/>
  <c r="N15" i="285"/>
  <c r="O15" i="285"/>
  <c r="L16" i="285"/>
  <c r="N16" i="285"/>
  <c r="O16" i="285"/>
  <c r="L17" i="285"/>
  <c r="N17" i="285"/>
  <c r="O17" i="285"/>
  <c r="L18" i="285"/>
  <c r="N18" i="285"/>
  <c r="O18" i="285"/>
  <c r="L19" i="285"/>
  <c r="N19" i="285"/>
  <c r="O19" i="285"/>
  <c r="L20" i="285"/>
  <c r="N20" i="285"/>
  <c r="O20" i="285"/>
  <c r="L21" i="285"/>
  <c r="N21" i="285"/>
  <c r="O21" i="285"/>
  <c r="L22" i="285"/>
  <c r="N22" i="285"/>
  <c r="O22" i="285"/>
  <c r="L13" i="243"/>
  <c r="N13" i="243"/>
  <c r="O13" i="243"/>
  <c r="L14" i="243"/>
  <c r="N14" i="243"/>
  <c r="O14" i="243"/>
  <c r="L15" i="243"/>
  <c r="N15" i="243"/>
  <c r="O15" i="243"/>
  <c r="L16" i="243"/>
  <c r="N16" i="243"/>
  <c r="O16" i="243"/>
  <c r="L17" i="243"/>
  <c r="N17" i="243"/>
  <c r="O17" i="243"/>
  <c r="L18" i="243"/>
  <c r="N18" i="243"/>
  <c r="O18" i="243"/>
  <c r="L19" i="243"/>
  <c r="N19" i="243"/>
  <c r="O19" i="243"/>
  <c r="L20" i="243"/>
  <c r="N20" i="243"/>
  <c r="O20" i="243"/>
  <c r="L21" i="243"/>
  <c r="N21" i="243"/>
  <c r="O21" i="243"/>
  <c r="L22" i="243"/>
  <c r="N22" i="243"/>
  <c r="O22" i="243"/>
  <c r="L23" i="243"/>
  <c r="N23" i="243"/>
  <c r="O23" i="243"/>
  <c r="L24" i="243"/>
  <c r="N24" i="243"/>
  <c r="O24" i="243"/>
  <c r="L25" i="243"/>
  <c r="N25" i="243"/>
  <c r="O25" i="243"/>
  <c r="L26" i="243"/>
  <c r="N26" i="243"/>
  <c r="O26" i="243"/>
  <c r="L27" i="243"/>
  <c r="N27" i="243"/>
  <c r="O27" i="243"/>
  <c r="L28" i="243"/>
  <c r="N28" i="243"/>
  <c r="O28" i="243"/>
  <c r="L29" i="243"/>
  <c r="N29" i="243"/>
  <c r="O29" i="243"/>
  <c r="L30" i="243"/>
  <c r="N30" i="243"/>
  <c r="O30" i="243"/>
  <c r="L31" i="243"/>
  <c r="N31" i="243"/>
  <c r="O31" i="243"/>
  <c r="L32" i="243"/>
  <c r="N32" i="243"/>
  <c r="O32" i="243"/>
  <c r="L33" i="243"/>
  <c r="N33" i="243"/>
  <c r="O33" i="243"/>
  <c r="L34" i="243"/>
  <c r="N34" i="243"/>
  <c r="O34" i="243"/>
  <c r="L35" i="243"/>
  <c r="N35" i="243"/>
  <c r="O35" i="243"/>
  <c r="L36" i="243"/>
  <c r="N36" i="243"/>
  <c r="O36" i="243"/>
  <c r="L37" i="243"/>
  <c r="N37" i="243"/>
  <c r="O37" i="243"/>
  <c r="L38" i="243"/>
  <c r="N38" i="243"/>
  <c r="O38" i="243"/>
  <c r="L39" i="243"/>
  <c r="N39" i="243"/>
  <c r="O39" i="243"/>
  <c r="L40" i="243"/>
  <c r="N40" i="243"/>
  <c r="O40" i="243"/>
  <c r="L41" i="243"/>
  <c r="N41" i="243"/>
  <c r="O41" i="243"/>
  <c r="L42" i="243"/>
  <c r="N42" i="243"/>
  <c r="O42" i="243"/>
  <c r="L43" i="243"/>
  <c r="N43" i="243"/>
  <c r="O43" i="243"/>
  <c r="L44" i="243"/>
  <c r="N44" i="243"/>
  <c r="O44" i="243"/>
  <c r="L13" i="241"/>
  <c r="N13" i="241"/>
  <c r="O13" i="241"/>
  <c r="L14" i="241"/>
  <c r="N14" i="241"/>
  <c r="O14" i="241"/>
  <c r="L15" i="241"/>
  <c r="N15" i="241"/>
  <c r="O15" i="241"/>
  <c r="L16" i="241"/>
  <c r="N16" i="241"/>
  <c r="O16" i="241"/>
  <c r="L17" i="241"/>
  <c r="N17" i="241"/>
  <c r="O17" i="241"/>
  <c r="L18" i="241"/>
  <c r="N18" i="241"/>
  <c r="O18" i="241"/>
  <c r="L19" i="241"/>
  <c r="N19" i="241"/>
  <c r="O19" i="241"/>
  <c r="L20" i="241"/>
  <c r="N20" i="241"/>
  <c r="O20" i="241"/>
  <c r="L21" i="241"/>
  <c r="N21" i="241"/>
  <c r="O21" i="241"/>
  <c r="L22" i="241"/>
  <c r="N22" i="241"/>
  <c r="O22" i="241"/>
  <c r="L23" i="241"/>
  <c r="N23" i="241"/>
  <c r="O23" i="241"/>
  <c r="L24" i="241"/>
  <c r="N24" i="241"/>
  <c r="O24" i="241"/>
  <c r="L25" i="241"/>
  <c r="N25" i="241"/>
  <c r="O25" i="241"/>
  <c r="L26" i="241"/>
  <c r="N26" i="241"/>
  <c r="O26" i="241"/>
  <c r="L27" i="241"/>
  <c r="N27" i="241"/>
  <c r="O27" i="241"/>
  <c r="L28" i="241"/>
  <c r="N28" i="241"/>
  <c r="O28" i="241"/>
  <c r="L29" i="241"/>
  <c r="N29" i="241"/>
  <c r="O29" i="241"/>
  <c r="L30" i="241"/>
  <c r="N30" i="241"/>
  <c r="O30" i="241"/>
  <c r="L31" i="241"/>
  <c r="N31" i="241"/>
  <c r="O31" i="241"/>
  <c r="L32" i="241"/>
  <c r="N32" i="241"/>
  <c r="O32" i="241"/>
  <c r="L33" i="241"/>
  <c r="N33" i="241"/>
  <c r="O33" i="241"/>
  <c r="L34" i="241"/>
  <c r="N34" i="241"/>
  <c r="O34" i="241"/>
  <c r="L35" i="241"/>
  <c r="N35" i="241"/>
  <c r="O35" i="241"/>
  <c r="L36" i="241"/>
  <c r="N36" i="241"/>
  <c r="O36" i="241"/>
  <c r="L37" i="241"/>
  <c r="N37" i="241"/>
  <c r="O37" i="241"/>
  <c r="L38" i="241"/>
  <c r="N38" i="241"/>
  <c r="O38" i="241"/>
  <c r="L39" i="241"/>
  <c r="N39" i="241"/>
  <c r="O39" i="241"/>
  <c r="L40" i="241"/>
  <c r="N40" i="241"/>
  <c r="O40" i="241"/>
  <c r="L41" i="241"/>
  <c r="N41" i="241"/>
  <c r="O41" i="241"/>
  <c r="L42" i="241"/>
  <c r="N42" i="241"/>
  <c r="O42" i="241"/>
  <c r="L43" i="241"/>
  <c r="N43" i="241"/>
  <c r="O43" i="241"/>
  <c r="L44" i="241"/>
  <c r="N44" i="241"/>
  <c r="O44" i="241"/>
  <c r="L45" i="241"/>
  <c r="N45" i="241"/>
  <c r="O45" i="241"/>
  <c r="L46" i="241"/>
  <c r="N46" i="241"/>
  <c r="O46" i="241"/>
  <c r="L47" i="241"/>
  <c r="N47" i="241"/>
  <c r="O47" i="241"/>
  <c r="L48" i="241"/>
  <c r="N48" i="241"/>
  <c r="O48" i="241"/>
  <c r="L49" i="241"/>
  <c r="N49" i="241"/>
  <c r="O49" i="241"/>
  <c r="L50" i="241"/>
  <c r="N50" i="241"/>
  <c r="O50" i="241"/>
  <c r="L51" i="241"/>
  <c r="N51" i="241"/>
  <c r="O51" i="241"/>
  <c r="L52" i="241"/>
  <c r="N52" i="241"/>
  <c r="O52" i="241"/>
  <c r="L53" i="241"/>
  <c r="N53" i="241"/>
  <c r="O53" i="241"/>
  <c r="L54" i="241"/>
  <c r="N54" i="241"/>
  <c r="O54" i="241"/>
  <c r="L55" i="241"/>
  <c r="N55" i="241"/>
  <c r="O55" i="241"/>
  <c r="L56" i="241"/>
  <c r="N56" i="241"/>
  <c r="O56" i="241"/>
  <c r="L13" i="283"/>
  <c r="N13" i="283"/>
  <c r="O13" i="283"/>
  <c r="L14" i="283"/>
  <c r="N14" i="283"/>
  <c r="O14" i="283"/>
  <c r="L15" i="283"/>
  <c r="N15" i="283"/>
  <c r="O15" i="283"/>
  <c r="L16" i="283"/>
  <c r="N16" i="283"/>
  <c r="O16" i="283"/>
  <c r="L17" i="283"/>
  <c r="N17" i="283"/>
  <c r="O17" i="283"/>
  <c r="L18" i="283"/>
  <c r="N18" i="283"/>
  <c r="O18" i="283"/>
  <c r="L19" i="283"/>
  <c r="N19" i="283"/>
  <c r="O19" i="283"/>
  <c r="L20" i="283"/>
  <c r="N20" i="283"/>
  <c r="O20" i="283"/>
  <c r="L21" i="283"/>
  <c r="N21" i="283"/>
  <c r="O21" i="283"/>
  <c r="L22" i="283"/>
  <c r="N22" i="283"/>
  <c r="O22" i="283"/>
  <c r="L23" i="283"/>
  <c r="N23" i="283"/>
  <c r="O23" i="283"/>
  <c r="L24" i="283"/>
  <c r="N24" i="283"/>
  <c r="O24" i="283"/>
  <c r="L25" i="283"/>
  <c r="N25" i="283"/>
  <c r="O25" i="283"/>
  <c r="L26" i="283"/>
  <c r="N26" i="283"/>
  <c r="O26" i="283"/>
  <c r="L27" i="283"/>
  <c r="N27" i="283"/>
  <c r="O27" i="283"/>
  <c r="L28" i="283"/>
  <c r="N28" i="283"/>
  <c r="O28" i="283"/>
  <c r="L29" i="283"/>
  <c r="N29" i="283"/>
  <c r="O29" i="283"/>
  <c r="L30" i="283"/>
  <c r="N30" i="283"/>
  <c r="O30" i="283"/>
  <c r="L31" i="283"/>
  <c r="N31" i="283"/>
  <c r="O31" i="283"/>
  <c r="L32" i="283"/>
  <c r="N32" i="283"/>
  <c r="O32" i="283"/>
  <c r="L33" i="283"/>
  <c r="N33" i="283"/>
  <c r="O33" i="283"/>
  <c r="L34" i="283"/>
  <c r="N34" i="283"/>
  <c r="O34" i="283"/>
  <c r="L35" i="283"/>
  <c r="N35" i="283"/>
  <c r="O35" i="283"/>
  <c r="L13" i="282"/>
  <c r="N13" i="282"/>
  <c r="O13" i="282"/>
  <c r="L14" i="282"/>
  <c r="N14" i="282"/>
  <c r="O14" i="282"/>
  <c r="L15" i="282"/>
  <c r="N15" i="282"/>
  <c r="O15" i="282"/>
  <c r="L16" i="282"/>
  <c r="N16" i="282"/>
  <c r="O16" i="282"/>
  <c r="L17" i="282"/>
  <c r="N17" i="282"/>
  <c r="O17" i="282"/>
  <c r="L18" i="282"/>
  <c r="N18" i="282"/>
  <c r="O18" i="282"/>
  <c r="L19" i="282"/>
  <c r="N19" i="282"/>
  <c r="O19" i="282"/>
  <c r="L20" i="282"/>
  <c r="N20" i="282"/>
  <c r="O20" i="282"/>
  <c r="L21" i="282"/>
  <c r="N21" i="282"/>
  <c r="O21" i="282"/>
  <c r="L22" i="282"/>
  <c r="N22" i="282"/>
  <c r="O22" i="282"/>
  <c r="L23" i="282"/>
  <c r="N23" i="282"/>
  <c r="O23" i="282"/>
  <c r="L24" i="282"/>
  <c r="N24" i="282"/>
  <c r="O24" i="282"/>
  <c r="L25" i="282"/>
  <c r="N25" i="282"/>
  <c r="O25" i="282"/>
  <c r="L26" i="282"/>
  <c r="N26" i="282"/>
  <c r="O26" i="282"/>
  <c r="L27" i="282"/>
  <c r="N27" i="282"/>
  <c r="O27" i="282"/>
  <c r="L28" i="282"/>
  <c r="N28" i="282"/>
  <c r="O28" i="282"/>
  <c r="L29" i="282"/>
  <c r="N29" i="282"/>
  <c r="O29" i="282"/>
  <c r="L30" i="282"/>
  <c r="N30" i="282"/>
  <c r="O30" i="282"/>
  <c r="L31" i="282"/>
  <c r="N31" i="282"/>
  <c r="O31" i="282"/>
  <c r="L32" i="282"/>
  <c r="N32" i="282"/>
  <c r="O32" i="282"/>
  <c r="L33" i="282"/>
  <c r="N33" i="282"/>
  <c r="O33" i="282"/>
  <c r="L34" i="282"/>
  <c r="N34" i="282"/>
  <c r="O34" i="282"/>
  <c r="L35" i="282"/>
  <c r="N35" i="282"/>
  <c r="O35" i="282"/>
  <c r="L36" i="282"/>
  <c r="N36" i="282"/>
  <c r="O36" i="282"/>
  <c r="L37" i="282"/>
  <c r="N37" i="282"/>
  <c r="O37" i="282"/>
  <c r="L38" i="282"/>
  <c r="N38" i="282"/>
  <c r="O38" i="282"/>
  <c r="L39" i="282"/>
  <c r="N39" i="282"/>
  <c r="O39" i="282"/>
  <c r="L40" i="282"/>
  <c r="N40" i="282"/>
  <c r="O40" i="282"/>
  <c r="L41" i="282"/>
  <c r="N41" i="282"/>
  <c r="O41" i="282"/>
  <c r="L42" i="282"/>
  <c r="N42" i="282"/>
  <c r="O42" i="282"/>
  <c r="L43" i="282"/>
  <c r="N43" i="282"/>
  <c r="O43" i="282"/>
  <c r="L44" i="282"/>
  <c r="N44" i="282"/>
  <c r="O44" i="282"/>
  <c r="L45" i="282"/>
  <c r="N45" i="282"/>
  <c r="O45" i="282"/>
  <c r="L46" i="282"/>
  <c r="N46" i="282"/>
  <c r="O46" i="282"/>
  <c r="L13" i="281"/>
  <c r="N13" i="281"/>
  <c r="O13" i="281"/>
  <c r="L14" i="281"/>
  <c r="N14" i="281"/>
  <c r="O14" i="281"/>
  <c r="L15" i="281"/>
  <c r="N15" i="281"/>
  <c r="O15" i="281"/>
  <c r="L16" i="281"/>
  <c r="N16" i="281"/>
  <c r="O16" i="281"/>
  <c r="L17" i="281"/>
  <c r="N17" i="281"/>
  <c r="O17" i="281"/>
  <c r="L18" i="281"/>
  <c r="N18" i="281"/>
  <c r="O18" i="281"/>
  <c r="L19" i="281"/>
  <c r="N19" i="281"/>
  <c r="O19" i="281"/>
  <c r="L20" i="281"/>
  <c r="N20" i="281"/>
  <c r="O20" i="281"/>
  <c r="L21" i="281"/>
  <c r="N21" i="281"/>
  <c r="O21" i="281"/>
  <c r="L22" i="281"/>
  <c r="N22" i="281"/>
  <c r="O22" i="281"/>
  <c r="L23" i="281"/>
  <c r="N23" i="281"/>
  <c r="O23" i="281"/>
  <c r="L24" i="281"/>
  <c r="N24" i="281"/>
  <c r="O24" i="281"/>
  <c r="L25" i="281"/>
  <c r="N25" i="281"/>
  <c r="O25" i="281"/>
  <c r="L26" i="281"/>
  <c r="N26" i="281"/>
  <c r="O26" i="281"/>
  <c r="L27" i="281"/>
  <c r="N27" i="281"/>
  <c r="O27" i="281"/>
  <c r="L28" i="281"/>
  <c r="N28" i="281"/>
  <c r="O28" i="281"/>
  <c r="L29" i="281"/>
  <c r="N29" i="281"/>
  <c r="O29" i="281"/>
  <c r="L30" i="281"/>
  <c r="N30" i="281"/>
  <c r="O30" i="281"/>
  <c r="L31" i="281"/>
  <c r="N31" i="281"/>
  <c r="O31" i="281"/>
  <c r="L32" i="281"/>
  <c r="N32" i="281"/>
  <c r="O32" i="281"/>
  <c r="L33" i="281"/>
  <c r="N33" i="281"/>
  <c r="O33" i="281"/>
  <c r="L34" i="281"/>
  <c r="N34" i="281"/>
  <c r="O34" i="281"/>
  <c r="L35" i="281"/>
  <c r="N35" i="281"/>
  <c r="O35" i="281"/>
  <c r="L36" i="281"/>
  <c r="N36" i="281"/>
  <c r="O36" i="281"/>
  <c r="L37" i="281"/>
  <c r="N37" i="281"/>
  <c r="O37" i="281"/>
  <c r="L38" i="281"/>
  <c r="N38" i="281"/>
  <c r="O38" i="281"/>
  <c r="L39" i="281"/>
  <c r="N39" i="281"/>
  <c r="O39" i="281"/>
  <c r="L40" i="281"/>
  <c r="N40" i="281"/>
  <c r="O40" i="281"/>
  <c r="L41" i="281"/>
  <c r="N41" i="281"/>
  <c r="O41" i="281"/>
  <c r="L42" i="281"/>
  <c r="N42" i="281"/>
  <c r="O42" i="281"/>
  <c r="L43" i="281"/>
  <c r="N43" i="281"/>
  <c r="O43" i="281"/>
  <c r="L13" i="221"/>
  <c r="N13" i="221"/>
  <c r="O13" i="221"/>
  <c r="L14" i="221"/>
  <c r="N14" i="221"/>
  <c r="O14" i="221"/>
  <c r="L15" i="221"/>
  <c r="N15" i="221"/>
  <c r="O15" i="221"/>
  <c r="L16" i="221"/>
  <c r="N16" i="221"/>
  <c r="O16" i="221"/>
  <c r="L17" i="221"/>
  <c r="N17" i="221"/>
  <c r="O17" i="221"/>
  <c r="L18" i="221"/>
  <c r="N18" i="221"/>
  <c r="O18" i="221"/>
  <c r="L19" i="221"/>
  <c r="N19" i="221"/>
  <c r="O19" i="221"/>
  <c r="L20" i="221"/>
  <c r="N20" i="221"/>
  <c r="O20" i="221"/>
  <c r="L21" i="221"/>
  <c r="N21" i="221"/>
  <c r="O21" i="221"/>
  <c r="L22" i="221"/>
  <c r="N22" i="221"/>
  <c r="O22" i="221"/>
  <c r="L23" i="221"/>
  <c r="N23" i="221"/>
  <c r="O23" i="221"/>
  <c r="L24" i="221"/>
  <c r="N24" i="221"/>
  <c r="O24" i="221"/>
  <c r="L25" i="221"/>
  <c r="N25" i="221"/>
  <c r="O25" i="221"/>
  <c r="L26" i="221"/>
  <c r="N26" i="221"/>
  <c r="O26" i="221"/>
  <c r="L27" i="221"/>
  <c r="N27" i="221"/>
  <c r="O27" i="221"/>
  <c r="L28" i="221"/>
  <c r="N28" i="221"/>
  <c r="O28" i="221"/>
  <c r="L29" i="221"/>
  <c r="N29" i="221"/>
  <c r="O29" i="221"/>
  <c r="L30" i="221"/>
  <c r="N30" i="221"/>
  <c r="O30" i="221"/>
  <c r="L31" i="221"/>
  <c r="N31" i="221"/>
  <c r="O31" i="221"/>
  <c r="L32" i="221"/>
  <c r="N32" i="221"/>
  <c r="O32" i="221"/>
  <c r="L33" i="221"/>
  <c r="N33" i="221"/>
  <c r="O33" i="221"/>
  <c r="L34" i="221"/>
  <c r="N34" i="221"/>
  <c r="O34" i="221"/>
  <c r="L35" i="221"/>
  <c r="N35" i="221"/>
  <c r="O35" i="221"/>
  <c r="L36" i="221"/>
  <c r="N36" i="221"/>
  <c r="O36" i="221"/>
  <c r="L37" i="221"/>
  <c r="N37" i="221"/>
  <c r="O37" i="221"/>
  <c r="L13" i="227"/>
  <c r="N13" i="227"/>
  <c r="O13" i="227"/>
  <c r="L14" i="227"/>
  <c r="N14" i="227"/>
  <c r="O14" i="227"/>
  <c r="L15" i="227"/>
  <c r="N15" i="227"/>
  <c r="O15" i="227"/>
  <c r="L16" i="227"/>
  <c r="N16" i="227"/>
  <c r="O16" i="227"/>
  <c r="L17" i="227"/>
  <c r="N17" i="227"/>
  <c r="O17" i="227"/>
  <c r="L18" i="227"/>
  <c r="N18" i="227"/>
  <c r="O18" i="227"/>
  <c r="L19" i="227"/>
  <c r="N19" i="227"/>
  <c r="O19" i="227"/>
  <c r="L20" i="227"/>
  <c r="N20" i="227"/>
  <c r="O20" i="227"/>
  <c r="K21" i="227"/>
  <c r="L21" i="227"/>
  <c r="M21" i="227"/>
  <c r="N21" i="227"/>
  <c r="O21" i="227"/>
  <c r="L22" i="227"/>
  <c r="N22" i="227"/>
  <c r="O22" i="227"/>
  <c r="L23" i="227"/>
  <c r="N23" i="227"/>
  <c r="O23" i="227"/>
  <c r="L24" i="227"/>
  <c r="N24" i="227"/>
  <c r="O24" i="227"/>
  <c r="L25" i="227"/>
  <c r="N25" i="227"/>
  <c r="O25" i="227"/>
  <c r="L26" i="227"/>
  <c r="N26" i="227"/>
  <c r="O26" i="227"/>
  <c r="H13" i="285"/>
  <c r="H14" i="285"/>
  <c r="H15" i="285"/>
  <c r="H16" i="285"/>
  <c r="H17" i="285"/>
  <c r="H18" i="285"/>
  <c r="H19" i="285"/>
  <c r="H20" i="285"/>
  <c r="H21" i="285"/>
  <c r="H22" i="285"/>
  <c r="H12" i="285"/>
  <c r="H13" i="243"/>
  <c r="H14" i="243"/>
  <c r="H15" i="243"/>
  <c r="H16" i="243"/>
  <c r="H17" i="243"/>
  <c r="H18" i="243"/>
  <c r="H19" i="243"/>
  <c r="H20" i="243"/>
  <c r="H21" i="243"/>
  <c r="H22" i="243"/>
  <c r="H23" i="243"/>
  <c r="H24" i="243"/>
  <c r="H25" i="243"/>
  <c r="H26" i="243"/>
  <c r="H27" i="243"/>
  <c r="H28" i="243"/>
  <c r="H29" i="243"/>
  <c r="H30" i="243"/>
  <c r="H31" i="243"/>
  <c r="H32" i="243"/>
  <c r="H33" i="243"/>
  <c r="H34" i="243"/>
  <c r="H35" i="243"/>
  <c r="H36" i="243"/>
  <c r="H37" i="243"/>
  <c r="H38" i="243"/>
  <c r="H39" i="243"/>
  <c r="H40" i="243"/>
  <c r="H41" i="243"/>
  <c r="H42" i="243"/>
  <c r="H43" i="243"/>
  <c r="H44" i="243"/>
  <c r="H13" i="241"/>
  <c r="H14" i="241"/>
  <c r="H15" i="241"/>
  <c r="H16" i="241"/>
  <c r="H17" i="241"/>
  <c r="H18" i="241"/>
  <c r="H19" i="241"/>
  <c r="H20" i="241"/>
  <c r="H21" i="241"/>
  <c r="H22" i="241"/>
  <c r="H23" i="241"/>
  <c r="H24" i="241"/>
  <c r="H25" i="241"/>
  <c r="H26" i="241"/>
  <c r="H27" i="241"/>
  <c r="H28" i="241"/>
  <c r="H29" i="241"/>
  <c r="H30" i="241"/>
  <c r="H31" i="241"/>
  <c r="H32" i="241"/>
  <c r="H33" i="241"/>
  <c r="H34" i="241"/>
  <c r="H35" i="241"/>
  <c r="H36" i="241"/>
  <c r="H37" i="241"/>
  <c r="H38" i="241"/>
  <c r="H39" i="241"/>
  <c r="H40" i="241"/>
  <c r="H41" i="241"/>
  <c r="H42" i="241"/>
  <c r="H43" i="241"/>
  <c r="H44" i="241"/>
  <c r="H45" i="241"/>
  <c r="H46" i="241"/>
  <c r="H47" i="241"/>
  <c r="H48" i="241"/>
  <c r="H49" i="241"/>
  <c r="H50" i="241"/>
  <c r="H51" i="241"/>
  <c r="H52" i="241"/>
  <c r="H53" i="241"/>
  <c r="H54" i="241"/>
  <c r="H55" i="241"/>
  <c r="H56" i="241"/>
  <c r="H13" i="283"/>
  <c r="H14" i="283"/>
  <c r="H15" i="283"/>
  <c r="H16" i="283"/>
  <c r="H17" i="283"/>
  <c r="H18" i="283"/>
  <c r="H19" i="283"/>
  <c r="H20" i="283"/>
  <c r="H21" i="283"/>
  <c r="H22" i="283"/>
  <c r="H23" i="283"/>
  <c r="H24" i="283"/>
  <c r="H25" i="283"/>
  <c r="H26" i="283"/>
  <c r="H27" i="283"/>
  <c r="H28" i="283"/>
  <c r="H29" i="283"/>
  <c r="H30" i="283"/>
  <c r="H31" i="283"/>
  <c r="H32" i="283"/>
  <c r="H33" i="283"/>
  <c r="H34" i="283"/>
  <c r="H35" i="283"/>
  <c r="H13" i="282"/>
  <c r="H14" i="282"/>
  <c r="H15" i="282"/>
  <c r="H16" i="282"/>
  <c r="H17" i="282"/>
  <c r="H18" i="282"/>
  <c r="H19" i="282"/>
  <c r="H20" i="282"/>
  <c r="H21" i="282"/>
  <c r="H22" i="282"/>
  <c r="H23" i="282"/>
  <c r="H24" i="282"/>
  <c r="H25" i="282"/>
  <c r="H26" i="282"/>
  <c r="H27" i="282"/>
  <c r="H28" i="282"/>
  <c r="H29" i="282"/>
  <c r="H30" i="282"/>
  <c r="H31" i="282"/>
  <c r="H32" i="282"/>
  <c r="H33" i="282"/>
  <c r="H34" i="282"/>
  <c r="H35" i="282"/>
  <c r="H36" i="282"/>
  <c r="H37" i="282"/>
  <c r="H38" i="282"/>
  <c r="H39" i="282"/>
  <c r="H40" i="282"/>
  <c r="H41" i="282"/>
  <c r="H42" i="282"/>
  <c r="H43" i="282"/>
  <c r="H44" i="282"/>
  <c r="H45" i="282"/>
  <c r="H46" i="282"/>
  <c r="H13" i="281"/>
  <c r="H14" i="281"/>
  <c r="H15" i="281"/>
  <c r="H16" i="281"/>
  <c r="H17" i="281"/>
  <c r="H18" i="281"/>
  <c r="H19" i="281"/>
  <c r="H20" i="281"/>
  <c r="H21" i="281"/>
  <c r="H22" i="281"/>
  <c r="H23" i="281"/>
  <c r="H24" i="281"/>
  <c r="H25" i="281"/>
  <c r="H26" i="281"/>
  <c r="H27" i="281"/>
  <c r="H28" i="281"/>
  <c r="H29" i="281"/>
  <c r="H30" i="281"/>
  <c r="H31" i="281"/>
  <c r="H32" i="281"/>
  <c r="H33" i="281"/>
  <c r="H34" i="281"/>
  <c r="H35" i="281"/>
  <c r="H36" i="281"/>
  <c r="H37" i="281"/>
  <c r="H38" i="281"/>
  <c r="H39" i="281"/>
  <c r="H40" i="281"/>
  <c r="H41" i="281"/>
  <c r="H42" i="281"/>
  <c r="H43" i="281"/>
  <c r="H13" i="221"/>
  <c r="H14" i="221"/>
  <c r="H15" i="221"/>
  <c r="H16" i="221"/>
  <c r="H17" i="221"/>
  <c r="H18" i="221"/>
  <c r="H19" i="221"/>
  <c r="H20" i="221"/>
  <c r="H21" i="221"/>
  <c r="H22" i="221"/>
  <c r="H23" i="221"/>
  <c r="H24" i="221"/>
  <c r="H25" i="221"/>
  <c r="H26" i="221"/>
  <c r="H27" i="221"/>
  <c r="H28" i="221"/>
  <c r="H29" i="221"/>
  <c r="H30" i="221"/>
  <c r="H31" i="221"/>
  <c r="H32" i="221"/>
  <c r="H33" i="221"/>
  <c r="H34" i="221"/>
  <c r="H35" i="221"/>
  <c r="H36" i="221"/>
  <c r="H37" i="221"/>
  <c r="H12" i="243"/>
  <c r="H12" i="241"/>
  <c r="H12" i="283"/>
  <c r="H12" i="282"/>
  <c r="H12" i="281"/>
  <c r="H12" i="221"/>
  <c r="H26" i="227"/>
  <c r="H25" i="227"/>
  <c r="H24" i="227"/>
  <c r="H23" i="227"/>
  <c r="H22" i="227"/>
  <c r="H20" i="227"/>
  <c r="H19" i="227"/>
  <c r="H18" i="227"/>
  <c r="H17" i="227"/>
  <c r="H16" i="227"/>
  <c r="H15" i="227"/>
  <c r="H14" i="227"/>
  <c r="H13" i="227"/>
  <c r="A16" i="288" l="1"/>
  <c r="A23" i="290"/>
  <c r="K22" i="227"/>
  <c r="M22" i="227"/>
  <c r="P22" i="227" s="1"/>
  <c r="K24" i="221"/>
  <c r="M24" i="221"/>
  <c r="P24" i="221" s="1"/>
  <c r="M27" i="281"/>
  <c r="P27" i="281" s="1"/>
  <c r="K27" i="281"/>
  <c r="M14" i="227"/>
  <c r="P14" i="227" s="1"/>
  <c r="K14" i="227"/>
  <c r="K18" i="227"/>
  <c r="M18" i="227"/>
  <c r="P18" i="227" s="1"/>
  <c r="M23" i="227"/>
  <c r="P23" i="227" s="1"/>
  <c r="K23" i="227"/>
  <c r="M35" i="221"/>
  <c r="P35" i="221" s="1"/>
  <c r="K35" i="221"/>
  <c r="K31" i="221"/>
  <c r="M31" i="221"/>
  <c r="P31" i="221" s="1"/>
  <c r="K27" i="221"/>
  <c r="M27" i="221"/>
  <c r="P27" i="221" s="1"/>
  <c r="M23" i="221"/>
  <c r="P23" i="221" s="1"/>
  <c r="K23" i="221"/>
  <c r="M19" i="221"/>
  <c r="P19" i="221" s="1"/>
  <c r="K19" i="221"/>
  <c r="K15" i="221"/>
  <c r="M15" i="221"/>
  <c r="P15" i="221" s="1"/>
  <c r="M42" i="281"/>
  <c r="P42" i="281" s="1"/>
  <c r="K42" i="281"/>
  <c r="K38" i="281"/>
  <c r="M38" i="281"/>
  <c r="P38" i="281" s="1"/>
  <c r="K34" i="281"/>
  <c r="M34" i="281"/>
  <c r="P34" i="281" s="1"/>
  <c r="K30" i="281"/>
  <c r="M30" i="281"/>
  <c r="P30" i="281" s="1"/>
  <c r="K26" i="281"/>
  <c r="M26" i="281"/>
  <c r="P26" i="281" s="1"/>
  <c r="K22" i="281"/>
  <c r="M22" i="281"/>
  <c r="P22" i="281" s="1"/>
  <c r="K18" i="281"/>
  <c r="M18" i="281"/>
  <c r="P18" i="281" s="1"/>
  <c r="M14" i="281"/>
  <c r="P14" i="281" s="1"/>
  <c r="K14" i="281"/>
  <c r="M44" i="282"/>
  <c r="P44" i="282" s="1"/>
  <c r="K44" i="282"/>
  <c r="K40" i="282"/>
  <c r="M40" i="282"/>
  <c r="P40" i="282" s="1"/>
  <c r="M36" i="282"/>
  <c r="P36" i="282" s="1"/>
  <c r="K36" i="282"/>
  <c r="M32" i="282"/>
  <c r="P32" i="282" s="1"/>
  <c r="K32" i="282"/>
  <c r="K28" i="282"/>
  <c r="M28" i="282"/>
  <c r="P28" i="282" s="1"/>
  <c r="K24" i="282"/>
  <c r="M24" i="282"/>
  <c r="P24" i="282" s="1"/>
  <c r="M20" i="282"/>
  <c r="P20" i="282" s="1"/>
  <c r="K20" i="282"/>
  <c r="K16" i="282"/>
  <c r="M16" i="282"/>
  <c r="P16" i="282" s="1"/>
  <c r="K35" i="283"/>
  <c r="M35" i="283"/>
  <c r="P35" i="283" s="1"/>
  <c r="M31" i="283"/>
  <c r="P31" i="283" s="1"/>
  <c r="K31" i="283"/>
  <c r="K27" i="283"/>
  <c r="M27" i="283"/>
  <c r="P27" i="283" s="1"/>
  <c r="K23" i="283"/>
  <c r="M23" i="283"/>
  <c r="P23" i="283" s="1"/>
  <c r="M19" i="283"/>
  <c r="P19" i="283" s="1"/>
  <c r="K19" i="283"/>
  <c r="K15" i="283"/>
  <c r="M15" i="283"/>
  <c r="P15" i="283" s="1"/>
  <c r="K53" i="241"/>
  <c r="M53" i="241"/>
  <c r="P53" i="241" s="1"/>
  <c r="M49" i="241"/>
  <c r="P49" i="241" s="1"/>
  <c r="K49" i="241"/>
  <c r="M45" i="241"/>
  <c r="P45" i="241" s="1"/>
  <c r="K45" i="241"/>
  <c r="M41" i="241"/>
  <c r="P41" i="241" s="1"/>
  <c r="K41" i="241"/>
  <c r="K37" i="241"/>
  <c r="M37" i="241"/>
  <c r="P37" i="241" s="1"/>
  <c r="M33" i="241"/>
  <c r="P33" i="241" s="1"/>
  <c r="K33" i="241"/>
  <c r="M29" i="241"/>
  <c r="P29" i="241" s="1"/>
  <c r="K29" i="241"/>
  <c r="M25" i="241"/>
  <c r="P25" i="241" s="1"/>
  <c r="K25" i="241"/>
  <c r="K21" i="241"/>
  <c r="M21" i="241"/>
  <c r="P21" i="241" s="1"/>
  <c r="M17" i="241"/>
  <c r="P17" i="241" s="1"/>
  <c r="K17" i="241"/>
  <c r="M13" i="241"/>
  <c r="P13" i="241" s="1"/>
  <c r="K13" i="241"/>
  <c r="M41" i="243"/>
  <c r="P41" i="243" s="1"/>
  <c r="K41" i="243"/>
  <c r="K37" i="243"/>
  <c r="M37" i="243"/>
  <c r="P37" i="243" s="1"/>
  <c r="M33" i="243"/>
  <c r="P33" i="243" s="1"/>
  <c r="K33" i="243"/>
  <c r="M29" i="243"/>
  <c r="P29" i="243" s="1"/>
  <c r="K29" i="243"/>
  <c r="M25" i="243"/>
  <c r="P25" i="243" s="1"/>
  <c r="K25" i="243"/>
  <c r="K21" i="243"/>
  <c r="M21" i="243"/>
  <c r="P21" i="243" s="1"/>
  <c r="K17" i="243"/>
  <c r="M17" i="243"/>
  <c r="K13" i="243"/>
  <c r="M13" i="243"/>
  <c r="P13" i="243" s="1"/>
  <c r="M20" i="285"/>
  <c r="P20" i="285" s="1"/>
  <c r="K20" i="285"/>
  <c r="K16" i="285"/>
  <c r="M16" i="285"/>
  <c r="P16" i="285" s="1"/>
  <c r="K13" i="227"/>
  <c r="M13" i="227"/>
  <c r="P13" i="227" s="1"/>
  <c r="M32" i="221"/>
  <c r="P32" i="221" s="1"/>
  <c r="K32" i="221"/>
  <c r="M39" i="281"/>
  <c r="P39" i="281" s="1"/>
  <c r="K39" i="281"/>
  <c r="K15" i="227"/>
  <c r="M15" i="227"/>
  <c r="P15" i="227" s="1"/>
  <c r="K34" i="221"/>
  <c r="M34" i="221"/>
  <c r="P34" i="221" s="1"/>
  <c r="M30" i="221"/>
  <c r="P30" i="221" s="1"/>
  <c r="K30" i="221"/>
  <c r="M26" i="221"/>
  <c r="P26" i="221" s="1"/>
  <c r="K26" i="221"/>
  <c r="K22" i="221"/>
  <c r="M22" i="221"/>
  <c r="P22" i="221" s="1"/>
  <c r="K18" i="221"/>
  <c r="M18" i="221"/>
  <c r="P18" i="221" s="1"/>
  <c r="M14" i="221"/>
  <c r="P14" i="221" s="1"/>
  <c r="K14" i="221"/>
  <c r="K41" i="281"/>
  <c r="M41" i="281"/>
  <c r="P41" i="281" s="1"/>
  <c r="M37" i="281"/>
  <c r="P37" i="281" s="1"/>
  <c r="K37" i="281"/>
  <c r="M33" i="281"/>
  <c r="P33" i="281" s="1"/>
  <c r="K33" i="281"/>
  <c r="M29" i="281"/>
  <c r="P29" i="281" s="1"/>
  <c r="K29" i="281"/>
  <c r="M25" i="281"/>
  <c r="P25" i="281" s="1"/>
  <c r="K25" i="281"/>
  <c r="K21" i="281"/>
  <c r="M21" i="281"/>
  <c r="P21" i="281" s="1"/>
  <c r="M17" i="281"/>
  <c r="P17" i="281" s="1"/>
  <c r="K17" i="281"/>
  <c r="K13" i="281"/>
  <c r="M13" i="281"/>
  <c r="P13" i="281" s="1"/>
  <c r="K43" i="282"/>
  <c r="M43" i="282"/>
  <c r="P43" i="282" s="1"/>
  <c r="M39" i="282"/>
  <c r="P39" i="282" s="1"/>
  <c r="K39" i="282"/>
  <c r="K35" i="282"/>
  <c r="M35" i="282"/>
  <c r="P35" i="282" s="1"/>
  <c r="K31" i="282"/>
  <c r="M31" i="282"/>
  <c r="P31" i="282" s="1"/>
  <c r="M27" i="282"/>
  <c r="P27" i="282" s="1"/>
  <c r="K27" i="282"/>
  <c r="K23" i="282"/>
  <c r="M23" i="282"/>
  <c r="P23" i="282" s="1"/>
  <c r="M19" i="282"/>
  <c r="K19" i="282"/>
  <c r="M15" i="282"/>
  <c r="P15" i="282" s="1"/>
  <c r="K15" i="282"/>
  <c r="K34" i="283"/>
  <c r="M34" i="283"/>
  <c r="P34" i="283" s="1"/>
  <c r="M30" i="283"/>
  <c r="P30" i="283" s="1"/>
  <c r="K30" i="283"/>
  <c r="M26" i="283"/>
  <c r="P26" i="283" s="1"/>
  <c r="K26" i="283"/>
  <c r="M22" i="283"/>
  <c r="P22" i="283" s="1"/>
  <c r="K22" i="283"/>
  <c r="M18" i="283"/>
  <c r="P18" i="283" s="1"/>
  <c r="K18" i="283"/>
  <c r="K14" i="283"/>
  <c r="M14" i="283"/>
  <c r="P14" i="283" s="1"/>
  <c r="K56" i="241"/>
  <c r="M56" i="241"/>
  <c r="P56" i="241" s="1"/>
  <c r="M52" i="241"/>
  <c r="P52" i="241" s="1"/>
  <c r="K52" i="241"/>
  <c r="K48" i="241"/>
  <c r="M48" i="241"/>
  <c r="P48" i="241" s="1"/>
  <c r="K44" i="241"/>
  <c r="M44" i="241"/>
  <c r="P44" i="241" s="1"/>
  <c r="K40" i="241"/>
  <c r="M40" i="241"/>
  <c r="P40" i="241" s="1"/>
  <c r="M36" i="241"/>
  <c r="P36" i="241" s="1"/>
  <c r="K36" i="241"/>
  <c r="K32" i="241"/>
  <c r="M32" i="241"/>
  <c r="P32" i="241" s="1"/>
  <c r="K28" i="241"/>
  <c r="M28" i="241"/>
  <c r="P28" i="241" s="1"/>
  <c r="K24" i="241"/>
  <c r="M24" i="241"/>
  <c r="P24" i="241" s="1"/>
  <c r="M20" i="241"/>
  <c r="P20" i="241" s="1"/>
  <c r="K20" i="241"/>
  <c r="K16" i="241"/>
  <c r="M16" i="241"/>
  <c r="P16" i="241" s="1"/>
  <c r="K44" i="243"/>
  <c r="M44" i="243"/>
  <c r="P44" i="243" s="1"/>
  <c r="K40" i="243"/>
  <c r="M40" i="243"/>
  <c r="P40" i="243" s="1"/>
  <c r="M36" i="243"/>
  <c r="P36" i="243" s="1"/>
  <c r="K36" i="243"/>
  <c r="K32" i="243"/>
  <c r="M32" i="243"/>
  <c r="P32" i="243" s="1"/>
  <c r="K28" i="243"/>
  <c r="M28" i="243"/>
  <c r="P28" i="243" s="1"/>
  <c r="K24" i="243"/>
  <c r="M24" i="243"/>
  <c r="P24" i="243" s="1"/>
  <c r="K20" i="243"/>
  <c r="M20" i="243"/>
  <c r="P20" i="243" s="1"/>
  <c r="M16" i="243"/>
  <c r="P16" i="243" s="1"/>
  <c r="K16" i="243"/>
  <c r="M19" i="285"/>
  <c r="K19" i="285"/>
  <c r="M15" i="285"/>
  <c r="P15" i="285" s="1"/>
  <c r="K15" i="285"/>
  <c r="K26" i="227"/>
  <c r="M26" i="227"/>
  <c r="P26" i="227" s="1"/>
  <c r="K36" i="221"/>
  <c r="M36" i="221"/>
  <c r="P36" i="221" s="1"/>
  <c r="K35" i="281"/>
  <c r="M35" i="281"/>
  <c r="P35" i="281" s="1"/>
  <c r="M19" i="227"/>
  <c r="P19" i="227" s="1"/>
  <c r="K19" i="227"/>
  <c r="K24" i="227"/>
  <c r="M24" i="227"/>
  <c r="P24" i="227" s="1"/>
  <c r="K16" i="227"/>
  <c r="M16" i="227"/>
  <c r="P16" i="227" s="1"/>
  <c r="M20" i="227"/>
  <c r="P20" i="227" s="1"/>
  <c r="K20" i="227"/>
  <c r="M25" i="227"/>
  <c r="P25" i="227" s="1"/>
  <c r="K25" i="227"/>
  <c r="M37" i="221"/>
  <c r="P37" i="221" s="1"/>
  <c r="K37" i="221"/>
  <c r="M33" i="221"/>
  <c r="P33" i="221" s="1"/>
  <c r="K33" i="221"/>
  <c r="K29" i="221"/>
  <c r="M29" i="221"/>
  <c r="P29" i="221" s="1"/>
  <c r="M25" i="221"/>
  <c r="K25" i="221"/>
  <c r="K21" i="221"/>
  <c r="M21" i="221"/>
  <c r="P21" i="221" s="1"/>
  <c r="M17" i="221"/>
  <c r="P17" i="221" s="1"/>
  <c r="K17" i="221"/>
  <c r="K13" i="221"/>
  <c r="M13" i="221"/>
  <c r="P13" i="221" s="1"/>
  <c r="M40" i="281"/>
  <c r="P40" i="281" s="1"/>
  <c r="K40" i="281"/>
  <c r="K36" i="281"/>
  <c r="M36" i="281"/>
  <c r="P36" i="281" s="1"/>
  <c r="M32" i="281"/>
  <c r="P32" i="281" s="1"/>
  <c r="K32" i="281"/>
  <c r="K28" i="281"/>
  <c r="M28" i="281"/>
  <c r="P28" i="281" s="1"/>
  <c r="K24" i="281"/>
  <c r="M24" i="281"/>
  <c r="P24" i="281" s="1"/>
  <c r="M20" i="281"/>
  <c r="P20" i="281" s="1"/>
  <c r="K20" i="281"/>
  <c r="K16" i="281"/>
  <c r="M16" i="281"/>
  <c r="P16" i="281" s="1"/>
  <c r="M46" i="282"/>
  <c r="K46" i="282"/>
  <c r="K42" i="282"/>
  <c r="M42" i="282"/>
  <c r="P42" i="282" s="1"/>
  <c r="K38" i="282"/>
  <c r="M38" i="282"/>
  <c r="P38" i="282" s="1"/>
  <c r="M34" i="282"/>
  <c r="P34" i="282" s="1"/>
  <c r="K34" i="282"/>
  <c r="K30" i="282"/>
  <c r="M30" i="282"/>
  <c r="P30" i="282" s="1"/>
  <c r="K26" i="282"/>
  <c r="M26" i="282"/>
  <c r="M22" i="282"/>
  <c r="P22" i="282" s="1"/>
  <c r="K22" i="282"/>
  <c r="K18" i="282"/>
  <c r="M18" i="282"/>
  <c r="P18" i="282" s="1"/>
  <c r="M14" i="282"/>
  <c r="P14" i="282" s="1"/>
  <c r="K14" i="282"/>
  <c r="M33" i="283"/>
  <c r="P33" i="283" s="1"/>
  <c r="K33" i="283"/>
  <c r="K29" i="283"/>
  <c r="M29" i="283"/>
  <c r="P29" i="283" s="1"/>
  <c r="K25" i="283"/>
  <c r="M25" i="283"/>
  <c r="P25" i="283" s="1"/>
  <c r="M21" i="283"/>
  <c r="P21" i="283" s="1"/>
  <c r="K21" i="283"/>
  <c r="K17" i="283"/>
  <c r="M17" i="283"/>
  <c r="P17" i="283" s="1"/>
  <c r="M13" i="283"/>
  <c r="P13" i="283" s="1"/>
  <c r="K13" i="283"/>
  <c r="K55" i="241"/>
  <c r="M55" i="241"/>
  <c r="P55" i="241" s="1"/>
  <c r="K51" i="241"/>
  <c r="M51" i="241"/>
  <c r="P51" i="241" s="1"/>
  <c r="M47" i="241"/>
  <c r="P47" i="241" s="1"/>
  <c r="K47" i="241"/>
  <c r="M43" i="241"/>
  <c r="P43" i="241" s="1"/>
  <c r="K43" i="241"/>
  <c r="K39" i="241"/>
  <c r="M39" i="241"/>
  <c r="P39" i="241" s="1"/>
  <c r="K35" i="241"/>
  <c r="M35" i="241"/>
  <c r="P35" i="241" s="1"/>
  <c r="M31" i="241"/>
  <c r="P31" i="241" s="1"/>
  <c r="K31" i="241"/>
  <c r="M27" i="241"/>
  <c r="P27" i="241" s="1"/>
  <c r="K27" i="241"/>
  <c r="K23" i="241"/>
  <c r="M23" i="241"/>
  <c r="P23" i="241" s="1"/>
  <c r="K19" i="241"/>
  <c r="M19" i="241"/>
  <c r="P19" i="241" s="1"/>
  <c r="M15" i="241"/>
  <c r="P15" i="241" s="1"/>
  <c r="K15" i="241"/>
  <c r="M43" i="243"/>
  <c r="P43" i="243" s="1"/>
  <c r="K43" i="243"/>
  <c r="M39" i="243"/>
  <c r="P39" i="243" s="1"/>
  <c r="K39" i="243"/>
  <c r="K35" i="243"/>
  <c r="M35" i="243"/>
  <c r="P35" i="243" s="1"/>
  <c r="M31" i="243"/>
  <c r="P31" i="243" s="1"/>
  <c r="K31" i="243"/>
  <c r="M27" i="243"/>
  <c r="P27" i="243" s="1"/>
  <c r="K27" i="243"/>
  <c r="K23" i="243"/>
  <c r="M23" i="243"/>
  <c r="P23" i="243" s="1"/>
  <c r="M19" i="243"/>
  <c r="K19" i="243"/>
  <c r="K15" i="243"/>
  <c r="M15" i="243"/>
  <c r="P15" i="243" s="1"/>
  <c r="M22" i="285"/>
  <c r="P22" i="285" s="1"/>
  <c r="K22" i="285"/>
  <c r="K18" i="285"/>
  <c r="M18" i="285"/>
  <c r="P18" i="285" s="1"/>
  <c r="M14" i="285"/>
  <c r="P14" i="285" s="1"/>
  <c r="K14" i="285"/>
  <c r="K17" i="227"/>
  <c r="M17" i="227"/>
  <c r="P17" i="227" s="1"/>
  <c r="M28" i="221"/>
  <c r="P28" i="221" s="1"/>
  <c r="K28" i="221"/>
  <c r="M20" i="221"/>
  <c r="P20" i="221" s="1"/>
  <c r="K20" i="221"/>
  <c r="K16" i="221"/>
  <c r="M16" i="221"/>
  <c r="P16" i="221" s="1"/>
  <c r="K43" i="281"/>
  <c r="M43" i="281"/>
  <c r="P43" i="281" s="1"/>
  <c r="K31" i="281"/>
  <c r="M31" i="281"/>
  <c r="P31" i="281" s="1"/>
  <c r="M23" i="281"/>
  <c r="P23" i="281" s="1"/>
  <c r="K23" i="281"/>
  <c r="M19" i="281"/>
  <c r="P19" i="281" s="1"/>
  <c r="K19" i="281"/>
  <c r="K15" i="281"/>
  <c r="M15" i="281"/>
  <c r="P15" i="281" s="1"/>
  <c r="K45" i="282"/>
  <c r="M45" i="282"/>
  <c r="P45" i="282" s="1"/>
  <c r="M41" i="282"/>
  <c r="P41" i="282" s="1"/>
  <c r="K41" i="282"/>
  <c r="M37" i="282"/>
  <c r="P37" i="282" s="1"/>
  <c r="K37" i="282"/>
  <c r="K33" i="282"/>
  <c r="M33" i="282"/>
  <c r="P33" i="282" s="1"/>
  <c r="M29" i="282"/>
  <c r="P29" i="282" s="1"/>
  <c r="K29" i="282"/>
  <c r="M25" i="282"/>
  <c r="P25" i="282" s="1"/>
  <c r="K25" i="282"/>
  <c r="K21" i="282"/>
  <c r="M21" i="282"/>
  <c r="P21" i="282" s="1"/>
  <c r="M17" i="282"/>
  <c r="P17" i="282" s="1"/>
  <c r="K17" i="282"/>
  <c r="K13" i="282"/>
  <c r="M13" i="282"/>
  <c r="P13" i="282" s="1"/>
  <c r="K32" i="283"/>
  <c r="M32" i="283"/>
  <c r="P32" i="283" s="1"/>
  <c r="M28" i="283"/>
  <c r="P28" i="283" s="1"/>
  <c r="K28" i="283"/>
  <c r="M24" i="283"/>
  <c r="P24" i="283" s="1"/>
  <c r="K24" i="283"/>
  <c r="K20" i="283"/>
  <c r="M20" i="283"/>
  <c r="P20" i="283" s="1"/>
  <c r="M16" i="283"/>
  <c r="P16" i="283" s="1"/>
  <c r="K16" i="283"/>
  <c r="M54" i="241"/>
  <c r="P54" i="241" s="1"/>
  <c r="K54" i="241"/>
  <c r="K50" i="241"/>
  <c r="M50" i="241"/>
  <c r="P50" i="241" s="1"/>
  <c r="K46" i="241"/>
  <c r="M46" i="241"/>
  <c r="P46" i="241" s="1"/>
  <c r="K42" i="241"/>
  <c r="M42" i="241"/>
  <c r="P42" i="241" s="1"/>
  <c r="M38" i="241"/>
  <c r="P38" i="241" s="1"/>
  <c r="K38" i="241"/>
  <c r="K34" i="241"/>
  <c r="M34" i="241"/>
  <c r="P34" i="241" s="1"/>
  <c r="K30" i="241"/>
  <c r="M30" i="241"/>
  <c r="P30" i="241" s="1"/>
  <c r="K26" i="241"/>
  <c r="M26" i="241"/>
  <c r="P26" i="241" s="1"/>
  <c r="M22" i="241"/>
  <c r="P22" i="241" s="1"/>
  <c r="K22" i="241"/>
  <c r="K18" i="241"/>
  <c r="M18" i="241"/>
  <c r="P18" i="241" s="1"/>
  <c r="K14" i="241"/>
  <c r="M14" i="241"/>
  <c r="P14" i="241" s="1"/>
  <c r="K42" i="243"/>
  <c r="M42" i="243"/>
  <c r="P42" i="243" s="1"/>
  <c r="K38" i="243"/>
  <c r="M38" i="243"/>
  <c r="P38" i="243" s="1"/>
  <c r="M34" i="243"/>
  <c r="P34" i="243" s="1"/>
  <c r="K34" i="243"/>
  <c r="K30" i="243"/>
  <c r="M30" i="243"/>
  <c r="P30" i="243" s="1"/>
  <c r="K26" i="243"/>
  <c r="M26" i="243"/>
  <c r="P26" i="243" s="1"/>
  <c r="M22" i="243"/>
  <c r="P22" i="243" s="1"/>
  <c r="K22" i="243"/>
  <c r="K18" i="243"/>
  <c r="M18" i="243"/>
  <c r="P18" i="243" s="1"/>
  <c r="M14" i="243"/>
  <c r="P14" i="243" s="1"/>
  <c r="K14" i="243"/>
  <c r="K21" i="285"/>
  <c r="M21" i="285"/>
  <c r="P21" i="285" s="1"/>
  <c r="M17" i="285"/>
  <c r="P17" i="285" s="1"/>
  <c r="K17" i="285"/>
  <c r="K13" i="285"/>
  <c r="M13" i="285"/>
  <c r="P13" i="285" s="1"/>
  <c r="P21" i="227"/>
  <c r="P25" i="221"/>
  <c r="P46" i="282"/>
  <c r="P17" i="243"/>
  <c r="P19" i="282"/>
  <c r="A32" i="282"/>
  <c r="A33" i="282" s="1"/>
  <c r="A34" i="282" s="1"/>
  <c r="A35" i="282" s="1"/>
  <c r="A36" i="282" s="1"/>
  <c r="A37" i="282" s="1"/>
  <c r="A38" i="282" s="1"/>
  <c r="A39" i="282" s="1"/>
  <c r="A40" i="282" s="1"/>
  <c r="A41" i="282" s="1"/>
  <c r="A42" i="282" s="1"/>
  <c r="A43" i="282" s="1"/>
  <c r="A44" i="282" s="1"/>
  <c r="A45" i="282" s="1"/>
  <c r="A46" i="282" s="1"/>
  <c r="P26" i="282"/>
  <c r="P19" i="243"/>
  <c r="P19" i="285"/>
  <c r="A27" i="243"/>
  <c r="A18" i="288" l="1"/>
  <c r="A28" i="243"/>
  <c r="A29" i="243" s="1"/>
  <c r="A31" i="243" s="1"/>
  <c r="A32" i="243" s="1"/>
  <c r="A33" i="243" s="1"/>
  <c r="A19" i="288"/>
  <c r="A34" i="243" l="1"/>
  <c r="A35" i="243" s="1"/>
  <c r="A36" i="243" s="1"/>
  <c r="A37" i="243" s="1"/>
  <c r="A38" i="243" s="1"/>
  <c r="A39" i="243" s="1"/>
  <c r="A40" i="243" s="1"/>
  <c r="A41" i="243" s="1"/>
  <c r="A42" i="243" s="1"/>
  <c r="A43" i="243" s="1"/>
  <c r="A44" i="243" s="1"/>
  <c r="A20" i="288"/>
  <c r="A25" i="290"/>
  <c r="N12" i="285"/>
  <c r="M12" i="285"/>
  <c r="L12" i="285"/>
  <c r="O12" i="285"/>
  <c r="N11" i="285"/>
  <c r="M11" i="285"/>
  <c r="L11" i="285"/>
  <c r="J11" i="285"/>
  <c r="O11" i="285" s="1"/>
  <c r="O23" i="285" s="1"/>
  <c r="N23" i="285" l="1"/>
  <c r="L23" i="285"/>
  <c r="M23" i="285"/>
  <c r="A21" i="288"/>
  <c r="A23" i="288" s="1"/>
  <c r="A31" i="290"/>
  <c r="P12" i="285"/>
  <c r="K12" i="285"/>
  <c r="K11" i="285"/>
  <c r="P11" i="285"/>
  <c r="P23" i="285" l="1"/>
  <c r="A32" i="290" l="1"/>
  <c r="O7" i="285"/>
  <c r="N12" i="283"/>
  <c r="N36" i="283" s="1"/>
  <c r="L12" i="283"/>
  <c r="L36" i="283" s="1"/>
  <c r="M12" i="283"/>
  <c r="M36" i="283" s="1"/>
  <c r="N12" i="282"/>
  <c r="N47" i="282" s="1"/>
  <c r="L12" i="282"/>
  <c r="L47" i="282" s="1"/>
  <c r="M12" i="282"/>
  <c r="M47" i="282" s="1"/>
  <c r="N12" i="281"/>
  <c r="N44" i="281" s="1"/>
  <c r="L12" i="281"/>
  <c r="L44" i="281" s="1"/>
  <c r="O12" i="281"/>
  <c r="O44" i="281" s="1"/>
  <c r="J11" i="243"/>
  <c r="K11" i="243" s="1"/>
  <c r="L11" i="243"/>
  <c r="M11" i="243"/>
  <c r="N11" i="243"/>
  <c r="K12" i="243"/>
  <c r="L12" i="243"/>
  <c r="M12" i="243"/>
  <c r="N12" i="243"/>
  <c r="M45" i="243" l="1"/>
  <c r="L45" i="243"/>
  <c r="N45" i="243"/>
  <c r="O12" i="243"/>
  <c r="P12" i="243" s="1"/>
  <c r="O11" i="243"/>
  <c r="O12" i="283"/>
  <c r="O12" i="282"/>
  <c r="O47" i="282" s="1"/>
  <c r="K12" i="281"/>
  <c r="M12" i="281"/>
  <c r="M44" i="281" s="1"/>
  <c r="A36" i="290" l="1"/>
  <c r="P12" i="283"/>
  <c r="P36" i="283" s="1"/>
  <c r="O36" i="283"/>
  <c r="P11" i="243"/>
  <c r="P45" i="243" s="1"/>
  <c r="O45" i="243"/>
  <c r="K12" i="283"/>
  <c r="K12" i="282"/>
  <c r="P12" i="282"/>
  <c r="P12" i="281"/>
  <c r="P44" i="281" s="1"/>
  <c r="O7" i="283" l="1"/>
  <c r="P47" i="282"/>
  <c r="O7" i="281"/>
  <c r="O7" i="282" l="1"/>
  <c r="A22" i="288"/>
  <c r="A37" i="290"/>
  <c r="A24" i="288" l="1"/>
  <c r="A40" i="290" l="1"/>
  <c r="A26" i="288" l="1"/>
  <c r="A32" i="288" s="1"/>
  <c r="A41" i="290"/>
  <c r="A33" i="288" l="1"/>
  <c r="A44" i="290"/>
  <c r="A45" i="290" s="1"/>
  <c r="A46" i="290" s="1"/>
  <c r="A48" i="290" s="1"/>
  <c r="A49" i="290" s="1"/>
  <c r="A50" i="290" s="1"/>
  <c r="A52" i="290" s="1"/>
  <c r="A54" i="290" s="1"/>
  <c r="A55" i="290" s="1"/>
  <c r="A57" i="290" s="1"/>
  <c r="A58" i="290" s="1"/>
  <c r="A34" i="288" l="1"/>
  <c r="A35" i="288" s="1"/>
  <c r="A37" i="288" s="1"/>
  <c r="A38" i="288" s="1"/>
  <c r="A39" i="288" s="1"/>
  <c r="A40" i="288" s="1"/>
  <c r="A41" i="288" s="1"/>
  <c r="A43" i="288" s="1"/>
  <c r="A44" i="288" s="1"/>
  <c r="A45" i="288" s="1"/>
  <c r="A46" i="288" s="1"/>
  <c r="A60" i="290"/>
  <c r="H12" i="227"/>
  <c r="A48" i="288" l="1"/>
  <c r="A50" i="288" s="1"/>
  <c r="A62" i="290"/>
  <c r="L12" i="241"/>
  <c r="N12" i="241"/>
  <c r="A49" i="288" l="1"/>
  <c r="A51" i="288" s="1"/>
  <c r="A64" i="290"/>
  <c r="A66" i="290" l="1"/>
  <c r="A52" i="288"/>
  <c r="A54" i="288" s="1"/>
  <c r="A68" i="290" l="1"/>
  <c r="A55" i="288"/>
  <c r="A70" i="290" l="1"/>
  <c r="A72" i="290" s="1"/>
  <c r="A73" i="290" s="1"/>
  <c r="A74" i="290" s="1"/>
  <c r="A75" i="290" s="1"/>
  <c r="A76" i="290" s="1"/>
  <c r="A79" i="290" s="1"/>
  <c r="A81" i="290" s="1"/>
  <c r="A56" i="288"/>
  <c r="A58" i="288" l="1"/>
  <c r="A59" i="288" s="1"/>
  <c r="A60" i="288" s="1"/>
  <c r="A61" i="288" s="1"/>
  <c r="A62" i="288" s="1"/>
  <c r="A63" i="288" s="1"/>
  <c r="A66" i="288" l="1"/>
  <c r="A67" i="288" s="1"/>
  <c r="A69" i="288" s="1"/>
  <c r="M12" i="241"/>
  <c r="N12" i="221"/>
  <c r="N38" i="221" s="1"/>
  <c r="A70" i="288" l="1"/>
  <c r="A71" i="288" s="1"/>
  <c r="A72" i="288" l="1"/>
  <c r="A74" i="288" s="1"/>
  <c r="A76" i="288" s="1"/>
  <c r="A77" i="288" s="1"/>
  <c r="A78" i="288" s="1"/>
  <c r="J11" i="241"/>
  <c r="O11" i="241" s="1"/>
  <c r="L11" i="241"/>
  <c r="L57" i="241" s="1"/>
  <c r="M11" i="241"/>
  <c r="M57" i="241" s="1"/>
  <c r="N11" i="241"/>
  <c r="N57" i="241" s="1"/>
  <c r="K11" i="241" l="1"/>
  <c r="O12" i="241"/>
  <c r="O57" i="241" s="1"/>
  <c r="K12" i="241"/>
  <c r="P11" i="241"/>
  <c r="P12" i="241" l="1"/>
  <c r="P57" i="241" s="1"/>
  <c r="J30" i="227" l="1"/>
  <c r="K30" i="227" s="1"/>
  <c r="N12" i="227"/>
  <c r="N30" i="227" s="1"/>
  <c r="M12" i="227"/>
  <c r="M30" i="227" s="1"/>
  <c r="L12" i="227"/>
  <c r="L30" i="227" s="1"/>
  <c r="O12" i="227"/>
  <c r="O30" i="227" s="1"/>
  <c r="P12" i="227" l="1"/>
  <c r="P30" i="227" s="1"/>
  <c r="K12" i="227"/>
  <c r="G32" i="136" l="1"/>
  <c r="O7" i="243" l="1"/>
  <c r="O7" i="241" l="1"/>
  <c r="O7" i="227" l="1"/>
  <c r="I12" i="174" l="1"/>
  <c r="J12" i="174"/>
  <c r="I13" i="174"/>
  <c r="J13" i="174"/>
  <c r="I14" i="174"/>
  <c r="J14" i="174"/>
  <c r="J11" i="174"/>
  <c r="I11" i="174"/>
  <c r="J29" i="174"/>
  <c r="J30" i="174" s="1"/>
  <c r="J84" i="174"/>
  <c r="J85" i="174"/>
  <c r="J86" i="174"/>
  <c r="J87" i="174"/>
  <c r="J88" i="174"/>
  <c r="J89" i="174"/>
  <c r="J83" i="174"/>
  <c r="J64" i="174"/>
  <c r="J65" i="174"/>
  <c r="J66" i="174"/>
  <c r="J67" i="174"/>
  <c r="J68" i="174"/>
  <c r="J69" i="174"/>
  <c r="J70" i="174"/>
  <c r="J71" i="174"/>
  <c r="J72" i="174"/>
  <c r="J73" i="174"/>
  <c r="J74" i="174"/>
  <c r="J75" i="174"/>
  <c r="J76" i="174"/>
  <c r="J77" i="174"/>
  <c r="J63" i="174"/>
  <c r="J53" i="174"/>
  <c r="J54" i="174"/>
  <c r="J55" i="174"/>
  <c r="J56" i="174"/>
  <c r="J57" i="174"/>
  <c r="J52" i="174"/>
  <c r="J35" i="174"/>
  <c r="J36" i="174"/>
  <c r="J37" i="174"/>
  <c r="J38" i="174"/>
  <c r="J39" i="174"/>
  <c r="J40" i="174"/>
  <c r="J41" i="174"/>
  <c r="J42" i="174"/>
  <c r="J43" i="174"/>
  <c r="J44" i="174"/>
  <c r="J45" i="174"/>
  <c r="J46" i="174"/>
  <c r="J47" i="174"/>
  <c r="J48" i="174"/>
  <c r="J34" i="174"/>
  <c r="J19" i="174"/>
  <c r="J20" i="174"/>
  <c r="J21" i="174"/>
  <c r="J22" i="174"/>
  <c r="J23" i="174"/>
  <c r="J24" i="174"/>
  <c r="J25" i="174"/>
  <c r="J26" i="174"/>
  <c r="J18" i="174"/>
  <c r="I63" i="174"/>
  <c r="I64" i="174"/>
  <c r="I65" i="174"/>
  <c r="I66" i="174"/>
  <c r="I67" i="174"/>
  <c r="I68" i="174"/>
  <c r="I69" i="174"/>
  <c r="I70" i="174"/>
  <c r="I71" i="174"/>
  <c r="I72" i="174"/>
  <c r="I73" i="174"/>
  <c r="I74" i="174"/>
  <c r="I75" i="174"/>
  <c r="I76" i="174"/>
  <c r="I77" i="174"/>
  <c r="I34" i="174"/>
  <c r="I35" i="174"/>
  <c r="I36" i="174"/>
  <c r="I37" i="174"/>
  <c r="I38" i="174"/>
  <c r="I39" i="174"/>
  <c r="I40" i="174"/>
  <c r="I41" i="174"/>
  <c r="I42" i="174"/>
  <c r="I43" i="174"/>
  <c r="I44" i="174"/>
  <c r="I45" i="174"/>
  <c r="I46" i="174"/>
  <c r="I47" i="174"/>
  <c r="I48" i="174"/>
  <c r="I52" i="174"/>
  <c r="I53" i="174"/>
  <c r="I54" i="174"/>
  <c r="I55" i="174"/>
  <c r="I56" i="174"/>
  <c r="I57" i="174"/>
  <c r="I18" i="174"/>
  <c r="I19" i="174"/>
  <c r="I20" i="174"/>
  <c r="I21" i="174"/>
  <c r="I22" i="174"/>
  <c r="I23" i="174"/>
  <c r="I24" i="174"/>
  <c r="I25" i="174"/>
  <c r="I26" i="174"/>
  <c r="I29" i="174"/>
  <c r="I30" i="174" s="1"/>
  <c r="I83" i="174"/>
  <c r="I84" i="174"/>
  <c r="I85" i="174"/>
  <c r="I86" i="174"/>
  <c r="I87" i="174"/>
  <c r="I88" i="174"/>
  <c r="I89" i="174"/>
  <c r="I4" i="174"/>
  <c r="I5" i="174"/>
  <c r="I6" i="174"/>
  <c r="I7" i="174"/>
  <c r="J4" i="174"/>
  <c r="J5" i="174"/>
  <c r="J6" i="174"/>
  <c r="J7" i="174"/>
  <c r="J3" i="174"/>
  <c r="I3" i="174"/>
  <c r="J78" i="174" l="1"/>
  <c r="J49" i="174"/>
  <c r="J90" i="174"/>
  <c r="J9" i="174"/>
  <c r="J15" i="174" s="1"/>
  <c r="I78" i="174"/>
  <c r="I9" i="174"/>
  <c r="I15" i="174" s="1"/>
  <c r="I90" i="174"/>
  <c r="I27" i="174"/>
  <c r="I58" i="174"/>
  <c r="J27" i="174"/>
  <c r="J58" i="174"/>
  <c r="I49" i="174"/>
  <c r="L12" i="221" l="1"/>
  <c r="L38" i="221" s="1"/>
  <c r="I32" i="136" l="1"/>
  <c r="M12" i="221"/>
  <c r="M38" i="221" s="1"/>
  <c r="O12" i="221"/>
  <c r="O38" i="221" s="1"/>
  <c r="K12" i="221"/>
  <c r="F32" i="136" l="1"/>
  <c r="D10" i="136"/>
  <c r="P12" i="221"/>
  <c r="P38" i="221" s="1"/>
  <c r="H32" i="136"/>
  <c r="O7" i="221" l="1"/>
  <c r="E36" i="136" l="1"/>
  <c r="C20" i="189" s="1"/>
  <c r="C21" i="189" s="1"/>
  <c r="C23" i="189" s="1"/>
  <c r="D9" i="136" l="1"/>
</calcChain>
</file>

<file path=xl/sharedStrings.xml><?xml version="1.0" encoding="utf-8"?>
<sst xmlns="http://schemas.openxmlformats.org/spreadsheetml/2006/main" count="2361" uniqueCount="756">
  <si>
    <t>Nr.p.k.</t>
  </si>
  <si>
    <t>Daudzums</t>
  </si>
  <si>
    <t>Vienības izmaksas</t>
  </si>
  <si>
    <t>Kopā uz visu apjomu</t>
  </si>
  <si>
    <t>laika norma (c/h)</t>
  </si>
  <si>
    <t>darbietilpība (c/h)</t>
  </si>
  <si>
    <t>Mērvie nība</t>
  </si>
  <si>
    <t>Kopā</t>
  </si>
  <si>
    <t>Peļņa</t>
  </si>
  <si>
    <t>Tai skaitā</t>
  </si>
  <si>
    <t>Lokālā tāme Nr. 1</t>
  </si>
  <si>
    <t>PVN 21%</t>
  </si>
  <si>
    <t>Objekta nosaukums</t>
  </si>
  <si>
    <t>euro</t>
  </si>
  <si>
    <t>Darbietilpība (c/h)</t>
  </si>
  <si>
    <t>m2</t>
  </si>
  <si>
    <t>m</t>
  </si>
  <si>
    <t>gab.</t>
  </si>
  <si>
    <t>Logi</t>
  </si>
  <si>
    <t>Vitrīnu montāža</t>
  </si>
  <si>
    <t>Alumīnija, metāla vai koka vitrīnas, krāsa RAL 0000. Vienkameru stikla pakete, stikls Saint-Gobain Glass - tonis Parsol Grey, sitienizturīgs stikls (triplex). 5580x2750(h); EI30; skaņas izolācija 33/32 db</t>
  </si>
  <si>
    <t>Durvju montāža</t>
  </si>
  <si>
    <t>Alumīnija, metāla vai koka vitrīnas, krāsa RAL 0000.
Vienkārtas vai Vienkameru stikla pakete, stikls Saint-Gobain Glass - tonis, Parsol Grey, sitienizturīgs stikls (triplex). 6050x2600(h);  skaņas izolācija 33/32 db</t>
  </si>
  <si>
    <t>Alumīnija, metāla vai koka vitrīnas, krāsa RAL 0000.
Vienkārtas vai Vienkameru stikla pakete, stikls Saint-Gobain Glass - tonis, Parsol Grey, sitienizturīgs stikls (triplex). 5500x2600(h); skaņas izolācija 33/32 db</t>
  </si>
  <si>
    <t>Alumīnija, metāla vai koka vitrīnas, krāsa RAL 0000.
Divkameru stikla pakete ar u vērtību mazāku vai vienādu ar 0.8, stikls Saint-Gobain Glass - tonis Parsol Grey, sitienizturīgs stikls (triplex). 2350x1150(h)</t>
  </si>
  <si>
    <t>Alumīnija, metāla vai koka vitrīnas, krāsa RAL 0000.
Divkameru stikla pakete ar u vērtību mazāku vai vienādu ar 0.8, stikls Saint-Gobain Glass - tonis Parsol Grey, sitienizturīgs stikls (triplex). 4200x1150(h)</t>
  </si>
  <si>
    <t>D-3; 900x2100, labās, Krāsotas gludas iekšdurvis /Reaton solo vai analoga tipa durvis standarta rokturis/anodēts alumīnijs, Iekaļamā objektu slēdzene/DIN standarta PZ cilindrs, Slēdzams no abām pusēm ar atslēgu</t>
  </si>
  <si>
    <t>D-3*; 900x2100, labās, Krāsotas gludas iekšdurvis /Reaton solo vai analoga tipa durvis standarta rokturis/anodēts alumīnijs, Iekaļamā objektu slēdzene/DIN standarta PZ cilindrs, Slēdzams no abām pusēm ar atslēgu</t>
  </si>
  <si>
    <t>D-4; 800x2100, labās, Krāsotas gludas iekšdurvis /Reaton solo vai analoga tipa durvis standarta rokturis/anodēts alumīnijs, Iekaļamā objektu slēdzene, standarta WC cilindrs, Slēdzams no iekšpuses un sarkanu simbolu slēgts no ārpuses</t>
  </si>
  <si>
    <t>D-4*; 800x2100, labās, Krāsotas gludas iekšdurvis /Reaton solo vai analoga tipa durvis standarta rokturis/anodēts alumīnijs, Iekaļamā objektu slēdzene, standarta WC cilindrs, Slēdzams no iekšpuses un sarkanu simbolu slēgts no ārpuses</t>
  </si>
  <si>
    <t>1.st. durvju montāža</t>
  </si>
  <si>
    <t>2.st. durvju montāža</t>
  </si>
  <si>
    <t>D-1; labās; 1000x2100, Krāsotas gludas iekšdurvis ar automātiski krītošo slieksni un piedurlīstēm /Reaton solo vai analoga tipa durvis, 33/32db, labās, standarta rokturis/anodēts alumīnijs, Iekaļamā objektu slēdzene/DIN standarta PZ cilindrs, Slēdzams no abām pusēm ar atslēgu</t>
  </si>
  <si>
    <t>D-1*; labās; 1000x2100, Krāsotas gludas iekšdurvis ar automātiski krītošo slieksni un piedurlīstēm /Reaton solo vai analoga tipa durvis, 33/32db, labās, standarta rokturis/anodēts alumīnijs, Iekaļamā objektu slēdzene/DIN standarta PZ cilindrs, Slēdzams no abām pusēm ar atslēgu</t>
  </si>
  <si>
    <t>Pagrabstāva durvju montāža</t>
  </si>
  <si>
    <t>3.st. durvju montāža</t>
  </si>
  <si>
    <t>D-3; labās; 900x2100 db33//32; Krāsotas gludas iekšdurvis /Reaton solo vai analoga tipa durvis; standarta rokturis/anodēts alumīnijs; Iekaļamā objektu slēdzene/DIN standarta PZ cilindrs, Slēdzams no abām pusēm ar atslēgu</t>
  </si>
  <si>
    <t>D-3*; kreisās; 900x2100 db33//32; Krāsotas gludas iekšdurvis /Reaton solo vai analoga tipa durvis; standarta rokturis/anodēts alumīnijs; Iekaļamā objektu slēdzene/DIN standarta PZ cilindrs, Slēdzams no abām pusēm ar atslēgu</t>
  </si>
  <si>
    <t>D-4; labās; 900x2100; Krāsotas gludas iekšdurvis /Reaton solo vai analoga tipa durvis; standarta rokturis/anodēts alumīnijs; Iekaļamā objektu slēdzene/standarta WC cilindrs, Slēdzams no iekšpuses un sarkanu simbolu slēgts no ārpuses</t>
  </si>
  <si>
    <t>D-5; labās; 900x2100; Krāsotas gludas iekšdurvis /Reaton solo vai analoga tipa durvis; standarta rokturis/anodēts alumīnijs; Iekaļamā objektu slēdzene/DIN standarta PZ cilindrs, Slēdzams no abām pusēm ar atslēgu</t>
  </si>
  <si>
    <t>D-5*; kreisās; 900x2100; Krāsotas gludas iekšdurvis /Reaton solo vai analoga tipa durvis; standarta rokturis/anodēts alumīnijs; Iekaļamā objektu slēdzene/DIN standarta PZ cilindrs, Slēdzams no abām pusēm ar atslēgu</t>
  </si>
  <si>
    <t>Du-1s; labās; EI30; 1000x2100; Metāla vai Alumīnija stiklotas (min 80%) ugunsdrošās durvis ar pastiprinātām eņģēm un pašaizvēršanās mehānismu un noblīvētām piedurlīstēm. standarta rokturis/anodēts alumīnijs; Nav paredzēta slēdzene</t>
  </si>
  <si>
    <t>Du-3s; divviru; EI30; 1800x2100; Metāla vai Alumīnija stiklotas (min 80%) ugunsdrošās durvis ar pastiprinātām eņģēm un pašaizvēršanās mehānismu un noblīvētām piedurlīstēm. Durvju vērtņu fiksējošā sistēma DIN EN 1155; standarta rokturis/anodēts alumīnijs; Nav paredzēta slēdzene</t>
  </si>
  <si>
    <t xml:space="preserve">Du-4; divviru; EI30; 2200x2100; Metāla vai Alumīnija ugunsdrošās durvis ar pastiprinātām eņģēm un pašaizvēršanās mehānismu un noblīvētām piedurlīstēm. Durvju vērtņu fiksējošā sistēma DIN EN 1155; standarta rokturis/anodēts alumīnijs; Nav paredzēta slēdzene  </t>
  </si>
  <si>
    <t>Du-5; divviru; EI30; 2400x2400; Metāla vai Alumīnija ugunsdrošās durvis ar pastiprinātām eņģēm un pašaizvēršanās mehānismu un noblīvētām piedurlīstēm. Durvju vērtņu fiksējošā sistēma DIN EN 1155;  standarta rokturis/anodēts alumīnijs; Nav paredzēta slēdze</t>
  </si>
  <si>
    <t xml:space="preserve">Du-7*; kreisās; EI30; 900x2100; Metāla vai Alumīnija ugunsdrošās durvis ar pastiprinātām eņģēm un pašaizvēršanās mehānismu un noblīvētām piedurlīstēm. standarta rokturis/anodēts alumīnijs; Nav paredzēta slēdzene </t>
  </si>
  <si>
    <t>Du-13*; kreisās; 1000x2100;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</si>
  <si>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Du-14; divviru; 2200x2100;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</si>
  <si>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Du-15; divviru; 2200x2100;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</si>
  <si>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Du-16; divviru; 1800x2100;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</si>
  <si>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Du-17; divviru; 2000x2100;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</si>
  <si>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Du-1s; kreisās; EI30; 1000x2100; Metāla vai Alumīnija stiklotas (min 80%) ugunsdrošās durvis ar pastiprinātām eņģēm un pašaizvēršanās mehānismu un noblīvētām piedurlīstēm. standarta rokturis/anodēts alumīnijs; Iekaļamā objektu slēdzene/DIN standarta PZ cilindrs, Slēdzams no abām pusēm ar atslēgu</t>
  </si>
  <si>
    <t>Du-3s; divviru; 1800x2100; Metāla vai Alumīnija stiklotas (min 80%) ugunsdrošās durvis ar pastiprinātām eņģēm un pašaizvēršanās mehānismu un noblīvētām piedurlīstēm. Durvju vērtņu fiksējošā sistēma DIN EN 1155; standarta rokturis/anodēts alumīnijs; Nav paredzēta slēdzene</t>
  </si>
  <si>
    <t>Du-4; divviru; EI30; 2200x2100; Metāla vai Alumīnija ugunsdrošās durvis ar pastiprinātām eņģēm un pašaizvēršanās mehānismu un noblīvētām piedurlīstēm. Durvju vērtņu fiksējošā sistēma DIN EN 1155; standarta rokturis/anodēts alumīnijs; Nav paredzēta slēdzene</t>
  </si>
  <si>
    <t>Du-9*; kreisās; EI30; 1000x2100;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</si>
  <si>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Du-10; labās; EI30; 1000x2100; Metāla vai Alumīnija ugunsdrošās durvis ar pastiprinātām eņģēm un pašaizvēršanās mehānismu un noblīvētām piedurlīstēm. standarta rokturis/anodēts alumīnijs; Nav paredzēta slēdzene</t>
  </si>
  <si>
    <t>Du-11; divviru; EI30; 1800x2100;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</si>
  <si>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Du-16; divviru; 1800x2100;  siltumvadāmības koef.k=1.2; Metāla vai alumīnija stiklotas (min 40%) ārdurvis, ar pašaizvēršanās mehānismu. panic horizontālais rokturis /anodēts alumīnijs;Iekaļamā objektu slēdzene/DIN standarta cilindrs (savietojams ar panic rokturi), Slēdzams no abām pusēm ar atslēgu</t>
  </si>
  <si>
    <t>D-3; labās; 900x2100 ; Krāsotas gludas iekšdurvis /Reaton solo vai analoga tipa durvis; standarta rokturis/anodēts alumīnijs; Iekaļamā objektu slēdzene/DIN standarta PZ cilindrs, Slēdzams no abām pusēm ar atslēgu</t>
  </si>
  <si>
    <t>D-3*; labās; 900x2100 ; Krāsotas gludas iekšdurvis /Reaton solo vai analoga tipa durvis; standarta rokturis/anodēts alumīnijs; Iekaļamā objektu slēdzene/DIN standarta PZ cilindrs, Slēdzams no abām pusēm ar atslēgu</t>
  </si>
  <si>
    <t>Du-3s; divviru; EI30, 1800x2100; Metāla vai Alumīnija stiklotas (min 80%) ugunsdrošās durvis ar pastiprinātām eņģēm un pašaizvēršanās mehānismu un noblīvētām piedurlīstēm. Durvju vērtņu fiksējošā sistēma DIN EN 1155; standarta rokturis/anodēts alumīnijs; Nav paredzēta slēdzene</t>
  </si>
  <si>
    <t>Du-8; labās; EI30; 1000x2100;  db33/32; Metāla vai Alumīnija ugunsdrošās durvis ar pastiprinātām eņģēm un pašaizvēršanās mehānismu un noblīvētām piedurlīstēm. standarta rokturis/anodēts alumīnijs; Iekaļamā objektu slēdzene/DIN standarta PZ cilindrs, Slēdzams no abām pusēm ar atslēgu</t>
  </si>
  <si>
    <t>Du-3s; divviru; EI30; 1800x2100; Metāla vai Alumīnija stiklotas (min 80%) ugunsdrošās durvis ar pastiprinātām eņģēm un pašaizvēršanās mehānismu un noblīvētām piedurlīstēm. Durvju vērtņu fiksējošā sistēma DIN EN 1155; panic horizontālais rokturis/anodēts alumīnijs; Iekaļamā objektu slēdzene/DIN standarta cilindrs (savietojams ar panic rokturi), Slēdzams no abām pusēm ar atslēgu</t>
  </si>
  <si>
    <t>Du-5; divviru; EI30; 2400x2400; Metāla vai Alumīnija ugunsdrošās durvis ar pastiprinātām eņģēm un pašaizvēršanās mehānismu un noblīvētām piedurlīstēm. Durvju vērtņu fiksējošā sistēma DIN EN 1155;  standarta rokturis/anodēts alumīnijs; Nav paredzēta slēdzene</t>
  </si>
  <si>
    <t>Du-7; labās; EI30; 900x2100;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</si>
  <si>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Du-8*; kreisās; EI30; 1000x2100;  db33/32; Metāla vai Alumīnija ugunsdrošās durvis ar pastiprinātām eņģēm un pašaizvēršanās mehānismu un noblīvētām piedurlīstēm. standarta rokturis/anodēts alumīnijs; Iekaļamā objektu slēdzene/DIN standarta PZ cilindrs, Slēdzams no abām pusēm ar atslēgu</t>
  </si>
  <si>
    <t>Du-18; labās; 1200x2100;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</si>
  <si>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Du-2s; labās; EI30; 1000x2100; Metāla vai Alumīnija stiklotas (min 80%) ugunsdrošās durvis ar pastiprinātām eņģēm un pašaizvēršanās mehānismu un noblīvētām piedurlīstēm. Durvju vērtņu fiksējošā sistēma DIN EN 1155; panic horizontālais rokturis EN 1125/anodēts alumīnijs; Iekaļamā objektu slēdzene/DIN standarta cilindrs (savietojams ar panic rokturi), Slēdzams no abām pusēm ar atslēgu</t>
  </si>
  <si>
    <t>Du-11; divviru; EI30; 1800x2100; Metāla vai Alumīnija ugunsdrošās durvis ar pastiprinātām eņģēm un pašaizvēršanās mehānismu un noblīvētām piedurlīstēm. panic horizontālais rokturis EN 1125/anodēts alumīnijs; Iekaļamā objektu slēdzene/DIN standarta cilindrs (savietojams ar panic rokturi), Slēdzams no abām pusēm ar atslēgu</t>
  </si>
  <si>
    <t>Du-9; labās; EI30; 1000x2100;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</si>
  <si>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DU-2s, labās, EI30, 1000x2100, Metāla vai Alumīnija stiklotas (min 80%) ugunsdrošās durvis ar pastiprinātām eņģēm un pašaizvēršanās mehānismu un noblīvētām piedurlīstēm. Durvju vērtņu fiksējošā sistēma DIN EN 1155, panic horizontālais rokturis/anodēts alumīnijs, Iekaļamā objektu slēdzene/DIN standarta cilindrs (savietojams ar panic rokturi), Slēdzams no abām pusēm ar atslēgu</t>
  </si>
  <si>
    <t>DU-2s*, labās, EI30, 1000x2100, Metāla vai Alumīnija stiklotas (min 80%) ugunsdrošās durvis ar pastiprinātām eņģēm un pašaizvēršanās mehānismu un noblīvētām piedurlīstēm. Durvju vērtņu fiksējošā sistēma DIN EN 1155, panic horizontālais rokturis/anodēts alumīnijs, Iekaļamā objektu slēdzene/DIN standarta cilindrs (savietojams ar panic rokturi), Slēdzams no abām pusēm ar atslēgu</t>
  </si>
  <si>
    <t>D-2; labāss; 1000x2100; db33/32; Krāsotas gludas iekšdurvis ar automātiski krītošo slieksni un piedurlīstēm /Reaton solo vai analoga tipa durvis; standarta rokturis/anodēts alumīnijs; Iekaļamā objektu slēdzene/standarta WC cilindrs, Slēdzams no iekšpuses un sarkanu simbolu slēgts no ārpuses</t>
  </si>
  <si>
    <t>D-1; labās; 1000x2100; db33/32; Krāsotas gludas iekšdurvis ar automātiski krītošo slieksni un piedurlīstēm /Reaton solo vai analoga tipa durvis; standarta rokturis/anodēts alumīnijs; Iekaļamā objektu slēdzene/DIN standarta PZ cilindrs, Slēdzams no abām pusēm ar atslēgu</t>
  </si>
  <si>
    <t>D-1*; kreisās; 1000x2100; db33/32; Krāsotas gludas iekšdurvis ar automātiski krītošo slieksni un piedurlīstēm /Reaton solo vai analoga tipa durvis; standarta rokturis/anodēts alumīnijs; Iekaļamā objektu slēdzene/DIN standarta PZ cilindrs, Slēdzams no abām pusēm ar atslēgu</t>
  </si>
  <si>
    <t>Du-12; labās; EI30; 1000x2100;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</si>
  <si>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b</t>
  </si>
  <si>
    <t>h</t>
  </si>
  <si>
    <t>perimetrs</t>
  </si>
  <si>
    <t>palodze</t>
  </si>
  <si>
    <t>Du-6s; kreisās; EI30; 1000x2100; Metāla vai Alumīnija stiklotas (min 80%) ugunsdrošās durvis ar pastiprinātām eņģēm un pašaizvēršanās mehānismu un noblīvētām piedurlīstēm. standarta rokturis/anodēts alumīnijs; Iekaļamā objektu slēdzene/DIN standarta PZ cilindrs, Slēdzams no abām pusēm ar atslēgu</t>
  </si>
  <si>
    <t>D-1*, labās; 1000x2100; db33/32; Krāsotas gludas iekšdurvis ar automātiski krītošo slieksni un piedurlīstēm /Reaton solo vai analoga tipa durvis; standarta rokturis/anodēts alumīnijs; Iekaļamā objektu slēdzene/DIN standarta PZ cilindrs, Slēdzams no abām pusēm ar atslēgu</t>
  </si>
  <si>
    <t>Ārdurvju montāža</t>
  </si>
  <si>
    <t>apmales</t>
  </si>
  <si>
    <t>Alumīnija, metāla vitrīnas, krāsa RAL 0000. Divkameru stikla pakete ar u vērtību mazāku vai vienādu ar 0.8, stikls Saint-Gobain Glass - tonis Parsol Grey, sitienizturīgs stikls (triplex). 3580x1700(h), EI30</t>
  </si>
  <si>
    <t>Alumīnija, metāla vitrīnas, krāsa RAL 0000. Divkameru stikla pakete ar u vērtību mazāku vai vienādu ar 0.8, stikls Saint-Gobain Glass - tonis Parsol Grey, sitienizturīgs stikls (triplex). 4800x1700(h), EI30</t>
  </si>
  <si>
    <t>Alumīnija, metāla vitrīnas, krāsa RAL 0000. Divkameru stikla pakete ar u vērtību mazāku vai vienādu ar 0.8, stikls Saint-Gobain Glass - tonis Parsol Grey, sitienizturīgs stikls (triplex). 1350x1700(h), EI30</t>
  </si>
  <si>
    <t>Alumīnija, metāla vitrīnas, krāsa RAL 0000. Divkameru stikla pakete ar u vērtību mazāku vai vienādu ar 0.8, stikls Saint-Gobain Glass - tonis Parsol Grey, sitienizturīgs stikls (triplex). 1350x1630(h), EI30</t>
  </si>
  <si>
    <t>Tāmes izmaksas</t>
  </si>
  <si>
    <t>Virsizdevumi</t>
  </si>
  <si>
    <t>t.sk. darba aizsardzība</t>
  </si>
  <si>
    <t>būvizstrādājumi</t>
  </si>
  <si>
    <t>Būvdarbu nosaukums</t>
  </si>
  <si>
    <t xml:space="preserve">darba alga </t>
  </si>
  <si>
    <t xml:space="preserve">mehānismi </t>
  </si>
  <si>
    <t>kopā</t>
  </si>
  <si>
    <t>darba alga</t>
  </si>
  <si>
    <t>mehānismi</t>
  </si>
  <si>
    <t>summa</t>
  </si>
  <si>
    <t>Būvdarbu veids vai konstruktīvā elementa nosaukums</t>
  </si>
  <si>
    <t xml:space="preserve">Par kopējo summu, (euro) </t>
  </si>
  <si>
    <t>Kopējā darbietilpība, (c/h)</t>
  </si>
  <si>
    <t>(būvdarbu veids, vai konstruktīvā elementa nosaukums)</t>
  </si>
  <si>
    <t>gb</t>
  </si>
  <si>
    <t>Vispārējie būvdarbi</t>
  </si>
  <si>
    <t>Pavisam kopā  (bez PVN)</t>
  </si>
  <si>
    <t>Apstiprinu:</t>
  </si>
  <si>
    <t>_______________________________</t>
  </si>
  <si>
    <t>pasūtītāja paraksts un tā atšifrējums</t>
  </si>
  <si>
    <t>Z.v.</t>
  </si>
  <si>
    <t xml:space="preserve"> BŪVNIECĪBAS KOPTĀME</t>
  </si>
  <si>
    <t>N.p.k.</t>
  </si>
  <si>
    <t>Objekta izmaksas (euro)</t>
  </si>
  <si>
    <t>Kopsavilkuma aprēķins</t>
  </si>
  <si>
    <t>m3</t>
  </si>
  <si>
    <t>kompl.</t>
  </si>
  <si>
    <t>kg</t>
  </si>
  <si>
    <r>
      <t>darba samaksas likme (</t>
    </r>
    <r>
      <rPr>
        <b/>
        <i/>
        <sz val="10"/>
        <rFont val="Arial Narrow"/>
        <family val="2"/>
        <charset val="186"/>
      </rPr>
      <t>euro</t>
    </r>
    <r>
      <rPr>
        <b/>
        <sz val="10"/>
        <rFont val="Arial Narrow"/>
        <family val="2"/>
        <charset val="186"/>
      </rPr>
      <t>/h)</t>
    </r>
  </si>
  <si>
    <t>Lokālā tāme Nr. 2</t>
  </si>
  <si>
    <t>Lokālā tāme Nr. 3</t>
  </si>
  <si>
    <t>Lokālā tāme Nr. 5</t>
  </si>
  <si>
    <t>Lokālā tāme Nr. 6</t>
  </si>
  <si>
    <t>Lokālā tāme Nr. 8</t>
  </si>
  <si>
    <t>Lokālā tāme Nr. 9</t>
  </si>
  <si>
    <t>Lokālā tāme Nr. 10</t>
  </si>
  <si>
    <t>Lokālā tāme Nr. 11</t>
  </si>
  <si>
    <t>Specializētie darbi</t>
  </si>
  <si>
    <t>Tiešās izmaksas kopā, t. sk. darba devēja sociālais nodoklis (23,59%)</t>
  </si>
  <si>
    <t>kpl</t>
  </si>
  <si>
    <t>Jumts</t>
  </si>
  <si>
    <t>Kods, Tāmes Nr.</t>
  </si>
  <si>
    <t>Iekšējā apdare</t>
  </si>
  <si>
    <t>Zemes darbi, sagatavošanas darbi</t>
  </si>
  <si>
    <t>obj</t>
  </si>
  <si>
    <t>Kods</t>
  </si>
  <si>
    <t>05-00000</t>
  </si>
  <si>
    <t>08-00000</t>
  </si>
  <si>
    <t>35-00000</t>
  </si>
  <si>
    <t>18-00000</t>
  </si>
  <si>
    <t>27-00000</t>
  </si>
  <si>
    <t>Lokālā tāme Nr. 4</t>
  </si>
  <si>
    <t>17-00000</t>
  </si>
  <si>
    <r>
      <t>Tāmes izmaksas (</t>
    </r>
    <r>
      <rPr>
        <i/>
        <sz val="10"/>
        <rFont val="Arial Narrow"/>
        <family val="2"/>
      </rPr>
      <t>euro</t>
    </r>
    <r>
      <rPr>
        <sz val="10"/>
        <rFont val="Arial Narrow"/>
        <family val="2"/>
      </rPr>
      <t>)</t>
    </r>
  </si>
  <si>
    <t>Ventilācija</t>
  </si>
  <si>
    <t>Izolācija D25x13 mm</t>
  </si>
  <si>
    <t>Izolācija D20x9 mm</t>
  </si>
  <si>
    <t>Izolācija D16x9 mm</t>
  </si>
  <si>
    <t>Savienojumu veidgabali</t>
  </si>
  <si>
    <t>Cauruļvadu stiprinājumi</t>
  </si>
  <si>
    <t>Kanalizācijas caurule D 110 mm</t>
  </si>
  <si>
    <t>Kanalizācijas caurule D 75 mm</t>
  </si>
  <si>
    <t>Revīzija D 110 mm</t>
  </si>
  <si>
    <t>Pods ar skalojamo kasti atbilstoši dizainam</t>
  </si>
  <si>
    <t>Keramiskā izlietne atbilstoši dizainam</t>
  </si>
  <si>
    <t>WC pieslēgums</t>
  </si>
  <si>
    <t>Keramiskās izlietnes sifons</t>
  </si>
  <si>
    <t>Virtuves izlietnes sifons</t>
  </si>
  <si>
    <t>Savienojuma veidgabali</t>
  </si>
  <si>
    <t>Ūdensvads un kanalizācijas ārējie tīkli UKT</t>
  </si>
  <si>
    <t>Mūris</t>
  </si>
  <si>
    <t>Sienu apdare</t>
  </si>
  <si>
    <t>Fasāde</t>
  </si>
  <si>
    <t>Grīdu apdare</t>
  </si>
  <si>
    <t>Sienu virsmu sagatavošana, gruntēšana ar  "Knauf" Tiefgrund</t>
  </si>
  <si>
    <t>Sienu špaktelēšana ar  "Knauf" Fill &amp; Finish Light un Super Finish gatavo špakteļmasu, (Stūru salaidumu vietās iestrādājot alumīnija stūra profilus)</t>
  </si>
  <si>
    <t>Sienu virsmu gruntēšana ar  "Knauf" Tiefgrund</t>
  </si>
  <si>
    <t>Elektro apsaiste El, ELT</t>
  </si>
  <si>
    <t>10-00000</t>
  </si>
  <si>
    <t>Grunts</t>
  </si>
  <si>
    <t>Koka kopnes</t>
  </si>
  <si>
    <t>Durvis</t>
  </si>
  <si>
    <t>Ārsienu logi, durvis</t>
  </si>
  <si>
    <t>Labiekārtošanas darbi</t>
  </si>
  <si>
    <t>31-00000</t>
  </si>
  <si>
    <t>Augu augsnes ierīkošana, planēšana b-100mm, zāles sēšana (apjomu precizēt būvdarbu gaitā)</t>
  </si>
  <si>
    <t>Lokālā tāme Nr. 7</t>
  </si>
  <si>
    <t>Sienu virsmu krāsošana 2 kārtās</t>
  </si>
  <si>
    <t>Sienu gruntēšana, flīzēšana sanmezglos - flīzes ne zemāka par 2.šķiru, uz flīžu līmes ''KNAUF K4'', fūgu java ''KNAUF'' stūros iestrādājot apdares elementus</t>
  </si>
  <si>
    <t>Žogs</t>
  </si>
  <si>
    <t xml:space="preserve">1. Būvuzņēmējam jāievērtē darbu apjomu sarakstā minēto darbu veikšanai nepieciešamie materiāli un papildus darbi, kas nav minēti šajā sarakstā, bet bez kuriem nebūtu iespējama būvdarbu tehnoloģiski pareiza un spēkā esošiem normatīviem atbilstoša veikšana pilnā apmērā. Darbu tāmes apjomi dabā var atšķirties, tādēļ nepieciešams precizēt objektā uz vietas.
2. Darbu apjomus skatīt kopā ar rasējumiem. Gadījumā, ja darbu apjomi nesakrīt ar rasējumiem, par pareiziem jāuzskata rasējumos esošie darbu apjomi.
3. Tāmē paredzētajam iekārtam un materiāliem ir pieļaujami līdzvertīgi analogi.         </t>
  </si>
  <si>
    <t>Objekta nosaukums: Dienas aprūpes centra "Aizvējā" izveide, ēkas kad.apz.:17000120313001 pārbūve</t>
  </si>
  <si>
    <t>Objekta adrese: Tāšu ielā 28, Liepājā</t>
  </si>
  <si>
    <t>Uzņēmējs:</t>
  </si>
  <si>
    <t>2026. gada _____. ___________</t>
  </si>
  <si>
    <t>Dienas aprūpes centra "Aizvējā" izveide, ēkas kad.apz.:17000120313001 pārbūve</t>
  </si>
  <si>
    <t>Objekta nosaukums: Dienas aprūpes centra "Aizvējā" izveide, ēkas kad.apz.:17000120313001 pārbūve Tāšu ielā 28, Liepājā</t>
  </si>
  <si>
    <t>Pieslēgums esošai kanalizācijas caurulei ar aku D400 mm</t>
  </si>
  <si>
    <t>vieta</t>
  </si>
  <si>
    <t>Kanalizācijas skataka D 400/160 mm, ar teleskopisko cauruli un ķeta vāku un rāmi (L=1,35; 1,01 m)</t>
  </si>
  <si>
    <t>Kanalizācijas caurule D160 mm</t>
  </si>
  <si>
    <t>Kanalizācijas caurule D110 mm</t>
  </si>
  <si>
    <t>Revīzija D110 mm</t>
  </si>
  <si>
    <t>Izvads no ēkas D110 mm</t>
  </si>
  <si>
    <t>Cauruļvadu pārbaude</t>
  </si>
  <si>
    <t>Sijāta smalka grants cauruļvadu pamatnei un apbērumam</t>
  </si>
  <si>
    <t>Sadzīves kanalizācijas ārējie tīkli K1</t>
  </si>
  <si>
    <t>Ūdensvada ārējie tīkli Ū1</t>
  </si>
  <si>
    <t>Pieslēgums esošam ūdensvadam</t>
  </si>
  <si>
    <t>PE EM līkums D 32/22o</t>
  </si>
  <si>
    <t>PE EM līkums D 32/45o</t>
  </si>
  <si>
    <t>Caurule PE D 32 mm PN 10</t>
  </si>
  <si>
    <t>Pāreja PE D 32 mm/DN 25 mm; PN 10</t>
  </si>
  <si>
    <t>Lodveida krāns DN 25 mm</t>
  </si>
  <si>
    <t>Ieads ēkā</t>
  </si>
  <si>
    <t>vieta.</t>
  </si>
  <si>
    <t>Ūdens uzskaite</t>
  </si>
  <si>
    <t>Pieslēgums esošam ūdensvadam PE D32</t>
  </si>
  <si>
    <t>Aka rūpnieciski izgatavota ar vāku un pamatni (iekšējais diametrs 500 mm). Siltināta KUM mezgla zonā</t>
  </si>
  <si>
    <t>Akas lūkas pārsedze</t>
  </si>
  <si>
    <t>Daudzstrūklu ūdens mērītājs DN15mm; Q = 2.5 m3/h</t>
  </si>
  <si>
    <t>Caurule PE OD32 PN10</t>
  </si>
  <si>
    <t>Līknis 90° (elektrometināts savienojums) PE OD32</t>
  </si>
  <si>
    <t>Uzmavu pāreja PE/MET OD32/DN25</t>
  </si>
  <si>
    <t>Pāreja  MET DN25/DN15</t>
  </si>
  <si>
    <t>Lodveida ventilis DN15</t>
  </si>
  <si>
    <t>Plūsmas filtrs  MET DN15</t>
  </si>
  <si>
    <t>Vienvirziena vārsts DN15</t>
  </si>
  <si>
    <t>Līknis 90° DN15</t>
  </si>
  <si>
    <t xml:space="preserve">Trejgabals  MET  DN15 </t>
  </si>
  <si>
    <t>Dubultnipelis, MET  DN15</t>
  </si>
  <si>
    <t>Iekšējais ūdensvads U1; S3; S4</t>
  </si>
  <si>
    <t>Pieslēgums iekšējam ūdensvadam</t>
  </si>
  <si>
    <t>Pieslēgums karstā ūdens sagatavošanai</t>
  </si>
  <si>
    <t>Ūdens filtrs DN25/10" mazgājamais elements</t>
  </si>
  <si>
    <t>Ūdens filtrs DN25/10"  5 mkr. Elements</t>
  </si>
  <si>
    <t>Daudzslāņu ūdensvada caurule D32x3,0 mm</t>
  </si>
  <si>
    <t>Daudzslāņu ūdensvada caurule D25x2,5 mm</t>
  </si>
  <si>
    <t>Daudzslāņu ūdensvada caurule D20x2,25 mm</t>
  </si>
  <si>
    <t>Daudzslāņu ūdensvada caurule D16x2,0 mm</t>
  </si>
  <si>
    <t>Izolācija D32x13 mm</t>
  </si>
  <si>
    <t>Virtuves izlietnes jaucejkrāns atbilstoši dizainam</t>
  </si>
  <si>
    <t>Keramiskās izlietnes jaucejkrāns atbilstoši dizainam</t>
  </si>
  <si>
    <t>Keramiskās izlietnes jaucejkrāns (cilvēkiem ar kustību traucējumiem) atbilstoši dizainam</t>
  </si>
  <si>
    <t>Dušas jaucējkrāns ar klausuli atbilstoši dizainam</t>
  </si>
  <si>
    <t>Stūra krāns 1/2"x10 mm</t>
  </si>
  <si>
    <t>Stūra krāns 1/2"x1/2" mm</t>
  </si>
  <si>
    <t>Stūra krāns 1/2"x3/4" mm</t>
  </si>
  <si>
    <t>Balansēsošais ventīlis DN 15 mm</t>
  </si>
  <si>
    <t>Iekšējā kanalizācija K1; drenāža DR1</t>
  </si>
  <si>
    <t>Kanalizācijas caurule D 50mm</t>
  </si>
  <si>
    <t>Kanalizācijas caurule D 32 mm</t>
  </si>
  <si>
    <t>Revīzija D 50 mm</t>
  </si>
  <si>
    <t>Ventilācijas  jumta izvads D 110 mm</t>
  </si>
  <si>
    <t>Pods ar skalojamo kasti (cilvēkiem ar kustību traucējumiem) atbilstoši dizainam</t>
  </si>
  <si>
    <t>Keramiskā izlietne (cilvēkiem ar kustību traucējumiem) atbilstoši dizainam</t>
  </si>
  <si>
    <t>Vituves izlietne atbilstoši dizainam</t>
  </si>
  <si>
    <t>VM, TM pieslēgums</t>
  </si>
  <si>
    <t>Līnijveida traps L= 0,9 m</t>
  </si>
  <si>
    <t>Traps D110 mm</t>
  </si>
  <si>
    <t>Pieslēgums dzesētāju drenāžai</t>
  </si>
  <si>
    <t>Tehnoloģiskais sifons (kondensātam)</t>
  </si>
  <si>
    <t>Stiprinājumi</t>
  </si>
  <si>
    <t>Ūdensvads un kanalizācija iekšējie tīkli ŪK</t>
  </si>
  <si>
    <t>Pieslēgums siltummezglam</t>
  </si>
  <si>
    <t xml:space="preserve">Presējamā tērauda caurule D54x1,5mm </t>
  </si>
  <si>
    <t xml:space="preserve">Presējamā tērauda caurule D42x1,5mm </t>
  </si>
  <si>
    <t xml:space="preserve">Presējamā tērauda caurule D35x1,5mm </t>
  </si>
  <si>
    <t xml:space="preserve">Akmensvates izolācija caurulei D54/50mm </t>
  </si>
  <si>
    <t xml:space="preserve">Kaučuka izolācija caurulei D54/13mm </t>
  </si>
  <si>
    <t xml:space="preserve">Kaučuka izolācija caurulei D42/13mm </t>
  </si>
  <si>
    <t xml:space="preserve">Kaučuka izolācija caurulei D35/13mm </t>
  </si>
  <si>
    <t>Apkure</t>
  </si>
  <si>
    <t xml:space="preserve">m </t>
  </si>
  <si>
    <t>Siltās grīdas</t>
  </si>
  <si>
    <t>Kolektora skapis Skapis 800x600x120</t>
  </si>
  <si>
    <t>Kolektors 10.kontūriem ar plūsmas regulatoriem</t>
  </si>
  <si>
    <t>Kolektors 9.kontūriem ar plūsmas regulatoriem</t>
  </si>
  <si>
    <t>Kolektors 7.kontūriem ar plūsmas regulatoriem</t>
  </si>
  <si>
    <t xml:space="preserve">Izpildmehānisms </t>
  </si>
  <si>
    <t xml:space="preserve">Telpas termostats </t>
  </si>
  <si>
    <t xml:space="preserve">Savienojumu modulis </t>
  </si>
  <si>
    <t>Veidgabali 17</t>
  </si>
  <si>
    <t>Sienas izplešanās šuve</t>
  </si>
  <si>
    <t>17x2,0 caurule</t>
  </si>
  <si>
    <t>Stiprināšanas stieple</t>
  </si>
  <si>
    <t>Lodventīlis DN 32 mm</t>
  </si>
  <si>
    <t>Kabelis termostatiem</t>
  </si>
  <si>
    <t>Virtuves nosūce Q  =800 m3/h ar ogļu filtru</t>
  </si>
  <si>
    <t>Netīrā gaisa izmešanas jumta izvads D160</t>
  </si>
  <si>
    <t>Gaisa vads D160</t>
  </si>
  <si>
    <t>Ventilācija PN1</t>
  </si>
  <si>
    <t>Gaisa apstrādes iekārta Vents Heat recovery unit Energy recovery unit AV02 RV 2500-HE-A37; 1830/1830 m /h; rekup. 27.8 kW; sild. 4.9 (9.0)kW (elektrība); elektr. 1 ~ 230; 1.4 kW, 6.2A; 3 ~ 380, 7.5 A; svars 332 kg. Montējams uz grīdas, komplektā ar vadības automātiku, vadiem un elektroapsaisti</t>
  </si>
  <si>
    <t>Ventiekārtas pieslēguma veidgabali</t>
  </si>
  <si>
    <t>Klusinātājs D400 - L=1000 mm</t>
  </si>
  <si>
    <t>Svaigā gaisa ieņemšanas reste H1 500x600 mm</t>
  </si>
  <si>
    <t>Netīrā gaisa izmešanas jumta deflektors D400 mm</t>
  </si>
  <si>
    <t>Gaisa vads D400 ar izolāciju 50 mm</t>
  </si>
  <si>
    <t>Gaisa vads D400</t>
  </si>
  <si>
    <t>Gaisa vads D315</t>
  </si>
  <si>
    <t>Gaisa vads D250</t>
  </si>
  <si>
    <t>Gaisa vads D200</t>
  </si>
  <si>
    <t xml:space="preserve">Gaisa vads D160 </t>
  </si>
  <si>
    <t>Gaisa vads D125</t>
  </si>
  <si>
    <t>Gaisa vads D100</t>
  </si>
  <si>
    <t>Pieplūdes difuzors Konika - 200; D200</t>
  </si>
  <si>
    <t>Pieplūdes difuzors Konika - 160; D160</t>
  </si>
  <si>
    <t>Nosūces difuzors Konika - 200; D200</t>
  </si>
  <si>
    <t>Nosūces difuzors Konika - 160; D160</t>
  </si>
  <si>
    <t>Plūsmu regulējošie (iris) vārsti D 160</t>
  </si>
  <si>
    <t>Plūsmu regulējošie (iris) vārsti D 125</t>
  </si>
  <si>
    <t>Plūsmu regulējošie (iris) vārsti D 100</t>
  </si>
  <si>
    <t>Ugunsdrošais vārsts D 400</t>
  </si>
  <si>
    <t>Ugunsdrošais vārsts D 315</t>
  </si>
  <si>
    <t>Ugunsdrošais vārsts D 200</t>
  </si>
  <si>
    <t>Ugunsdrošais vārsts D 125</t>
  </si>
  <si>
    <t>Siltummezgls</t>
  </si>
  <si>
    <t>Siltuma skaitītājs DN20 mm, Qnom=1,5 m3/h, ar distances nolasīšanu (SIA "Liepājas enerģija")</t>
  </si>
  <si>
    <t>Karstā ūdens skaitītājs skaitītājs DN15 mm, ar distances nolasīšanu (SIA "Liepājas enerģija")</t>
  </si>
  <si>
    <t>Apkures cirk. sūknis Grundfos Grundfos MAGNA1 32-60, ar pieslēguma veidgabaliem</t>
  </si>
  <si>
    <t>K.ū. cirk. sūknis Grundfos ALPHA2 25-40 N 180, ar pieslēguma veidgabaliem</t>
  </si>
  <si>
    <t>Siltummainis Danfoss  XB12L-1-26; 18 kW, ar izolāciju  ar pieslēguma veidgabaliem (apkure)</t>
  </si>
  <si>
    <t>Siltummainis K.u. Danfoss XB37L-1-10 Sts; 30 kW, (pilnībā nerūsējošais tērauds) ar izolāciju  ar pieslēguma veidgabaliem</t>
  </si>
  <si>
    <t>Apkures regulators Danfos ECL 310 ar sensoriem (Diviem kontūriem, apkure, ventilācija, karsts ūdens), komplektā ar vadības programmu, temperatūras sensoriem, pieslēguma veidgabaliem, elektroapsaistes materiāliem</t>
  </si>
  <si>
    <t>Sūkņu vārstu un vadības automātiku elektroapsaiste</t>
  </si>
  <si>
    <t>Vārsts Danfoss DN15; Kvs 1.6 (PN16); dP0,2bar; ar elektro piedziņa AMV 20 (apkurei), ar pieslēguma veidgabaliem</t>
  </si>
  <si>
    <t>Vārsts Danfoss AVQM DN15 Kvs 4.0 (PN16); dP0,2bar; ar elektro piedziņa AMV 30 (karsts ūdens), ar pieslēguma veidgabaliem</t>
  </si>
  <si>
    <t xml:space="preserve">Izplesšanās tvertne ūdens 10 litri </t>
  </si>
  <si>
    <t xml:space="preserve">Izplesšanās tvertne apkurei 30 litri </t>
  </si>
  <si>
    <t>Drošības vārsts 10 bar</t>
  </si>
  <si>
    <t>Drošības vārsts 3,5 bar</t>
  </si>
  <si>
    <t>Lodventīlis DN 50 mm</t>
  </si>
  <si>
    <t>Lodventīlis DN 25 mm</t>
  </si>
  <si>
    <t>Lodventīlis DN 20 mm</t>
  </si>
  <si>
    <t>Lodventīlis DN 15 mm</t>
  </si>
  <si>
    <t>Sieta filtrs DN 40 mm (PN 16)</t>
  </si>
  <si>
    <t>Sieta filtrs DN 50 mm</t>
  </si>
  <si>
    <t>Sieta filtrs DN 20 mm</t>
  </si>
  <si>
    <t>Sieta filtrs DN 15 mm</t>
  </si>
  <si>
    <t>Vienvirziena vārsts DN 20 mm</t>
  </si>
  <si>
    <t>Vienvirziena vārsts DN 15 mm</t>
  </si>
  <si>
    <t>Termometrs 0 - 120o</t>
  </si>
  <si>
    <t>Manometr 0 - 10 bar</t>
  </si>
  <si>
    <t>Manometr 0 - 6 bar</t>
  </si>
  <si>
    <t>Tērauda caurule DN 50; Izolācija b = 50 mm</t>
  </si>
  <si>
    <t>Tērauda caurule DN 40; Izolācija b = 50 mm</t>
  </si>
  <si>
    <t>Tērauda caurule DN 25; Izolācija b = 30 mm</t>
  </si>
  <si>
    <t>Tērauda caurule DN 20; Izolācija b = 30 mm</t>
  </si>
  <si>
    <t>Tērauda caurule DN 15; Izolācija b = 30 mm</t>
  </si>
  <si>
    <t xml:space="preserve">Kapara caurule D 8 </t>
  </si>
  <si>
    <t xml:space="preserve">Kanāla izrakšana un sagatavošana, </t>
  </si>
  <si>
    <t>Pieslēgums esošai siltumtrasei</t>
  </si>
  <si>
    <t xml:space="preserve">Rūpnieciski izolēts līkums D60/140/90o </t>
  </si>
  <si>
    <t xml:space="preserve">Rūpnieciski izolēts līkums D48/125/90o </t>
  </si>
  <si>
    <t xml:space="preserve">Rūpnieciski izolēts līkums D48/125/30o </t>
  </si>
  <si>
    <t>Iavada ēkā hermetizācija</t>
  </si>
  <si>
    <t>Metināms lodventīls DN 40 PN 16</t>
  </si>
  <si>
    <t>Sijāta smalka grants pamatnei un apbērumam</t>
  </si>
  <si>
    <t>Asfalta seguma atjaunošana</t>
  </si>
  <si>
    <t>Betona seguma atjaunošana</t>
  </si>
  <si>
    <t>Zālāja seguma atjaunošana</t>
  </si>
  <si>
    <t>Siltumtīkli</t>
  </si>
  <si>
    <t>Ēkas daļas demontāžas darbi</t>
  </si>
  <si>
    <t>Teritorija daļas demontāžas darbi</t>
  </si>
  <si>
    <t>Demontāžas darbi</t>
  </si>
  <si>
    <t>Betona iesegumu plākšņu demontāža, izvešana, utilizēšana</t>
  </si>
  <si>
    <t>Metāla sieta žoga (augstums2m, garums 3,5m, betonēti tērauda d=100mm balsti -13gab)  demontāža, izvešana, utilizēšana</t>
  </si>
  <si>
    <t>Saimn.kanalizācijas lūkas un akas  demontāža, izvešana, utilizēšana</t>
  </si>
  <si>
    <t>Tērauda elementu ārsienu, pārsedžu, jumta konstrukcijas (precizējams apjoms)  demontāža, izvešana, utilizēšana</t>
  </si>
  <si>
    <t>Azbestcementa lokšņu demontāža, izvešana, utilizēšana</t>
  </si>
  <si>
    <t>PVC konstrukcijas logu un durvju  demontāža, izvešana, utilizēšana</t>
  </si>
  <si>
    <t>Metāla lokšņu sienu , jumta apšuvuma  demontāža, izvešana, utilizēšana</t>
  </si>
  <si>
    <t>Betona klona grīdas (biez ~150mm)  demontāža, izvešana, utilizēšana</t>
  </si>
  <si>
    <t>Grīdas apakškonstr.-minerālmat.(biez ~300mm)  demontāža, izvešana, utilizēšana</t>
  </si>
  <si>
    <t>Dažādu jauktu būvgružu izvešana, utilizēšana</t>
  </si>
  <si>
    <t>Zemes klātnes kārtas noņemšana, grunts izvešana uz atbērtni (biezumu precizēt zemes izstrādes laikā)</t>
  </si>
  <si>
    <t>Esošās zemes klātnes planēšana, blietēšana</t>
  </si>
  <si>
    <t>Nesaistītu minerālmateriālu  šķembu 0/32, Ev2≥80Mpa, maisījuma ierīkošana, blietēšana b-100mm</t>
  </si>
  <si>
    <t>Sīkšķembu izlīdzinošās starpkārtas maisījuma ierīkošana, blietēšana b-30-50mm</t>
  </si>
  <si>
    <t>Smilts drenējošā slāņa salizturīgas smilts (kf &gt;1m/dnn) ierīkošana, blietēšana b-350mm</t>
  </si>
  <si>
    <t>Nesaistītu minerālmateriālu  šķembu 0/63, Ev2≥80Mpa, maisījuma ierīkošana, blietēšana b-150mm</t>
  </si>
  <si>
    <t>Brauktuves betona bruģakmens ceļi un laukumi L1 GREY</t>
  </si>
  <si>
    <t>Brauktuves betona bruģakmens ceļi un laukumi L1 WHITE</t>
  </si>
  <si>
    <t>Betona bruģakmens seguma b-80mm ierīkošana (WHITE)</t>
  </si>
  <si>
    <t>Betona bruģakmens seguma b-80mm ierīkošana (GREY)</t>
  </si>
  <si>
    <t>Gājēju celiņa betona bruģakmens ceļi un laukumi L2 BERMUDA</t>
  </si>
  <si>
    <t>Betona bruģakmens seguma b-80mm ierīkošana (BERMUDA)</t>
  </si>
  <si>
    <t>Gājēju celiņa betona bruģakmens ceļi un laukumi L2 DEKOR</t>
  </si>
  <si>
    <t>Betona bruģakmens seguma b-80mm ierīkošana (DEKOR)</t>
  </si>
  <si>
    <t>Akmens oļi / Šķembas iesegums - šķembu 0/32, Ev2≥80Mpa, maisījuma ierīkošana, blietēšana b-100mm</t>
  </si>
  <si>
    <t>Nesaistītu materiālu -Akmens oļi / Šķembas iesegums L3</t>
  </si>
  <si>
    <t>Zāliens L4</t>
  </si>
  <si>
    <t>Betona apmale 80X200X1000</t>
  </si>
  <si>
    <t>Betona apmales 1000x200x80mm pelēkā krāsā ierīkošana, uz monolītbetona pamatnes C30/37</t>
  </si>
  <si>
    <t>Betona apmale 150X220X1000</t>
  </si>
  <si>
    <t>Betona apmale 150X300X1000</t>
  </si>
  <si>
    <t>Betona apmales 150X300X1000mm pelēkā krāsā ierīkošana, uz monolītbetona pamatnes C30/37</t>
  </si>
  <si>
    <t>Betona apmales 150X220X1000mm pelēkā krāsā ierīkošana, uz monolītbetona pamatnes C30/37</t>
  </si>
  <si>
    <t>Alumīnija apmale</t>
  </si>
  <si>
    <t>Nesaistītu minerālmateriālu  šķembu 0/45, Ev2≥80Mpa, maisījuma ierīkošana, blietēšana b-150mm</t>
  </si>
  <si>
    <t>Alumīnija apmales ierīkošana</t>
  </si>
  <si>
    <t>Membrāna (kaimiņu ēku pamatu aizsardzībai)</t>
  </si>
  <si>
    <t xml:space="preserve">Membrānas ieklāšana (kaimiņu ēku pamatu aizsardzībai) ieklājama 0,5m dziļumā MEMBRĀNA STARKEDACH DRAIN 400 </t>
  </si>
  <si>
    <t>Apstādījumi</t>
  </si>
  <si>
    <t xml:space="preserve">Vteņaugu stādīšana Parthenocissus quinquefolia (Pieclapu mežvīns) konteinera tips P11 vai P13 </t>
  </si>
  <si>
    <t xml:space="preserve">Krūmu stādīšana Irbeņlapu fizokarps (physocarpus opulifolius Diabolo ) tumši sarkanām lapām, konteiners C5 </t>
  </si>
  <si>
    <t>Vītolu vainagošana (pieaicinot sertificētu armoristu)</t>
  </si>
  <si>
    <t>Apdobes ierīkošana (vīteņaugu dobēm pie ēkas, un irbeņlapu krūmiem augsne 100mm
noklāta ar priežu mizu mulču 70mm)</t>
  </si>
  <si>
    <t>labiekārtojuma elementi</t>
  </si>
  <si>
    <t>Velosipēdu novietnes ierīkošana EXTERY KAAR 300 RAL 7016, betonēts pamats (350mm)</t>
  </si>
  <si>
    <t>Soliņu ierīkošana EXTERY HARU SET 05 metāla detaļas -RAL 7016, koks -tropiskais koks , stiprināts ar enkurskrūvēm pie cietas, līdzenas vietas</t>
  </si>
  <si>
    <t>Soliņa ierīkošana EXTERY PRIMA BENCH WITH ARMRESTS 02 (2000x540mm)
metāla detaļas -RAL 7016, koks -tropiskais koks</t>
  </si>
  <si>
    <t>Atkritumu urnas ierīkošana EXTERY LOOK 30 (650X200X765mm),stiprināta ar enkurskrūvēm pie cietas virsmas, krāsa -RAL 7016</t>
  </si>
  <si>
    <t>lietus ūdens infiltrācijas elementi</t>
  </si>
  <si>
    <t>Punktveida drenāžas sistēma-lietus ūdens gūlijas ierīkošana-pieslēgšana ACCU, čug reste 256x256,h578</t>
  </si>
  <si>
    <t>Ceļa zīmes</t>
  </si>
  <si>
    <t>Ceļa zīmes Nr.537 ierīkošana,vertikāli nostiprināta -cinkots tērauda ceļa zīmes stabs</t>
  </si>
  <si>
    <t>Ceļa zīmes- papildzīmes Nr.844 ierīkošana,stiprināta pie nožogojuma</t>
  </si>
  <si>
    <t>Ceļa zīmes- papildzīmes Nr.807 ierīkošana darbības zona, personalizējama- attālumi uz abām pusēm norādāmi - 3,6m</t>
  </si>
  <si>
    <t>PVC vai metāla zīmes ierīkošana, stiprināta pie nožogojuma - stāvvietu marķējums- brīvi izvēlēts dizains</t>
  </si>
  <si>
    <t>SIA TET kabeļu lūkas saudzīga demontāža nodot SIA TET</t>
  </si>
  <si>
    <t>02-00000</t>
  </si>
  <si>
    <t>Rūpnieciski izolēts T-gab D76/160//60/140mm</t>
  </si>
  <si>
    <t>Rūpnieciski izolēts pazemes noslēgkrāns d60/140mm</t>
  </si>
  <si>
    <t>Rūpnieciski izolēta caurule D60/140mm</t>
  </si>
  <si>
    <t>Rūpnieciski izolēta caurule D48/125mm</t>
  </si>
  <si>
    <t>Rūpnieciski izolēts vertikālais līkums D48/125mm</t>
  </si>
  <si>
    <t>Rūpnieciski izolēta pāreja D60/140//48/125mm</t>
  </si>
  <si>
    <t>Elastīgais ievads D125mm</t>
  </si>
  <si>
    <t>Savienojumu izolācijas materiāli D160mm</t>
  </si>
  <si>
    <t>Savienojumu izolācijas materiāli D140mm</t>
  </si>
  <si>
    <t>Gala izolācija D48/125mm</t>
  </si>
  <si>
    <t>Dalītā apvalkcaurule (D160; 750N) 3,0m</t>
  </si>
  <si>
    <t>Dalītā apvalkcaurule (D100; 750N) 3,0m</t>
  </si>
  <si>
    <t>14-00000</t>
  </si>
  <si>
    <t>16-00000</t>
  </si>
  <si>
    <t>Iebrauktuves iesegums</t>
  </si>
  <si>
    <t>Atjaunojams brauktuves segums</t>
  </si>
  <si>
    <t>Esošās brauktuves seguma atjaunošana, pieslēguma izbūve iebrauktuves segumam</t>
  </si>
  <si>
    <t>Betona apmale 80X200X1000 iebrauktuvei</t>
  </si>
  <si>
    <t>Betona apmale 150X300X1000 iebrauktuvei</t>
  </si>
  <si>
    <t>Zāliens iebrauktuves zonā</t>
  </si>
  <si>
    <t>PVC profils Gardmex 78x75x1000 iebrauktuves zonā</t>
  </si>
  <si>
    <t>PVC profila izbūve Gardmex 78x75x1000</t>
  </si>
  <si>
    <t>Inženiertīklu aizsardzība rakšanas darbu laikā</t>
  </si>
  <si>
    <t>Inženiertīklu aizsardzība</t>
  </si>
  <si>
    <t>Žoga rindas tēraudu stabu izbūve (žoga rindas tērauda stabi 80x80x4mm, garums 2300mm, stabi ar tērauda atbalsta plāksnēm- betona pasētu vertikālai nostiprināšanai ,krāsoti skatīt lapu TS-L-4.2)</t>
  </si>
  <si>
    <t>Žoga gala stabu izbūve (žoga rindas tērauda stabi 80x80x4mm, garums 2300mm, stabi ar tērauda atbalsta plāksnēm- betona pasētu vertikālai nostiprināšanai ,krāsoti skatīt lapu TS-L-4.2)</t>
  </si>
  <si>
    <t>Žoga vārtu stabu izbūve (žoga rindas tērauda stabi 80x80x4mm, garums 2300mm, stabi ar tērauda atbalsta plāksnēm- betona pasētu vertikālai nostiprināšanai ,krāsoti skatīt lapu TS-L-4.2)</t>
  </si>
  <si>
    <t>Betona pasētas izbūve (betona pasēta 60-70mmx300x2830mm, garumu precizēt pēc posmu garuma skatīt lapu TS-L-4.2)</t>
  </si>
  <si>
    <t>Nožogojuma vairogposmu izbūve (nožogojuma vairogu posmi (garums mainīgs) neieskaitot vārtu posmu skatīt lapu TS-L-4.2)</t>
  </si>
  <si>
    <t>Gājēju vārtiņu izbūve (gājēju vārti no Tāšu ielas , vārtu posma platums 2,4m,augstums 1,55m, divas
vairogu vērtnes, metāla rāmju 60x40x2mm konstrukc. ar koka dēļu 20x120x1550mm apšuvumu, vērtņu fiksatori atvērtai un aizvērtai pozīcijai, vārtu
eņģu aprīkojums, mehāniska slēdzene skatīt lapu TS-L-4.2)</t>
  </si>
  <si>
    <t>Gājēju vārtiņu izbūve (gājēju vārti no Ziemupes ielas , vārtu posma platums 1,2m, augstums 1,55m
viena vairogu vērtne, metāla rāmju 60x40x2mm konstrukc. ar koka dēļu 20x120x1550mm apšuvumu,vērtnes fiksatori atvērtai un aizvērtai pozīcijai, vārtu eņģu aprīkojums, mehāniska un elektroniska slēdzene skatīt lapu TS-L-4.2)</t>
  </si>
  <si>
    <t>Iebrauktuvces vārtu izbūve (iebrauktuves vārti no Ziemupes ielas , vārtu posma platums 4m, augstums 1,55m viena bīdāmu vārtu vērtne - metāla rāmju konstrukc. (konstr.precizē vārtu izgatavotājs paredzot nepieciešamos mehānismus, balstus, stabus, atdures) , vārtiem koka dēļu 20x120x1550mm apšuvums, vārti aprīkoti ar eloktropiedziņu (izbūvējams atbalsta - betona konstr. pamats), attālināta atvēršana (pults vadība),
funkcijas drošības- brīdinājuma apgaismojums un skaņas signāls skatīt lapu TS-L-4.2)</t>
  </si>
  <si>
    <t>Šķembas iestrāde zem pamatiem fr. 16/32 ierīkošana, blietēšanas koefic. 0.95, Ev2&gt;100Mpa (Sablīvētā veidā)</t>
  </si>
  <si>
    <t>Stabveida pamats SP-1 (kopā 12gb.)</t>
  </si>
  <si>
    <t>Lentveida pamats LP-1</t>
  </si>
  <si>
    <t>Pamata bloki 400x600x2400</t>
  </si>
  <si>
    <t>Pamata bloku 400x600x2400 izbūve ar autoceltņa palīdzību savstarpēji stiprinot ar betona javu uz iepriekš sagatavotas šķembotas pamatnes</t>
  </si>
  <si>
    <t>Konstrukciju šuvju monolitizācija</t>
  </si>
  <si>
    <t>Konstrukciju šuvju monolitizācija ar C30/37 transportbetonu, izmantojot veidņus ar gludu virsmu (Apkārtējās vides iedarbības klase XC2)</t>
  </si>
  <si>
    <t>Grunts piebēršana, blietēšana - vidēji rupja smilts (smilts frakciju un sablīvējumu skat BK daĨu), izmantojot  ievedot
derīgu izvesto norakto smilti no nokrautnes)</t>
  </si>
  <si>
    <t>Sienu mūrēšana no Gāzbetona b-500mm ar bloku līmjavu, armējot ar murfor Armatūru, pirmajā rindā iestrādājot horizontālo hidroizolāciju</t>
  </si>
  <si>
    <t>Mūra joslas MJ-1, MJ-2, MJ-3, MJ-4</t>
  </si>
  <si>
    <t>Metālkonstrukcijas</t>
  </si>
  <si>
    <t>Konstrukciju montāžas detaļas</t>
  </si>
  <si>
    <t>HST3, D12, L=125mm ierīkošana</t>
  </si>
  <si>
    <t>HST3, D12, L=145mm ierīkošana</t>
  </si>
  <si>
    <t>HST3, D16, L=115mm ierīkošana</t>
  </si>
  <si>
    <t>Grīdas plātne KS-2</t>
  </si>
  <si>
    <t>Sala noturīgass grunts maisījuma ierīkošana, blietēšana b-200mm Ev2≥150MPa</t>
  </si>
  <si>
    <t>Vājbetona plātnes betonēšana  ar C12/15 b-50mm</t>
  </si>
  <si>
    <t>Ekstrudētā putupolisterola ierīkošana XPS, Finnfoam FL-300=2x100mm ar nobīdītām šuvēm,savienojuma vietas gar ēkas mūra pamatiem aizpildīt ar montāžas putām</t>
  </si>
  <si>
    <t>Grīdas plātne G1</t>
  </si>
  <si>
    <t>Grīdas plātne G2</t>
  </si>
  <si>
    <t>Grīdas plātne G3</t>
  </si>
  <si>
    <t>Pārseguma plātne P-V1</t>
  </si>
  <si>
    <t>Mitrumizturīgas OSB-3 plāksnes 18mm ierīkošana (bēniņu grīda)</t>
  </si>
  <si>
    <t>Tvaika izolācijas membrāna Paroc XMV 020 bas ar līmētām šuvēm ierīkošana</t>
  </si>
  <si>
    <t>Siltumizolācijas Paroc Ultra b-200mm ierīkošana</t>
  </si>
  <si>
    <t>Pārseguma plātne P-V2</t>
  </si>
  <si>
    <t>Pārseguma plātne P-B</t>
  </si>
  <si>
    <t>Beramās siltumizolācija Paroc BLT3 vai BLT 9 B-300mm ierīkošana</t>
  </si>
  <si>
    <t>Ugunsdzēsības signalizācijas pults PSLINE 2004</t>
  </si>
  <si>
    <t>Zonu paplašinātajs PSLINE 8Z</t>
  </si>
  <si>
    <t>Akumulators 12v/7ah</t>
  </si>
  <si>
    <t>Adrešu dūmu signāldevējs Sensomag S30 ar bāzi</t>
  </si>
  <si>
    <t>kp</t>
  </si>
  <si>
    <t>Trauksmes poga Sensomag MCP50</t>
  </si>
  <si>
    <t>Sirēna āra izpildījuma VALKYRIE CS RED</t>
  </si>
  <si>
    <t>sirēna AH-03127S</t>
  </si>
  <si>
    <t>Kabelis signālu E30 2x1x0,8/cable</t>
  </si>
  <si>
    <t>Plastmasas caurule 20mm-40 mm</t>
  </si>
  <si>
    <t>Ugunsdrošie stiprinājumi</t>
  </si>
  <si>
    <t>Palīgmateriāli</t>
  </si>
  <si>
    <t>Ugunsdzēsības signalizācija UATS</t>
  </si>
  <si>
    <t>Koka brusu 45x195mm S-600mm paralēli zem kopnēm ierīkošana</t>
  </si>
  <si>
    <t>Koka latojuma 95X73mm S-600mm koka apdares nostiprin āšanai ierīkošana</t>
  </si>
  <si>
    <t>Koka lattojuma 73x45mm S-600mm apdares plātņu nostiprināšanai ierīkošana</t>
  </si>
  <si>
    <t>Tranšejas rakšana un aizbēršana zemējuma kontūra gūldīšanai 0.7m dziļumā</t>
  </si>
  <si>
    <t>Esoša kabeļa atrakšana, šurfēšana</t>
  </si>
  <si>
    <t>0,4kV Kabeļu guldīšana tranšejā, montāža caurulē</t>
  </si>
  <si>
    <t>Dalītās aizsargcaurules montāža uz kabeļa</t>
  </si>
  <si>
    <t>Aizsargcaurules montāža tranšejā</t>
  </si>
  <si>
    <t>Lietotāja sadalnes uzstādīšana</t>
  </si>
  <si>
    <t>objekts</t>
  </si>
  <si>
    <t>ELT - Elektroapgādes ārējie tīkli</t>
  </si>
  <si>
    <t>Darbi</t>
  </si>
  <si>
    <t>Būvizstrādājumi</t>
  </si>
  <si>
    <t>Kabelis 04kV Cu 4x10mm2</t>
  </si>
  <si>
    <t>Kabelis 04kV Cu 3x2,5mm2</t>
  </si>
  <si>
    <t>Lietotāja sadalne ar pamatni</t>
  </si>
  <si>
    <t>ELT - Elektroapgādes ārējie tīkli. Zemējuma kontūrs</t>
  </si>
  <si>
    <t>Vertikālā zemētāja dziļumā  līdz 6m montāža</t>
  </si>
  <si>
    <t>Savienojuma klemme 250 A-FT (7-20mm/FL50)</t>
  </si>
  <si>
    <t>Zemējuma elektrodi 1,5m 219 20 ST FT</t>
  </si>
  <si>
    <t>Skava elektrodam 2760 20 FT</t>
  </si>
  <si>
    <t>Uzgalis elektrodam spice</t>
  </si>
  <si>
    <t>EL- Elektroapgādes iekšējie tīkli</t>
  </si>
  <si>
    <t>Montāžai un shēmošanai paredzētie palīgmateriāli</t>
  </si>
  <si>
    <t>Kabelis PLUS (N)YM-J 5x4mm² balts</t>
  </si>
  <si>
    <t>Kabelis PLUS (N)YM-J 3x2.5mm² balts</t>
  </si>
  <si>
    <t>Kabelis PLUS (N)YM-J 3x1.5mm² balts</t>
  </si>
  <si>
    <t>Kabelis Cu E30 3x1.5mm²</t>
  </si>
  <si>
    <t>Rozetes z/a IP23</t>
  </si>
  <si>
    <t>Kustības un klātb\utnes sensori (dažādi)</t>
  </si>
  <si>
    <t>GS-1 Grupu sadalne IP55 Individuāls pasūtījums pēc shēmas 85mod</t>
  </si>
  <si>
    <t>EL- Elektroapgādes iekšējie tīkli. Zibensaizsardzība</t>
  </si>
  <si>
    <t>Zemējuma vada montāža zemē (izvadi 10mm stieplei tranšejā)</t>
  </si>
  <si>
    <t>Zibensuztvērēja montāža uz jumta, pamatņu fiksēšana</t>
  </si>
  <si>
    <t>Reņu, noteku, kāpņu u.c.metāla objektu pievienošana zibensnovadītājam</t>
  </si>
  <si>
    <t>Izpilddokumentācijas noformēšana, mērījumu veikšana</t>
  </si>
  <si>
    <t>Zemējuma vads Al, d=8mm</t>
  </si>
  <si>
    <t>Zemējuma vads Zn/Fe, d=10mm (izvadi pie novadītājiem)</t>
  </si>
  <si>
    <t>Zibensuztrvērējs H=2,5 m, D=10/16mm (101 VL2500)
 ar stiprinājumu (ISAV 1000R vai analogs)</t>
  </si>
  <si>
    <t>Kompensators Ø8mm 400mm, alumīnija (172 AR)</t>
  </si>
  <si>
    <t>Zemējuma kontūra mērklemme (237 N FT 8-10)</t>
  </si>
  <si>
    <t>Zemējuma vads Cu, Dz/Za, 25mm2</t>
  </si>
  <si>
    <t>Kabeļkurpe 25mm2 (Cu, presējama)</t>
  </si>
  <si>
    <t>Kājslauķa izbūve Kājslauķis NUWAY CONNECT h=17mm ar mitrumu uzsūcoša paklāja Coral Classic joslām, ar
alumīnija profilu AMF 213=21mm perimetra nostiprinājumu</t>
  </si>
  <si>
    <t>Apdare ar koka dēļiem - apdare- koka dēļi (Siguldas kokmteriāli , dēlis C1SL4 G 25 20X145 (135mm)(apstrāde- tonēta, lazūra Capadur Silver Style tonis Star Dust, gaišs silti viegli pelēcīgs tonis) starp dēļiem paredzēt no apdares brīvas joslas kurās izbūvējamas LED apgaismojuma lentas(skat kopā ar EL
daļu)</t>
  </si>
  <si>
    <t>Apdare ar plātnēm - +apdare-skaņu absorbējošas CEWOOD koka ēveļskaidu 1,5mm plātnes (10,5kg/m2)1200x600x25, profils P5, krāsa - balti krāsots RAL 9003, paneļu stiprinājums - skrūves</t>
  </si>
  <si>
    <t>Plātnes P-B pārsegums</t>
  </si>
  <si>
    <t>Jumta segums J1</t>
  </si>
  <si>
    <t>Tvaika izolācijas membrānas Paroc XMV 020 bas ar līmētām šuvēm montāža</t>
  </si>
  <si>
    <t>Koka latojuma (garenvirzienā - kore/dzega) 95x73mm s=700 ierīkošana</t>
  </si>
  <si>
    <t>Koka latojuma 73x195mm S-600mm šķērsvirzienā virs kopnēm  ierīkošana</t>
  </si>
  <si>
    <t>Siltumizolācijas Paroc pretvēja izolācijas
plāksnes Tento 30mm ierīkošana</t>
  </si>
  <si>
    <t>Antikondensācijas membrānas montāža</t>
  </si>
  <si>
    <t>Koka latojuma 100x50mm jumta ventilācijai S-600mm  ierīkošana</t>
  </si>
  <si>
    <t>Jumta latojuma ierīkošana - koka dēļu klājs 32x100mm s=200 jumta materiāla nostiprināšanai</t>
  </si>
  <si>
    <t>Trokšņu izolācijas lentas Ruukki Classic RA3ASIB ierīkošana</t>
  </si>
  <si>
    <t>Jumta seguma izbūve - metāla profils 0,5mm RUUKKI Classic D 40 Matt</t>
  </si>
  <si>
    <t>Jumta segums J2</t>
  </si>
  <si>
    <t>Jumta segums J1 (kopņu daļā izbūvējamā konstrukcija)</t>
  </si>
  <si>
    <t>Apdare ar koka dēļiem - iekšējās apdares dēļi (Siguldas kokmteriāli , dēlis C1SL4 G 25 20X145 (135mm),(apstrādetonēta, lazūra Capadur Silver Style tonis Star Dust, gaišs silti viegli pelēcīgs tonis)</t>
  </si>
  <si>
    <t>Koka latojuma 45x45mm S=600 ierīkošana</t>
  </si>
  <si>
    <t>Siltumizolācijas Paroc Ultra b-50mm ierīkošana</t>
  </si>
  <si>
    <t>Jumta segums J3</t>
  </si>
  <si>
    <t>Apdare ar koka dēļiem - starp spārēm -koka dēļu apdare 18/22x145mm savstarpēji izvietotas ar 5mm
distanci ,nostiprinātas pie latām 45x45mm (pie spāru sāniem)
(apstrāde- tonēta, lazūra Capadur Grey Wood tonis Outback 02, silti pelēcīgs tonis)</t>
  </si>
  <si>
    <t>Koka spāru izbūve koka spāres 45x145mm s=600, spāru soli savietot vienā ritmā ar zaļo apstādījumu sienu
balstiem, spāres krāsotas, tonis RAL7016 tumši pelēks</t>
  </si>
  <si>
    <t>JNR</t>
  </si>
  <si>
    <t>Jumta notekrenes izbūve - Ruukki slēgtā lietus ūdens noteksistēma ar metāla skārda 150mm notekrenēm</t>
  </si>
  <si>
    <t>JNC</t>
  </si>
  <si>
    <t>Jumta notekcaurules izbūve - Ruukki met āla skārda 96mm notekcaurules</t>
  </si>
  <si>
    <t>JSB</t>
  </si>
  <si>
    <t>Jumta sniega barjeras izbūve - sniega barjeras (divcauruļu) Ruukki Classic jumtam , stiprin.katrā otrā šuvē, RR23-
t.pelēkas</t>
  </si>
  <si>
    <t>JL</t>
  </si>
  <si>
    <t>Jumta logu izbūve - jumta logi Velux GLL106421/PK08/ 940x1400mm, elektrisks, lakots koks iekspusē,
ārpuse tumši pelēka NCS S 7500-N / RAL7043
logu izvietojums precizējams BK daļā siltumizolācija logam 1,0W/m2K +jumta logu montāžas profili Ruukki Classic jumtam</t>
  </si>
  <si>
    <t>KV</t>
  </si>
  <si>
    <t>Plānkārtas apmetuma izbūve - plānkārtas apmetums CT ArmaReno 700 (10kg/m2/8mm), iearmējota apmešanas sietu CT Gewebe 650/110 ST</t>
  </si>
  <si>
    <t>Apmetuma nobeiguma kārtas izbūve  - filcēta apmetuma Armareno 700 nobeiguma kārta</t>
  </si>
  <si>
    <t>Apmetuma gruntēšana  - apmetuma gruntēšana pirms krāsošana Sylitol 111 konzentrat</t>
  </si>
  <si>
    <t>Apmetuma krāsošana  - tvaika caurlaidīga krāsa uz silikāta bāzes - Sylitol Finish 130 B1 15LT tonēta (toni skat
fasades risinājumu)</t>
  </si>
  <si>
    <t>Sienu apdare ar koka dēļiem - koka dēļu apdare 22x145mm/ pusspunde/ēvelēti,gropēti dēļi ar atkāpi un slīpu tikai augšējo malu/izvietojami horizontāli, atbilstoši fasādes grafiskajam risinājumam. Ražotāja Caparol
Capadur Greywood koksnes aizsardzības lazūra Outback 02 (silts gaišs pelēks), pirms lazūras
uzklāšanas koku apstrādā ar grunti- Capacryl Holz SchutzGrund</t>
  </si>
  <si>
    <t>Sienu apdare ar koka dēļiem - koka dēļu 25x100mm s=600mm vertikāla apkaškonstrukcija apdares dēļu nostiprināšanai, impregnēti koka dēļi nostiprināmi ar Bauroc skrūvēm, starp mūri un koka konstr.paredzēt
hidroizol.- bituma loksnes, sienas apkšējā daļā paredēt perimetra pretgrauzēju metāla sieta iestrādi</t>
  </si>
  <si>
    <t>Fasāde sa 1.1</t>
  </si>
  <si>
    <t>Fasāde sa 1.2</t>
  </si>
  <si>
    <t>Fasāde sa 2.1</t>
  </si>
  <si>
    <t>Vēja izolācijas membrānas Rothoblaas Traspir 110 ierīkošana</t>
  </si>
  <si>
    <t>Latojuma ierīkošana - koka dēļu klājs 25x100mm s=600 apdares ventilācijai</t>
  </si>
  <si>
    <t>Fasādes apdares ierīkošana - šķiedrcementa plāksnītes Cedral Dimanta klājums 400x400x8mm (krāsa -grafīta)</t>
  </si>
  <si>
    <t>Fasāde sa 2.2</t>
  </si>
  <si>
    <t>Koka karkasa 73x45mm s=215mm izbūve, apdares materi āla nostiprināšanai</t>
  </si>
  <si>
    <t>Fasāde sa 2.3</t>
  </si>
  <si>
    <t>Fasāde sa-P1</t>
  </si>
  <si>
    <t>Pamatu gruntēšana - hidroizolējošu bituma emulsija-grunts Weber.tec 901 (atšķaidīts 1:10)</t>
  </si>
  <si>
    <t>Pamatu hidroizolēšana - bituma pārklājums- līmjava Weber.tec 915 , 1.kārtā</t>
  </si>
  <si>
    <t>Siltumizolācijas armēšana uz stiklšķiedras sietu - līmēšanas un armēšanas java Weber.therm 410 putupolistirolam un min.vatei, līmjava ar šķiedrām ,divās kārtās, starp kurām iestrādāts armējošais stikla šķiedras siets
4x4mm</t>
  </si>
  <si>
    <t>Fasāde sa-P2</t>
  </si>
  <si>
    <t>Sienas armēšana uz stiklšķiedras sietu - līmēšanas un armēšanas java Weber.therm 410 putupolistirolam un min.vatei, līmjava ar šķiedrām ,divās kārtās, starp kurām iestrādāts armējošais stikla šķiedras siets
4x4mm</t>
  </si>
  <si>
    <t>Fasāde sa-Z</t>
  </si>
  <si>
    <t>Starp nojumes kolonām nostiprinātas (zig/zag veidā) nerūsējoša tērauda 4mm troses,
vīteņaugu nostiprināšanai, ((12 elementi 12x16=192 t.m). Troses nostiprinātas nerūsējoša tērauda cilpās pie kolonnām ar vītņveida stiprinājumu, cilpu solis s=500mm) (12 elementi) 12x14=168 gab.</t>
  </si>
  <si>
    <t>NB sadurvieta</t>
  </si>
  <si>
    <t>Komplektējošās plāksnes dekoratīvu joslas izbūve ēkai pa visu perimetru 300x300mm fasādes koka apdarei (dekoratīvo joslu skat ārsienu specif. Det-10)</t>
  </si>
  <si>
    <t>Det-1</t>
  </si>
  <si>
    <t>Ārsienas dekoratīvās starpdzegas izbūve</t>
  </si>
  <si>
    <t>Det-2</t>
  </si>
  <si>
    <t>Det-3</t>
  </si>
  <si>
    <t>Ārsienas koka dēļu apdares un betona bruģa sadurvietas cokola detaļas izbūve</t>
  </si>
  <si>
    <t>Biedrības nosaukuma - Telpiski izgaismotu burtu ar biedrības nosaukumu ''AIZVĒJĀ'' izgatavošana un uzstādīšana</t>
  </si>
  <si>
    <t>sa1.1 iekšsienas</t>
  </si>
  <si>
    <t>sa1.2 iekšsienas</t>
  </si>
  <si>
    <t>sa1.3 iekšsienas</t>
  </si>
  <si>
    <t>sa2.1 iekšsienas</t>
  </si>
  <si>
    <t>Mitrumizturīgas OSB-3 plāksnes 18mm ierīkošana</t>
  </si>
  <si>
    <t>Sienas marka si-D1</t>
  </si>
  <si>
    <t>sa2.3 iekšsienas</t>
  </si>
  <si>
    <t>sa3.1 iekšsienas</t>
  </si>
  <si>
    <t>saP1 iekšsienas</t>
  </si>
  <si>
    <t>saP2 iekšsienas</t>
  </si>
  <si>
    <t>Virsmas gruntēšana - hidroizolējošu bituma emulsija-grunts Weber.tec 901 (atšķaidīts 1:10)</t>
  </si>
  <si>
    <t>Virsmas hidroizolēšana - bituma pārklājums- līmjava Weber.tec 915 , 1.kārtā</t>
  </si>
  <si>
    <t>Ģipškartona karkasa izbūve no Profiliem CW 100, loksnes biezums 0,6mm, UW 100, loksnes biezums 0,6mm iestrādājot Blīvējuma lentu, platums 100mm</t>
  </si>
  <si>
    <t>Minerālvates, b=100mm iestrāde Paroc Ultra vai ekvivalents</t>
  </si>
  <si>
    <t>Iekšējās starpsienas konstrukcija si1.1</t>
  </si>
  <si>
    <t>Iekšējās starpsienas konstrukcija siD1</t>
  </si>
  <si>
    <t>Koka brusu vertikāli izbūve 45x73mm s=600mm stiprinātas pie dz.bet sijas un starp kopnēm
horizontāli nostiprinātas brusas 45x95mm</t>
  </si>
  <si>
    <t>Apdare ar koka dēļiem - apdares dēļi (Siguldas kokamteriāli , dēlis C1SL4 G 25 20X145 (135mm),(apstrāde- tonēta, lazūra Capadur Silver Style tonis Star Dust, gaišs silti viegli pelēcīgs tonis)</t>
  </si>
  <si>
    <t>Iekšējās starpsienas konstrukcija siD2</t>
  </si>
  <si>
    <t>Koka brusu vertikāli izbūve 45x73mm s=600mm stiprinātas pie dz.bet sijas un starp kopnēm
horizontāli nostiprinātas brusas 50x95mm</t>
  </si>
  <si>
    <t>Izolācijas vates Isover Acoustic 50mm vai ekvivalents iestrāde B-50mm</t>
  </si>
  <si>
    <t>Iekšējās starpsienas konstrukcija siB1</t>
  </si>
  <si>
    <t>Bīdāmās skaņu izolējošās starpsienas izbūve SIA "STARPSIENA" vai ekvivalents</t>
  </si>
  <si>
    <t xml:space="preserve"> Dzelzsbetona pārsedze virs ieejas sP</t>
  </si>
  <si>
    <t>Kingspan Kooltherm K21N 50mm loksnes stiprināšana nostiprinātas ar dībeļiem pie pārsedzes</t>
  </si>
  <si>
    <t>Latojuma ierīkošana - koka dēļu klājs 25x100mm s=600 apdares nostiprināšanai</t>
  </si>
  <si>
    <t>Iekšējās starpsienas apdare si1.1</t>
  </si>
  <si>
    <t>Iekšējās starpsienas apdare si1.2</t>
  </si>
  <si>
    <t>Iekšējās starpsienas apdare si1.3</t>
  </si>
  <si>
    <t>Iekšējās starpsienas apdare si2.1</t>
  </si>
  <si>
    <t>PVC konstrukcijas loga bloka V1=352+320x300 (Izmēri 6770x3000) montāža (Blīvēšanai izmantojot membrānlentas), veicot iekšējo un ārējo aiļu apdari vadoties pēc projekta risinājumiem</t>
  </si>
  <si>
    <t>PVC konstrukcijas loga bloka V2=352+188x300 (izmēri 5400x3000) montāža (Blīvēšanai izmantojot membrānlentas), veicot iekšējo un ārējo aiļu apdari vadoties pēc projekta risinājumiem</t>
  </si>
  <si>
    <t>PVC konstrukcijas loga bloka V3=500x300 (izmēri 5000x3000) montāža (Blīvēšanai izmantojot membrānlentas), veicot iekšējo un ārējo aiļu apdari vadoties pēc projekta risinājumiem</t>
  </si>
  <si>
    <t>PVC konstrukcijas loga bloka V4=200x300, V4.1=200x300 (izmēri 2000x3000) montāža (Blīvēšanai izmantojot membrānlentas), veicot iekšējo un ārējo aiļu apdari vadoties pēc projekta risinājumiem</t>
  </si>
  <si>
    <t>PVC konstrukcijas loga bloka V5=520x300 (izmēri 5200x3000) montāža (Blīvēšanai izmantojot membrānlentas), veicot iekšējo un ārējo aiļu apdari vadoties pēc projekta risinājumiem</t>
  </si>
  <si>
    <t>PVC konstrukcijas loga bloka V6=200x300 (izmēri 2000x3000) montāža (Blīvēšanai izmantojot membrānlentas), veicot iekšējo un ārējo aiļu apdari vadoties pēc projekta risinājumiem</t>
  </si>
  <si>
    <t>PVC konstrukcijas loga bloka V7=110x300 (izmēri 1100x3000) montāža (Blīvēšanai izmantojot membrānlentas), veicot iekšējo un ārējo aiļu apdari vadoties pēc projekta risinājumiem</t>
  </si>
  <si>
    <t>PVC konstrukcijas loga bloka V8=200x300 (izmēri 2000x3000) montāža (Blīvēšanai izmantojot membrānlentas), veicot iekšējo un ārējo aiļu apdari vadoties pēc projekta risinājumiem</t>
  </si>
  <si>
    <t>PVC konstrukcijas loga bloka L1 (izmēri 1600x800) montāža (Blīvēšanai izmantojot membrānlentas), veicot iekšējo un ārējo aiļu apdari vadoties pēc projekta risinājumiem</t>
  </si>
  <si>
    <t>Logi, vitrīnas</t>
  </si>
  <si>
    <t>Durvju bloka D1=60X220 (izmēri 1200x2200) montāža (Blīvēšanai izmantojot membrānlentas), veicot iekšējo un ārējo aiļu apdari vadoties pēc projekta risinājumiem</t>
  </si>
  <si>
    <t>Durvju bloka D2=80X220 (izmēri 800x2200) montāža (Blīvēšanai izmantojot membrānlentas), veicot iekšējo un ārējo aiļu apdari vadoties pēc projekta risinājumiem</t>
  </si>
  <si>
    <t>Durvju bloka D3=110X220 (izmēri 1100x2200) montāža (Blīvēšanai izmantojot membrānlentas), veicot iekšējo un ārējo aiļu apdari vadoties pēc projekta risinājumiem</t>
  </si>
  <si>
    <t>Durvju bloka D4=80X220 (izmēri 800x2200) montāža (Blīvēšanai izmantojot membrānlentas), veicot iekšējo un ārējo aiļu apdari vadoties pēc projekta risinājumiem</t>
  </si>
  <si>
    <t>Durvju bloka D5=110X240 (izmēri 1100x2400) montāža (Blīvēšanai izmantojot membrānlentas), veicot iekšējo un ārējo aiļu apdari vadoties pēc projekta risinājumiem</t>
  </si>
  <si>
    <t>Griestu apdare</t>
  </si>
  <si>
    <t>Grīdas plātne KS-1</t>
  </si>
  <si>
    <t>Kājslauķa izbūve Kājslauķis kājslauķis ACO VARIO
2.0 sistēma DIVI SAVIENOTI KĀJSLAUĶI 1000x500 + 1000x500= 1000x1000mm</t>
  </si>
  <si>
    <t>Zemesdarbi, pamati</t>
  </si>
  <si>
    <t>Sienu, jumta, grīdas, starpsienu, pārsegumu konstrukcijas</t>
  </si>
  <si>
    <t>Lokālā tāme Nr. 12</t>
  </si>
  <si>
    <t>Lokālā tāme Nr. 13</t>
  </si>
  <si>
    <t>Lokālā tāme Nr. 14</t>
  </si>
  <si>
    <t>Lokālā tāme Nr. 15</t>
  </si>
  <si>
    <t>Lokālā tāme Nr. 16</t>
  </si>
  <si>
    <t>19-00000</t>
  </si>
  <si>
    <t>22-00000</t>
  </si>
  <si>
    <t>09-00000</t>
  </si>
  <si>
    <t>Tāme sastādīta 2026 gada tirgus cenās, pamatojoties uz AR daļas rasējumiem</t>
  </si>
  <si>
    <t>Tāme sastādīta 2026. gada 08.maijā</t>
  </si>
  <si>
    <t>Tāme sastādīta 2026 gada tirgus cenās, pamatojoties uz GP daļas rasējumiem</t>
  </si>
  <si>
    <t>Tāme sastādīta 2026 gada tirgus cenās, pamatojoties uz BK daļas rasējumiem</t>
  </si>
  <si>
    <t>Tāme sastādīta 2026 gada tirgus cenās, pamatojoties uz BK, AR daļas rasējumiem</t>
  </si>
  <si>
    <t>Tāme sastādīta 2026 gada tirgus cenās, pamatojoties uz AVK daļas rasējumiem</t>
  </si>
  <si>
    <t>Tāme sastādīta 2026 gada tirgus cenās, pamatojoties uz ELT, EL daļas rasējumiem</t>
  </si>
  <si>
    <t>Tāme sastādīta 2026 gada tirgus cenās, pamatojoties uz ŪK daļas rasējumiem</t>
  </si>
  <si>
    <t>Tāme sastādīta 2026 gada tirgus cenās, pamatojoties uz ŪKT daļas rasējumiem</t>
  </si>
  <si>
    <t>Tāme sastādīta 2026 gada tirgus cenās, pamatojoties uz UATS daļas rasējumiem</t>
  </si>
  <si>
    <t>Led lentu apgaismojuma izbūve virs vējtvera ~12m</t>
  </si>
  <si>
    <r>
      <t>darba samaksas likme (</t>
    </r>
    <r>
      <rPr>
        <b/>
        <i/>
        <sz val="10"/>
        <rFont val="Arial Narrow"/>
        <family val="2"/>
      </rPr>
      <t>euro</t>
    </r>
    <r>
      <rPr>
        <b/>
        <sz val="10"/>
        <rFont val="Arial Narrow"/>
        <family val="2"/>
      </rPr>
      <t>/h)</t>
    </r>
  </si>
  <si>
    <t>likvidējamioe koki stumbrs Nr.1; 2; 3; 4; 5 - stumbra diametrs 15- 50 cm</t>
  </si>
  <si>
    <t>Betona lieveņu, pakāpienu, silikāta ķieģeļu mūria  demontāža, izvešana, utilizēšana</t>
  </si>
  <si>
    <t>Ārsienu un jumta koka konstrukcijas (rāmji, siltumizolācija, spāres, dēļu ieseguma)  demontāža, izvešana, utilizēšana</t>
  </si>
  <si>
    <t>Starpsienas, starpstāvu pārsegums (jaukti mat: koks, preskartons ģipškartons, stikls), starpsienu durvis  demontāža, izvešana, utilizēšana</t>
  </si>
  <si>
    <r>
      <t>darba samaksas likme (</t>
    </r>
    <r>
      <rPr>
        <b/>
        <i/>
        <sz val="9"/>
        <rFont val="Arial Narrow"/>
        <family val="2"/>
      </rPr>
      <t>euro</t>
    </r>
    <r>
      <rPr>
        <b/>
        <sz val="9"/>
        <rFont val="Arial Narrow"/>
        <family val="2"/>
      </rPr>
      <t>/h)</t>
    </r>
  </si>
  <si>
    <t>05-00001</t>
  </si>
  <si>
    <t>Virsējās grunts noņemšana un būvbedres rakšana, liekās grunts izvešana uz atbērtni</t>
  </si>
  <si>
    <t>Stabveida pamata betonēšana ar C30/37 transportbetonu, izmantojot veidņus ar gludu virsmu (Apkārtējās vides iedarbības klase XC2), stiegrojuma izbūve (stiegras d=8 B500B)</t>
  </si>
  <si>
    <t>Lentveida pamata betonēšana ar C30/37 transportbetonu, izmantojot veidņus ar gludu virsmu (Apkārtējās vides iedarbības klase XC2) ar stiegrojuma d=10, d= 12 B500B uzstādīsanu</t>
  </si>
  <si>
    <t>Monolīto joslu betonēšana ar C30/37 transportbetonu, izmantojot veidņus ar gludu virsmu (Apkārtējās vides iedarbības klase XC1) ar stiegrojuma D=8,10,12 B500B uzstādīšanu</t>
  </si>
  <si>
    <r>
      <t xml:space="preserve">Metālkonstrukciju </t>
    </r>
    <r>
      <rPr>
        <b/>
        <sz val="10"/>
        <rFont val="Arial Narrow"/>
        <family val="2"/>
      </rPr>
      <t>CFRHS120X120X4; IPE 240; PL4; PL6; PL-8; PL12</t>
    </r>
    <r>
      <rPr>
        <sz val="10"/>
        <rFont val="Arial Narrow"/>
        <family val="2"/>
        <charset val="186"/>
      </rPr>
      <t xml:space="preserve"> izgatavošana, apstrāde, montāža (saskaņā ar projekta BK daļu)</t>
    </r>
  </si>
  <si>
    <t>Spāru lenķu ierīkošana</t>
  </si>
  <si>
    <t>Koka brusu 100x50; 145*45; 195,45; 195*73 ierīkošana-C24 klase (Visi koka elementi savstarpēji un ar visām konstrukcijām nostiprināmi un saenkurojami, izmantojot naglas, bultas un rūpnieciski izgatavotus tērauda elementus), (visām koka konstrukcijām jābūt apstrādātām ar pretuguns un pretinsektu apstrādi)</t>
  </si>
  <si>
    <t>Koka kopņu ierīkošana (Kopnes rūpnieciski izgatavotas, visām koka konstrukcijām jābūt apstrādātām ar pretuguns un pretinsektu apstrādi)</t>
  </si>
  <si>
    <t>kopne KO-1</t>
  </si>
  <si>
    <t>kopne KO-3</t>
  </si>
  <si>
    <t>kopne KO-2</t>
  </si>
  <si>
    <t xml:space="preserve">Grīdas plātņu KS-2; G-1; G-2; G-3; G-4 izbūve </t>
  </si>
  <si>
    <t xml:space="preserve">Grīdas plātnes betonēšana ar C20/25 b-80mm vai Knauf FE 50 Largo (+grīdas perimetru atdaloša lenta -Knauf izol.loksnes 10/120 ar uzlocītu foliju +izolācijas membrāna Knauf būvkartons) ar stiegrojuma 150*150, d=8 B500B uzstādīšanu </t>
  </si>
  <si>
    <t>Standarta ģipša plākšņu izbūve b=12,5mm (2 kārtas no abām pusēm) Knauf White vai ekvivalents b=12,5mm</t>
  </si>
  <si>
    <r>
      <t xml:space="preserve">Apdare ar koka dēļiem, </t>
    </r>
    <r>
      <rPr>
        <b/>
        <sz val="10"/>
        <rFont val="Arial Narrow"/>
        <family val="2"/>
      </rPr>
      <t>no abām sienas pusēm</t>
    </r>
    <r>
      <rPr>
        <sz val="10"/>
        <rFont val="Arial Narrow"/>
        <family val="2"/>
        <charset val="186"/>
      </rPr>
      <t xml:space="preserve"> - apdares dēļi (Siguldas kokamteriāli , dēlis C1SL4 G 25 20X145 (135mm),(apstrāde- tonēta, lazūra Capadur Silver Style tonis Star Dust, gaišs silti viegli pelēcīgs tonis)</t>
    </r>
  </si>
  <si>
    <r>
      <t xml:space="preserve">Būvkartona 200g/m 2 ar līmētām šuvēm iestrāde </t>
    </r>
    <r>
      <rPr>
        <b/>
        <sz val="10"/>
        <rFont val="Arial Narrow"/>
        <family val="2"/>
      </rPr>
      <t>no abām sienas pusēm</t>
    </r>
  </si>
  <si>
    <t>Mitrumizturīgas OSB-3 plāksnes 18mm ierīkošana (bēniņu grīda) (Divkārtas segums)</t>
  </si>
  <si>
    <t>Siltumizolācijas Paroc Ultra b-200mm ierīkošana (Divkārtas segums)</t>
  </si>
  <si>
    <t>Koka brusu 45x195mm S-600mm paralēli zem kopnēm ierīkošana (Divkārtas segums)</t>
  </si>
  <si>
    <t>Iekšējo starpsienu konstrukciju izbūve  si1.2; si1.3; si2.1</t>
  </si>
  <si>
    <t>Minerālvates, b=100mm iestrāde Paroc Ultra vai ekvivalents sienām si1.2; si1.3</t>
  </si>
  <si>
    <t>Minerālvates, b=125mm iestrāde Paroc Ultra vai ekvivalents sienai si2.1</t>
  </si>
  <si>
    <r>
      <t xml:space="preserve">Mitrumizturīgās ģipša plāksnes izbūve, b=12,5mm (2 kārtās) Knauf GREEN vai ekvivalents sienai </t>
    </r>
    <r>
      <rPr>
        <b/>
        <sz val="10"/>
        <rFont val="Arial Narrow"/>
        <family val="2"/>
      </rPr>
      <t>si1.2</t>
    </r>
  </si>
  <si>
    <r>
      <t xml:space="preserve">Standarta ģipša plāksnes izbūve, b=12,5mm (2 kārtās) Knauf White vai ekvivalents sienai </t>
    </r>
    <r>
      <rPr>
        <b/>
        <sz val="10"/>
        <rFont val="Arial Narrow"/>
        <family val="2"/>
      </rPr>
      <t>si1.2</t>
    </r>
  </si>
  <si>
    <t>Mitrumizturīgās ģipša plāksnes izbūve, b=12,5mm (2 kārtās), no abām sienas pusēm Knauf GREEN vai ekvivalents</t>
  </si>
  <si>
    <r>
      <t>darba samaksas likme (</t>
    </r>
    <r>
      <rPr>
        <b/>
        <i/>
        <sz val="11"/>
        <rFont val="Arial Narrow"/>
        <family val="2"/>
      </rPr>
      <t>euro</t>
    </r>
    <r>
      <rPr>
        <b/>
        <sz val="11"/>
        <rFont val="Arial Narrow"/>
        <family val="2"/>
      </rPr>
      <t>/h)</t>
    </r>
  </si>
  <si>
    <t>Izvadi virs jumta</t>
  </si>
  <si>
    <t>Kanalizācijas stāvvada KV d=110; virtuves nosūce W d=160; ventilācijas sistēmas AVK--V d=  400; RR23-tumši pelēks, kvalitātes klase RUUKKI 30</t>
  </si>
  <si>
    <t>Jumta nosegelementu montāža</t>
  </si>
  <si>
    <r>
      <t>darba samaksas likme (</t>
    </r>
    <r>
      <rPr>
        <b/>
        <i/>
        <sz val="11"/>
        <rFont val="Arial Narrow"/>
        <family val="2"/>
        <charset val="186"/>
      </rPr>
      <t>euro</t>
    </r>
    <r>
      <rPr>
        <b/>
        <sz val="11"/>
        <rFont val="Arial Narrow"/>
        <family val="2"/>
        <charset val="186"/>
      </rPr>
      <t>/h)</t>
    </r>
  </si>
  <si>
    <t>Pārseguma plātnes P-V1; P-V2</t>
  </si>
  <si>
    <t>Vinila ieseguma izbūve (VINILA IESEGUMS -DROšīBAS VINILS (EN 13845) FORBO SURESTEP) ar pamatnes sagatavošanu, gruntēšanu ar Knauf Flechendicht T (atšķaidīts 1:4)</t>
  </si>
  <si>
    <t>Grīdas hidroizolācijas izbūve divās kārtās-  Hidroizolācīja  Knauf Flachendicht F, ar sagatavošanu un gruntēšanu ar Knauf Flachendicht F (atšķaidīts 1:4)</t>
  </si>
  <si>
    <t>Esošās betona klona grīdas krāsošana tonis gaiši pelēks RAL 7040, ar sagatavošanu, gruntēšana ar Knauf Flachendicht F (atšķaidīts 1:4)</t>
  </si>
  <si>
    <t>Vinila ieseguma izbūve (VINILA IESEGUMS -DROšīBAS VINILS (EN 13845) Forbo Eternal), ar grīdas sagatavošanu, gruntēšana ar Knauf Flachendicht F (atšķaidīts 1:4)</t>
  </si>
  <si>
    <t>Grīdas flīzēšana, šuvošana -flīzes 200x200 ne zemāka par 2.šķiru, nodilumizturība PEI 1-2, pretslīdes koeficients R10 vai pretslīdes grupa-B, tonis-precizējams interjera risinājumā, ar grīdas sagatavošana, gruntēšanaar Knauf Flachendicht F (atšķaidīts 1:4)</t>
  </si>
  <si>
    <t>Mūra sienu virsmu apmešana ar ģipša apmetumu ar PVC sieta iestrādi, ar virsmu sagatavošana, gruntēšana ar  "Knauf" Tiefgrund</t>
  </si>
  <si>
    <t>Sienu virsmu sagatavošana, gruntēšana ar Tiefgrund, špaktelēšana ar  "Knauf" Fill &amp; Finish Light un Super Finish gatavo špakteļmasu, (Stūru salaidumu vietās iestrādājot alumīnija stūra profilus), slīpēšana un gruntēšana ar Tiefgrund</t>
  </si>
  <si>
    <t>Mūra sienu virsmu apmešana ar ģipša apmetumu ar PVC sieta iestrādi ar virsmu sagatavošana, gruntēšana ar  "Knauf" Tiefgrund</t>
  </si>
  <si>
    <t>Sienu sagatavošana un gruntēšanam špaktelēšana ar  "Knauf" Fill &amp; Finish Light un Super Finish gatavo špakteļmasu, (Stūru salaidumu vietās iestrādājot alumīnija stūra profilus), slīpēšana, gruntēšana ar Tiefgrund</t>
  </si>
  <si>
    <t>Mūra sienu sagatavošana, gruntēšana ar Tiefgrubd, virsmu apmešana ar ģipša apmetumu ar PVC sieta iestrādi</t>
  </si>
  <si>
    <t>Sienu sagatavošana, gruntēšana ar Tiefgrund, špaktelēšana ar  "Knauf" Fill &amp; Finish Light un Super Finish gatavo špakteļmasu, (Stūru salaidumu vietās iestrādājot alumīnija stūra profilus), slīpēšana, gruntēšana ar Tiefgrund</t>
  </si>
  <si>
    <t>Sienu sagatavošana,  gruntēšana ar Tiefgrund, špaktelēšana ar  "Knauf" Fill &amp; Finish Light un Super Finish gatavo špakteļmasu, (Stūru salaidumu vietās iestrādājot alumīnija stūra profilus), slīpēšana, gruntēšana</t>
  </si>
  <si>
    <t>Sienu virsmu sagatavošana, gruntēšana, špaktelēšana ar  "Knauf" Fill &amp; Finish Light un Super Finish gatavo špakteļmasu, (Stūru salaidumu vietās iestrādājot alumīnija stūra profilus), slīpēšana, gruntēšana</t>
  </si>
  <si>
    <t>Pamatņu sagatavošana visiem segumiem</t>
  </si>
  <si>
    <r>
      <t>Jumta nosegskārda profili</t>
    </r>
    <r>
      <rPr>
        <b/>
        <sz val="11"/>
        <rFont val="Arial Narrow"/>
        <family val="2"/>
      </rPr>
      <t xml:space="preserve"> JS-1; JS-2; JS-3.1; JS-3.2</t>
    </r>
    <r>
      <rPr>
        <sz val="11"/>
        <rFont val="Arial Narrow"/>
        <family val="2"/>
        <charset val="186"/>
      </rPr>
      <t xml:space="preserve">  ,RR23-t. pelēks, kvalitātes klase RUUKKI 3</t>
    </r>
  </si>
  <si>
    <t>Būvlaukuma asu nospraušana, zemes mērījumu darbi, izpildshēmu izgatavošana</t>
  </si>
  <si>
    <t>%</t>
  </si>
  <si>
    <t>Tāme sastādīta:</t>
  </si>
  <si>
    <t xml:space="preserve"> Sertif. Nr. (paraksts un tā atšifrējums, datums)</t>
  </si>
  <si>
    <t xml:space="preserve">Sastādija:                                             </t>
  </si>
  <si>
    <t xml:space="preserve">Sastādīja: </t>
  </si>
  <si>
    <t xml:space="preserve">Sertifikāta Nr. </t>
  </si>
  <si>
    <t>EPL vai sarkanās līnijas nospraušana, digitālā uzmērīšana, izpilddokumentācijas noformēšana, mērījumi, objekta nodošana</t>
  </si>
  <si>
    <t>Aizsargcaurules, palīgmateriāli</t>
  </si>
  <si>
    <t>Tranšejas rakšana un aizbēršana, horizontālā zemētāja guldīšanai 0.7m dziļumā</t>
  </si>
  <si>
    <t>Zemējuma lente Zn/St 30x4, zemējuma stieple Fe/Zn 10m2; antikorozijas lenta 356/50 50mm un montāžas palīgmateriāli</t>
  </si>
  <si>
    <t>Gofrēta caurule ar stiepli D=20mm 320N, ar stiprinājumiem, kārbas mūra un reģipsa sienām</t>
  </si>
  <si>
    <t>Gaismekļi un slēdži (dažādi)</t>
  </si>
  <si>
    <t>Zemējuma vada montāža pa jumtu ar 8mm stieples stiprinājumu fiksēšanu, kā arī pa sienu</t>
  </si>
  <si>
    <t>Zemējuma stieples stiprinājumi (jumtam, renēm, sienai)</t>
  </si>
  <si>
    <t>Stieples savienojumu klemmes un palīgmateriāli stiprināšanai(dažādi)</t>
  </si>
  <si>
    <t>Plānkārtas apmetuma izbūve, gruntējot pamatn ar Sylitol 111, - plānkārtas apmetums CT ArmaReno 700 (10kg/m2/8mm), iearmējota apmešanas sietu CT Gewebe 650/110 ST; nobeiguma kārta filcēta, Armareno 700 nobeiguma kārta</t>
  </si>
  <si>
    <t>Apmetuma krāsošana  - tvaika caurlaidīga krāsa uz silikāta bāzes - Sylitol Finish 130 B1 15LT tonēta (toni skat fasades risinajumI), iepriekš gruntējot ar Sylitol 111
fasades risinājumu)</t>
  </si>
  <si>
    <t>Divkāršā Koka karkasa 73x45mm S-600mm izbūve</t>
  </si>
  <si>
    <t>Divkāršas Siltumizolācijas Paroc Ultra b-75mm ierīkošana</t>
  </si>
  <si>
    <t>Divkāršās Siltumizolācijas Paroc Ultra b-75mm ierīkošana</t>
  </si>
  <si>
    <t>Siltumizolācijas līmēšana, dībelēšana virszemes daļā - siltumizolācija- ekstrudētais putupolistirēns XPS Finnfoam F-300 100mm, līmēts ar hidroizolējošu bituma līmjavu Weber.tec 915; iepriekš pamatus gruntējot ar Weber tec 901, uzklājot hidroizolējošo bituma pārklājumu Weber tec. 915</t>
  </si>
  <si>
    <t>AVK_Apkure</t>
  </si>
  <si>
    <t>AVK_ Apkure</t>
  </si>
  <si>
    <t>AVK_Ventilācija</t>
  </si>
  <si>
    <t>Izslēgts</t>
  </si>
  <si>
    <t xml:space="preserve">Siltumizolācijas Paroc pretvēja izolācijas
plāksnes Tento 30mm ierīkošana                     </t>
  </si>
  <si>
    <r>
      <t xml:space="preserve">Siltumizolācijas Paroc Ultra b-200mm ierīkošana     </t>
    </r>
    <r>
      <rPr>
        <b/>
        <sz val="11"/>
        <color rgb="FF0070C0"/>
        <rFont val="Arial Narrow"/>
        <family val="2"/>
      </rPr>
      <t xml:space="preserve"> </t>
    </r>
  </si>
  <si>
    <t>Jauna poz.</t>
  </si>
  <si>
    <t xml:space="preserve">Vinila lentas grīdlīste, analaoga grīdas iesegumam, h=70mm, ar grīdas / stūra sakausējuma šuvi, līmēta pie sienas telpās nr. 2;3;4;14;15 </t>
  </si>
  <si>
    <t xml:space="preserve">Grīdlīste, kā vinila grīdas uzlocījums h= 70mm, līmēta pie sienas telpās: 8;9;10;11;12;13 </t>
  </si>
  <si>
    <t>Grīdlīste 58*16 mm, krāsots MDF, RAL 7023 (gaiši pelēks) telpā nr. 7</t>
  </si>
  <si>
    <t>Papildināts</t>
  </si>
  <si>
    <t>Schöck Isokorb® T tips K ierīkošana: Standarta balkona montāžas detaļa (aukstuma tilta pārrāvums), ar augstumu 200mm, kas tiek pārzāģēta 350 mm garumos</t>
  </si>
  <si>
    <t>Precizēts</t>
  </si>
  <si>
    <t>Durvju bloka D6=210X240 (izmēri 2100x2400) montāža (Blīvēšanai izmantojot membrānlentas), veicot iekšējo un ārējo aiļu apdari vadoties pēc projekta risinājumiem</t>
  </si>
  <si>
    <t>Durvju bloka D=400X300 (izmēri 4000x3000) montāža , veicot iekšējo un ārējo aiļu apdari vadoties pēc projekta risinājumiem</t>
  </si>
  <si>
    <t>Durvju bloka D8=100X180 (izmēri 1000x1800) montāža (Blīvēšanai izmantojot membrānlentas), veicot iekšējo un ārējo aiļu apdari vadoties pēc projekta risinājumiem</t>
  </si>
  <si>
    <t>Atbalsta margas izgatavošana un montāža atbilstoši projekta risinājumam</t>
  </si>
  <si>
    <t>Bēniņu lūka ar kāpnēm DBL 70*120 DOLLE Loft ladder REI 60 vario/ lūka 700x1200 kāpņu augstums 3800mm</t>
  </si>
  <si>
    <t>kompl</t>
  </si>
  <si>
    <t>Bēniņu laipa bēniņu laipa 400x15000 , koka dēļi b=32 izvietoti uz koka distanceriem 100x100xh115 (distanceri virs katras kopnes)</t>
  </si>
  <si>
    <t>Dažādi darbi</t>
  </si>
  <si>
    <t xml:space="preserve">Koka konstrukcijas (ārsiena Sa2.3 virs monolītās joslas)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</si>
</sst>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00\ _€_-;\-* #,##0.00\ _€_-;_-* &quot;-&quot;??\ _€_-;_-@_-"/>
    <numFmt numFmtId="166" formatCode="#.00"/>
    <numFmt numFmtId="167" formatCode="#."/>
    <numFmt numFmtId="168" formatCode="m\o\n\th\ d\,\ yyyy"/>
    <numFmt numFmtId="169" formatCode="0.0000"/>
    <numFmt numFmtId="170" formatCode="_(* ###0.00_);_(* \(###0.00\);_(* &quot;-&quot;??_);_(@_)"/>
    <numFmt numFmtId="171" formatCode="_-* #,##0.00_-;\-* #,##0.00_-;_-* \-??_-;_-@_-"/>
    <numFmt numFmtId="172" formatCode="_-* #,##0.00\ _L_s_-;\-* #,##0.00\ _L_s_-;_-* &quot;-&quot;??\ _L_s_-;_-@_-"/>
  </numFmts>
  <fonts count="55">
    <font>
      <sz val="10"/>
      <name val="Arial"/>
      <charset val="186"/>
    </font>
    <font>
      <sz val="11"/>
      <color theme="1"/>
      <name val="Book Antiqua"/>
      <family val="2"/>
      <charset val="186"/>
      <scheme val="minor"/>
    </font>
    <font>
      <sz val="11"/>
      <color theme="1"/>
      <name val="Book Antiqua"/>
      <family val="2"/>
      <charset val="186"/>
      <scheme val="minor"/>
    </font>
    <font>
      <sz val="10"/>
      <name val="Arial"/>
      <family val="2"/>
    </font>
    <font>
      <sz val="10"/>
      <name val="Arial"/>
      <family val="2"/>
      <charset val="186"/>
    </font>
    <font>
      <sz val="10"/>
      <name val="Helv"/>
    </font>
    <font>
      <sz val="1"/>
      <color indexed="8"/>
      <name val="Courier"/>
      <family val="1"/>
      <charset val="186"/>
    </font>
    <font>
      <b/>
      <sz val="1"/>
      <color indexed="8"/>
      <name val="Courier"/>
      <family val="1"/>
      <charset val="186"/>
    </font>
    <font>
      <sz val="10"/>
      <name val="Arial Narrow"/>
      <family val="2"/>
      <charset val="186"/>
    </font>
    <font>
      <b/>
      <sz val="10"/>
      <name val="Arial Narrow"/>
      <family val="2"/>
      <charset val="186"/>
    </font>
    <font>
      <sz val="10"/>
      <name val="Arial"/>
      <family val="2"/>
    </font>
    <font>
      <sz val="11"/>
      <color indexed="8"/>
      <name val="Calibri"/>
      <family val="2"/>
      <charset val="186"/>
    </font>
    <font>
      <sz val="10"/>
      <name val="Arial"/>
      <family val="2"/>
      <charset val="204"/>
    </font>
    <font>
      <sz val="10"/>
      <name val="Arial"/>
      <family val="2"/>
      <charset val="186"/>
    </font>
    <font>
      <sz val="10"/>
      <color indexed="8"/>
      <name val="MS Sans Serif"/>
      <family val="2"/>
      <charset val="204"/>
    </font>
    <font>
      <b/>
      <i/>
      <sz val="16"/>
      <name val="Arial"/>
      <family val="2"/>
      <charset val="186"/>
    </font>
    <font>
      <sz val="10"/>
      <name val="MS Sans Serif"/>
      <family val="2"/>
      <charset val="186"/>
    </font>
    <font>
      <sz val="11"/>
      <color theme="1"/>
      <name val="Book Antiqua"/>
      <family val="2"/>
      <charset val="186"/>
      <scheme val="minor"/>
    </font>
    <font>
      <sz val="11"/>
      <color theme="1"/>
      <name val="Book Antiqua"/>
      <family val="2"/>
      <scheme val="minor"/>
    </font>
    <font>
      <sz val="10"/>
      <color rgb="FF000000"/>
      <name val="Arial Narrow"/>
      <family val="2"/>
      <charset val="186"/>
    </font>
    <font>
      <i/>
      <sz val="10"/>
      <name val="Arial Narrow"/>
      <family val="2"/>
      <charset val="186"/>
    </font>
    <font>
      <b/>
      <i/>
      <sz val="10"/>
      <name val="Arial Narrow"/>
      <family val="2"/>
      <charset val="186"/>
    </font>
    <font>
      <sz val="10"/>
      <name val="Arial Narrow"/>
      <family val="2"/>
    </font>
    <font>
      <b/>
      <sz val="10"/>
      <name val="Arial Narrow"/>
      <family val="2"/>
    </font>
    <font>
      <sz val="10"/>
      <color theme="0"/>
      <name val="Arial Narrow"/>
      <family val="2"/>
    </font>
    <font>
      <b/>
      <sz val="10"/>
      <color rgb="FF414142"/>
      <name val="Arial Narrow"/>
      <family val="2"/>
    </font>
    <font>
      <sz val="10"/>
      <color indexed="10"/>
      <name val="Arial Narrow"/>
      <family val="2"/>
    </font>
    <font>
      <i/>
      <sz val="10"/>
      <name val="Arial Narrow"/>
      <family val="2"/>
    </font>
    <font>
      <sz val="8"/>
      <name val="Arial"/>
      <family val="2"/>
    </font>
    <font>
      <sz val="10"/>
      <color theme="1"/>
      <name val="Arial Narrow"/>
      <family val="2"/>
    </font>
    <font>
      <sz val="8"/>
      <name val="Arial"/>
      <family val="2"/>
      <charset val="186"/>
    </font>
    <font>
      <b/>
      <i/>
      <sz val="10"/>
      <name val="Arial Narrow"/>
      <family val="2"/>
    </font>
    <font>
      <sz val="10"/>
      <color theme="1"/>
      <name val="Arial Narrow"/>
      <family val="2"/>
      <charset val="186"/>
    </font>
    <font>
      <sz val="9"/>
      <name val="Arial Narrow"/>
      <family val="2"/>
      <charset val="186"/>
    </font>
    <font>
      <b/>
      <sz val="9"/>
      <name val="Arial Narrow"/>
      <family val="2"/>
      <charset val="186"/>
    </font>
    <font>
      <sz val="9"/>
      <name val="Arial"/>
      <family val="2"/>
    </font>
    <font>
      <i/>
      <sz val="9"/>
      <name val="Arial Narrow"/>
      <family val="2"/>
      <charset val="186"/>
    </font>
    <font>
      <b/>
      <i/>
      <sz val="9"/>
      <name val="Arial Narrow"/>
      <family val="2"/>
    </font>
    <font>
      <b/>
      <sz val="9"/>
      <name val="Arial Narrow"/>
      <family val="2"/>
    </font>
    <font>
      <sz val="9"/>
      <color theme="1"/>
      <name val="Arial Narrow"/>
      <family val="2"/>
      <charset val="186"/>
    </font>
    <font>
      <sz val="10"/>
      <color rgb="FFFF0000"/>
      <name val="Arial"/>
      <family val="2"/>
    </font>
    <font>
      <sz val="11"/>
      <name val="Arial Narrow"/>
      <family val="2"/>
      <charset val="186"/>
    </font>
    <font>
      <b/>
      <sz val="11"/>
      <name val="Arial Narrow"/>
      <family val="2"/>
      <charset val="186"/>
    </font>
    <font>
      <sz val="11"/>
      <name val="Arial"/>
      <family val="2"/>
      <charset val="186"/>
    </font>
    <font>
      <i/>
      <sz val="11"/>
      <name val="Arial Narrow"/>
      <family val="2"/>
      <charset val="186"/>
    </font>
    <font>
      <b/>
      <i/>
      <sz val="11"/>
      <name val="Arial Narrow"/>
      <family val="2"/>
    </font>
    <font>
      <b/>
      <sz val="11"/>
      <name val="Arial Narrow"/>
      <family val="2"/>
    </font>
    <font>
      <sz val="11"/>
      <color theme="1"/>
      <name val="Arial Narrow"/>
      <family val="2"/>
      <charset val="186"/>
    </font>
    <font>
      <sz val="11"/>
      <name val="Arial"/>
      <family val="2"/>
    </font>
    <font>
      <b/>
      <i/>
      <sz val="11"/>
      <name val="Arial Narrow"/>
      <family val="2"/>
      <charset val="186"/>
    </font>
    <font>
      <b/>
      <sz val="12"/>
      <color rgb="FF414142"/>
      <name val="Arial Narrow"/>
      <family val="2"/>
    </font>
    <font>
      <sz val="11"/>
      <color rgb="FF0070C0"/>
      <name val="Arial Narrow"/>
      <family val="2"/>
      <charset val="186"/>
    </font>
    <font>
      <b/>
      <sz val="11"/>
      <color rgb="FF0070C0"/>
      <name val="Arial Narrow"/>
      <family val="2"/>
    </font>
    <font>
      <b/>
      <sz val="11"/>
      <color rgb="FFFF0000"/>
      <name val="Arial Narrow"/>
      <family val="2"/>
    </font>
    <font>
      <b/>
      <sz val="10"/>
      <color rgb="FFFF0000"/>
      <name val="Arial Narrow"/>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s>
  <borders count="19">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95">
    <xf numFmtId="0" fontId="0" fillId="0" borderId="0"/>
    <xf numFmtId="164" fontId="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6" fillId="0" borderId="0">
      <protection locked="0"/>
    </xf>
    <xf numFmtId="0" fontId="11" fillId="0" borderId="0"/>
    <xf numFmtId="0" fontId="4" fillId="0" borderId="0"/>
    <xf numFmtId="166" fontId="6" fillId="0" borderId="0">
      <protection locked="0"/>
    </xf>
    <xf numFmtId="0" fontId="15" fillId="0" borderId="0" applyNumberFormat="0" applyFill="0" applyBorder="0" applyProtection="0">
      <alignment horizontal="center"/>
    </xf>
    <xf numFmtId="167" fontId="7" fillId="0" borderId="0">
      <protection locked="0"/>
    </xf>
    <xf numFmtId="167" fontId="7" fillId="0" borderId="0">
      <protection locked="0"/>
    </xf>
    <xf numFmtId="0" fontId="18" fillId="0" borderId="0"/>
    <xf numFmtId="0" fontId="4" fillId="0" borderId="0"/>
    <xf numFmtId="0" fontId="4" fillId="0" borderId="0"/>
    <xf numFmtId="0" fontId="17" fillId="0" borderId="0"/>
    <xf numFmtId="0" fontId="14" fillId="0" borderId="0"/>
    <xf numFmtId="0" fontId="17" fillId="0" borderId="0"/>
    <xf numFmtId="0" fontId="16" fillId="0" borderId="0"/>
    <xf numFmtId="0" fontId="13" fillId="0" borderId="0"/>
    <xf numFmtId="0" fontId="10" fillId="0" borderId="0" applyNumberFormat="0" applyFill="0" applyBorder="0" applyAlignment="0" applyProtection="0"/>
    <xf numFmtId="0" fontId="5" fillId="0" borderId="0"/>
    <xf numFmtId="0" fontId="12" fillId="0" borderId="0"/>
    <xf numFmtId="167" fontId="6" fillId="0" borderId="1">
      <protection locked="0"/>
    </xf>
    <xf numFmtId="0" fontId="5" fillId="0" borderId="0"/>
    <xf numFmtId="0" fontId="2" fillId="0" borderId="0"/>
    <xf numFmtId="0" fontId="1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0" borderId="0"/>
    <xf numFmtId="0" fontId="1" fillId="0" borderId="0"/>
    <xf numFmtId="0" fontId="4" fillId="0" borderId="0"/>
    <xf numFmtId="0" fontId="1" fillId="0" borderId="0"/>
    <xf numFmtId="0" fontId="3" fillId="0" borderId="0"/>
    <xf numFmtId="0" fontId="5" fillId="0" borderId="0"/>
    <xf numFmtId="0" fontId="5" fillId="0" borderId="0"/>
  </cellStyleXfs>
  <cellXfs count="362">
    <xf numFmtId="0" fontId="0" fillId="0" borderId="0" xfId="0"/>
    <xf numFmtId="0" fontId="8" fillId="0" borderId="0" xfId="0" applyFont="1" applyAlignment="1">
      <alignment horizontal="center" vertical="center"/>
    </xf>
    <xf numFmtId="0" fontId="8" fillId="0" borderId="0" xfId="0" applyFont="1" applyAlignment="1">
      <alignment vertical="center"/>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Border="1" applyAlignment="1" applyProtection="1">
      <alignment horizontal="right" vertical="center" wrapText="1"/>
      <protection locked="0"/>
    </xf>
    <xf numFmtId="2" fontId="8" fillId="0" borderId="3" xfId="0" applyNumberFormat="1" applyFont="1" applyBorder="1" applyAlignment="1" applyProtection="1">
      <alignment horizontal="right" vertical="center"/>
      <protection locked="0"/>
    </xf>
    <xf numFmtId="0" fontId="8" fillId="0" borderId="0" xfId="0" applyFont="1" applyAlignment="1">
      <alignment vertical="center" wrapText="1"/>
    </xf>
    <xf numFmtId="43" fontId="8" fillId="0" borderId="3" xfId="2" applyNumberFormat="1" applyFont="1" applyFill="1" applyBorder="1" applyAlignment="1">
      <alignment vertical="center"/>
    </xf>
    <xf numFmtId="0" fontId="8" fillId="3" borderId="3" xfId="0" applyFont="1" applyFill="1" applyBorder="1" applyAlignment="1" applyProtection="1">
      <alignmen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Alignment="1">
      <alignment vertical="center"/>
    </xf>
    <xf numFmtId="2" fontId="8" fillId="0" borderId="3" xfId="2" applyNumberFormat="1" applyFont="1" applyFill="1" applyBorder="1" applyAlignment="1">
      <alignment vertical="center"/>
    </xf>
    <xf numFmtId="2" fontId="8" fillId="2" borderId="3" xfId="69" applyNumberFormat="1" applyFont="1" applyFill="1" applyBorder="1" applyAlignment="1" applyProtection="1">
      <alignment horizontal="center" vertical="center"/>
      <protection locked="0"/>
    </xf>
    <xf numFmtId="2" fontId="8" fillId="2" borderId="3" xfId="69" applyNumberFormat="1" applyFont="1" applyFill="1" applyBorder="1" applyAlignment="1" applyProtection="1">
      <alignment horizontal="right" vertical="center"/>
      <protection locked="0"/>
    </xf>
    <xf numFmtId="0" fontId="8" fillId="0" borderId="3" xfId="0" applyFont="1" applyBorder="1" applyAlignment="1" applyProtection="1">
      <alignment horizontal="center" vertical="center"/>
      <protection locked="0"/>
    </xf>
    <xf numFmtId="0" fontId="19" fillId="0" borderId="0" xfId="0" applyFont="1" applyAlignment="1">
      <alignment horizontal="left" vertical="top"/>
    </xf>
    <xf numFmtId="43" fontId="8" fillId="4" borderId="3" xfId="2" applyNumberFormat="1" applyFont="1" applyFill="1" applyBorder="1" applyAlignment="1">
      <alignment vertical="center"/>
    </xf>
    <xf numFmtId="43" fontId="8" fillId="5" borderId="3" xfId="2" applyNumberFormat="1" applyFont="1" applyFill="1" applyBorder="1" applyAlignment="1">
      <alignment vertical="center"/>
    </xf>
    <xf numFmtId="0" fontId="8" fillId="0" borderId="4" xfId="0" applyFont="1" applyBorder="1" applyAlignment="1" applyProtection="1">
      <alignment horizontal="right" vertical="center" wrapText="1"/>
      <protection locked="0"/>
    </xf>
    <xf numFmtId="0" fontId="8" fillId="0" borderId="3" xfId="0" applyFont="1" applyBorder="1" applyAlignment="1" applyProtection="1">
      <alignment horizontal="center" vertical="center" wrapText="1"/>
      <protection locked="0"/>
    </xf>
    <xf numFmtId="0" fontId="8" fillId="4" borderId="4" xfId="0" applyFont="1" applyFill="1" applyBorder="1" applyAlignment="1" applyProtection="1">
      <alignment horizontal="right" vertical="center" wrapText="1"/>
      <protection locked="0"/>
    </xf>
    <xf numFmtId="0" fontId="8" fillId="6" borderId="2" xfId="77" applyFont="1" applyFill="1" applyBorder="1" applyAlignment="1" applyProtection="1">
      <alignment horizontal="center" vertical="center" wrapText="1"/>
      <protection locked="0"/>
    </xf>
    <xf numFmtId="0" fontId="8" fillId="6" borderId="0" xfId="70" applyFont="1" applyFill="1" applyAlignment="1">
      <alignment horizontal="center" vertical="center" wrapText="1"/>
    </xf>
    <xf numFmtId="0" fontId="8" fillId="6" borderId="0" xfId="0" applyFont="1" applyFill="1" applyAlignment="1">
      <alignment vertical="center"/>
    </xf>
    <xf numFmtId="0" fontId="8" fillId="6" borderId="0" xfId="70" applyFont="1" applyFill="1" applyAlignment="1">
      <alignment horizontal="center" vertical="center"/>
    </xf>
    <xf numFmtId="0" fontId="8" fillId="6" borderId="0" xfId="70" applyFont="1" applyFill="1" applyAlignment="1">
      <alignment vertical="center"/>
    </xf>
    <xf numFmtId="0" fontId="8" fillId="6" borderId="0" xfId="70" applyFont="1" applyFill="1" applyAlignment="1">
      <alignment horizontal="right" vertical="center"/>
    </xf>
    <xf numFmtId="0" fontId="9" fillId="6" borderId="0" xfId="70" applyFont="1" applyFill="1" applyAlignment="1">
      <alignment horizontal="center" vertical="center" wrapText="1"/>
    </xf>
    <xf numFmtId="0" fontId="9" fillId="6" borderId="0" xfId="70" applyFont="1" applyFill="1" applyAlignment="1">
      <alignment vertical="center"/>
    </xf>
    <xf numFmtId="2" fontId="9" fillId="6" borderId="0" xfId="69" applyNumberFormat="1" applyFont="1" applyFill="1" applyAlignment="1">
      <alignment horizontal="right" vertical="center"/>
    </xf>
    <xf numFmtId="0" fontId="9" fillId="6" borderId="0" xfId="69" applyFont="1" applyFill="1" applyAlignment="1">
      <alignment horizontal="left" vertical="center"/>
    </xf>
    <xf numFmtId="0" fontId="8" fillId="6" borderId="0" xfId="70" applyFont="1" applyFill="1"/>
    <xf numFmtId="0" fontId="9" fillId="6" borderId="0" xfId="69" applyFont="1" applyFill="1" applyAlignment="1">
      <alignment horizontal="center" vertical="center"/>
    </xf>
    <xf numFmtId="2" fontId="8" fillId="6" borderId="0" xfId="70" applyNumberFormat="1" applyFont="1" applyFill="1" applyAlignment="1">
      <alignment vertical="center"/>
    </xf>
    <xf numFmtId="0" fontId="20" fillId="6" borderId="0" xfId="70" applyFont="1" applyFill="1" applyAlignment="1">
      <alignment vertical="center"/>
    </xf>
    <xf numFmtId="2" fontId="8" fillId="6" borderId="0" xfId="70" applyNumberFormat="1" applyFont="1" applyFill="1" applyAlignment="1">
      <alignment horizontal="right" vertical="center"/>
    </xf>
    <xf numFmtId="0" fontId="8" fillId="6" borderId="2" xfId="0" applyFont="1" applyFill="1" applyBorder="1" applyAlignment="1">
      <alignment horizontal="center" vertical="center" wrapText="1"/>
    </xf>
    <xf numFmtId="0" fontId="9" fillId="6" borderId="2" xfId="0" applyFont="1" applyFill="1" applyBorder="1" applyAlignment="1" applyProtection="1">
      <alignment horizontal="center" vertical="center" wrapText="1"/>
      <protection locked="0"/>
    </xf>
    <xf numFmtId="2" fontId="8" fillId="6" borderId="2" xfId="0" applyNumberFormat="1" applyFont="1" applyFill="1" applyBorder="1" applyAlignment="1" applyProtection="1">
      <alignment horizontal="right" vertical="center" wrapText="1"/>
      <protection locked="0"/>
    </xf>
    <xf numFmtId="171" fontId="8" fillId="0" borderId="2" xfId="0" applyNumberFormat="1" applyFont="1" applyBorder="1" applyAlignment="1">
      <alignment horizontal="center" vertical="center"/>
    </xf>
    <xf numFmtId="43" fontId="8" fillId="6" borderId="2" xfId="2" applyNumberFormat="1" applyFont="1" applyFill="1" applyBorder="1" applyAlignment="1">
      <alignment vertical="center"/>
    </xf>
    <xf numFmtId="43" fontId="8" fillId="6" borderId="2" xfId="1" applyNumberFormat="1" applyFont="1" applyFill="1" applyBorder="1" applyAlignment="1">
      <alignment vertical="center"/>
    </xf>
    <xf numFmtId="0" fontId="8" fillId="6" borderId="0" xfId="0" applyFont="1" applyFill="1" applyAlignment="1" applyProtection="1">
      <alignment vertical="center"/>
      <protection locked="0"/>
    </xf>
    <xf numFmtId="0" fontId="8" fillId="6" borderId="2" xfId="0" applyFont="1" applyFill="1" applyBorder="1" applyAlignment="1" applyProtection="1">
      <alignment vertical="center" wrapText="1"/>
      <protection locked="0"/>
    </xf>
    <xf numFmtId="0" fontId="8" fillId="6" borderId="14" xfId="0" applyFont="1" applyFill="1" applyBorder="1" applyAlignment="1">
      <alignment horizontal="center" vertical="center" wrapText="1"/>
    </xf>
    <xf numFmtId="0" fontId="9" fillId="6" borderId="2" xfId="0" applyFont="1" applyFill="1" applyBorder="1" applyAlignment="1">
      <alignment vertical="center" wrapText="1"/>
    </xf>
    <xf numFmtId="2" fontId="8" fillId="6" borderId="2" xfId="0" applyNumberFormat="1" applyFont="1" applyFill="1" applyBorder="1" applyAlignment="1">
      <alignment horizontal="center" vertical="center"/>
    </xf>
    <xf numFmtId="170" fontId="8" fillId="6" borderId="2" xfId="0" applyNumberFormat="1" applyFont="1" applyFill="1" applyBorder="1" applyAlignment="1">
      <alignment horizontal="center" vertical="center"/>
    </xf>
    <xf numFmtId="170" fontId="8" fillId="6" borderId="2" xfId="1" applyNumberFormat="1" applyFont="1" applyFill="1" applyBorder="1" applyAlignment="1">
      <alignment horizontal="center" vertical="center"/>
    </xf>
    <xf numFmtId="170" fontId="9" fillId="6" borderId="2" xfId="0" applyNumberFormat="1" applyFont="1" applyFill="1" applyBorder="1" applyAlignment="1">
      <alignment horizontal="center" vertical="center" wrapText="1"/>
    </xf>
    <xf numFmtId="0" fontId="8" fillId="6" borderId="0" xfId="0" applyFont="1" applyFill="1" applyAlignment="1">
      <alignment horizontal="center" vertical="center"/>
    </xf>
    <xf numFmtId="0" fontId="8" fillId="6" borderId="0" xfId="0" applyFont="1" applyFill="1" applyAlignment="1">
      <alignment horizontal="right" vertical="center" wrapText="1"/>
    </xf>
    <xf numFmtId="0" fontId="8" fillId="6" borderId="0" xfId="0" applyFont="1" applyFill="1"/>
    <xf numFmtId="2" fontId="8" fillId="6" borderId="0" xfId="0" applyNumberFormat="1" applyFont="1" applyFill="1" applyAlignment="1">
      <alignment horizontal="center" vertical="center"/>
    </xf>
    <xf numFmtId="0" fontId="9" fillId="6" borderId="0" xfId="0" applyFont="1" applyFill="1" applyAlignment="1">
      <alignment vertical="center"/>
    </xf>
    <xf numFmtId="164" fontId="9" fillId="6" borderId="0" xfId="0" applyNumberFormat="1" applyFont="1" applyFill="1" applyAlignment="1">
      <alignment vertical="center"/>
    </xf>
    <xf numFmtId="2" fontId="9" fillId="6" borderId="0" xfId="0" applyNumberFormat="1" applyFont="1" applyFill="1" applyAlignment="1">
      <alignment vertical="center"/>
    </xf>
    <xf numFmtId="0" fontId="8" fillId="0" borderId="0" xfId="0" applyFont="1" applyAlignment="1">
      <alignment horizontal="left" vertical="top"/>
    </xf>
    <xf numFmtId="0" fontId="8" fillId="6" borderId="0" xfId="0" applyFont="1" applyFill="1" applyAlignment="1">
      <alignment vertical="center" wrapText="1"/>
    </xf>
    <xf numFmtId="0" fontId="22" fillId="6" borderId="0" xfId="0" applyFont="1" applyFill="1" applyAlignment="1">
      <alignment vertical="center"/>
    </xf>
    <xf numFmtId="0" fontId="22" fillId="0" borderId="0" xfId="0" applyFont="1" applyAlignment="1">
      <alignment vertical="center"/>
    </xf>
    <xf numFmtId="0" fontId="8" fillId="6" borderId="14" xfId="0" applyFont="1" applyFill="1" applyBorder="1" applyAlignment="1" applyProtection="1">
      <alignment vertical="center" wrapText="1"/>
      <protection locked="0"/>
    </xf>
    <xf numFmtId="171" fontId="8" fillId="6" borderId="2" xfId="0" applyNumberFormat="1" applyFont="1" applyFill="1" applyBorder="1" applyAlignment="1">
      <alignment horizontal="center" vertical="center"/>
    </xf>
    <xf numFmtId="0" fontId="8" fillId="6" borderId="2" xfId="0" applyFont="1" applyFill="1" applyBorder="1" applyAlignment="1" applyProtection="1">
      <alignment horizontal="left" vertical="center" wrapText="1"/>
      <protection locked="0"/>
    </xf>
    <xf numFmtId="43" fontId="9" fillId="6" borderId="2" xfId="2" applyNumberFormat="1" applyFont="1" applyFill="1" applyBorder="1" applyAlignment="1">
      <alignment vertical="center"/>
    </xf>
    <xf numFmtId="165" fontId="8" fillId="6" borderId="0" xfId="0" applyNumberFormat="1" applyFont="1" applyFill="1" applyAlignment="1" applyProtection="1">
      <alignment vertical="center"/>
      <protection locked="0"/>
    </xf>
    <xf numFmtId="0" fontId="9" fillId="6" borderId="0" xfId="70" applyFont="1" applyFill="1" applyAlignment="1">
      <alignment horizontal="left" vertical="center"/>
    </xf>
    <xf numFmtId="0" fontId="9" fillId="6" borderId="2" xfId="0" applyFont="1" applyFill="1" applyBorder="1" applyAlignment="1">
      <alignment horizontal="center" vertical="center" textRotation="90" wrapText="1"/>
    </xf>
    <xf numFmtId="0" fontId="22" fillId="6" borderId="0" xfId="0" applyFont="1" applyFill="1" applyAlignment="1">
      <alignment horizontal="center" vertical="center"/>
    </xf>
    <xf numFmtId="0" fontId="22" fillId="6" borderId="0" xfId="0" applyFont="1" applyFill="1" applyAlignment="1">
      <alignment horizontal="left" vertical="top"/>
    </xf>
    <xf numFmtId="0" fontId="22" fillId="6" borderId="0" xfId="0" applyFont="1" applyFill="1"/>
    <xf numFmtId="0" fontId="22" fillId="6" borderId="0" xfId="0" applyFont="1" applyFill="1" applyAlignment="1">
      <alignment horizontal="center"/>
    </xf>
    <xf numFmtId="0" fontId="22" fillId="6" borderId="0" xfId="0" applyFont="1" applyFill="1" applyAlignment="1">
      <alignment horizontal="right" vertical="center"/>
    </xf>
    <xf numFmtId="0" fontId="24" fillId="6" borderId="0" xfId="0" applyFont="1" applyFill="1" applyAlignment="1">
      <alignment vertical="center"/>
    </xf>
    <xf numFmtId="0" fontId="23" fillId="6" borderId="0" xfId="70" applyFont="1" applyFill="1" applyAlignment="1">
      <alignment horizontal="left" vertical="center"/>
    </xf>
    <xf numFmtId="0" fontId="22" fillId="6" borderId="0" xfId="69" applyFont="1" applyFill="1" applyAlignment="1">
      <alignment wrapText="1"/>
    </xf>
    <xf numFmtId="0" fontId="22" fillId="6" borderId="0" xfId="69" applyFont="1" applyFill="1" applyAlignment="1">
      <alignment horizontal="center" wrapText="1"/>
    </xf>
    <xf numFmtId="2" fontId="23" fillId="6" borderId="0" xfId="69" applyNumberFormat="1" applyFont="1" applyFill="1" applyAlignment="1">
      <alignment horizontal="right" vertical="center"/>
    </xf>
    <xf numFmtId="0" fontId="23" fillId="6" borderId="0" xfId="69" applyFont="1" applyFill="1" applyAlignment="1">
      <alignment horizontal="left" vertical="center"/>
    </xf>
    <xf numFmtId="0" fontId="23" fillId="6" borderId="0" xfId="70" applyFont="1" applyFill="1" applyAlignment="1">
      <alignment vertical="center"/>
    </xf>
    <xf numFmtId="0" fontId="22" fillId="6" borderId="0" xfId="70" applyFont="1" applyFill="1"/>
    <xf numFmtId="0" fontId="22" fillId="6" borderId="0" xfId="70" applyFont="1" applyFill="1" applyAlignment="1">
      <alignment vertical="center"/>
    </xf>
    <xf numFmtId="0" fontId="23" fillId="6" borderId="0" xfId="0" applyFont="1" applyFill="1" applyAlignment="1">
      <alignment horizontal="center" vertical="center"/>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2" fillId="6" borderId="2" xfId="0" applyFont="1" applyFill="1" applyBorder="1" applyAlignment="1">
      <alignment horizontal="center" vertical="center"/>
    </xf>
    <xf numFmtId="0" fontId="22" fillId="6" borderId="2" xfId="0" applyFont="1" applyFill="1" applyBorder="1" applyAlignment="1">
      <alignment vertical="center" wrapText="1"/>
    </xf>
    <xf numFmtId="2" fontId="22" fillId="6" borderId="2" xfId="0" applyNumberFormat="1" applyFont="1" applyFill="1" applyBorder="1" applyAlignment="1">
      <alignment horizontal="center" vertical="center"/>
    </xf>
    <xf numFmtId="0" fontId="23" fillId="6" borderId="2" xfId="0" applyFont="1" applyFill="1" applyBorder="1" applyAlignment="1">
      <alignment horizontal="center" vertical="center"/>
    </xf>
    <xf numFmtId="0" fontId="23" fillId="6" borderId="2" xfId="0" applyFont="1" applyFill="1" applyBorder="1" applyAlignment="1">
      <alignment horizontal="right" vertical="center"/>
    </xf>
    <xf numFmtId="2" fontId="23" fillId="6" borderId="2" xfId="0" applyNumberFormat="1" applyFont="1" applyFill="1" applyBorder="1" applyAlignment="1">
      <alignment horizontal="center"/>
    </xf>
    <xf numFmtId="0" fontId="23" fillId="6" borderId="0" xfId="0" applyFont="1" applyFill="1" applyAlignment="1">
      <alignment horizontal="right" vertical="center"/>
    </xf>
    <xf numFmtId="2" fontId="23" fillId="6" borderId="0" xfId="0" applyNumberFormat="1" applyFont="1" applyFill="1" applyAlignment="1">
      <alignment horizontal="center"/>
    </xf>
    <xf numFmtId="0" fontId="23" fillId="6" borderId="2" xfId="0" applyFont="1" applyFill="1" applyBorder="1" applyAlignment="1">
      <alignment vertical="center"/>
    </xf>
    <xf numFmtId="0" fontId="22" fillId="6" borderId="0" xfId="0" applyFont="1" applyFill="1" applyAlignment="1">
      <alignment horizontal="center" vertical="center" wrapText="1"/>
    </xf>
    <xf numFmtId="0" fontId="23" fillId="6" borderId="0" xfId="0" applyFont="1" applyFill="1" applyAlignment="1">
      <alignment vertical="center" wrapText="1"/>
    </xf>
    <xf numFmtId="0" fontId="23" fillId="6" borderId="0" xfId="0" applyFont="1" applyFill="1" applyAlignment="1">
      <alignment horizontal="center" vertical="center" wrapText="1"/>
    </xf>
    <xf numFmtId="2" fontId="23" fillId="6" borderId="0" xfId="0" applyNumberFormat="1" applyFont="1" applyFill="1" applyAlignment="1">
      <alignment horizontal="center" vertical="center" wrapText="1"/>
    </xf>
    <xf numFmtId="2" fontId="23" fillId="6" borderId="0" xfId="1" applyNumberFormat="1" applyFont="1" applyFill="1" applyBorder="1" applyAlignment="1">
      <alignment horizontal="center" vertical="center" wrapText="1"/>
    </xf>
    <xf numFmtId="0" fontId="22" fillId="6" borderId="0" xfId="0" applyFont="1" applyFill="1" applyAlignment="1">
      <alignment horizontal="right" vertical="center" wrapText="1"/>
    </xf>
    <xf numFmtId="2" fontId="22" fillId="6" borderId="0" xfId="0" applyNumberFormat="1" applyFont="1" applyFill="1" applyAlignment="1">
      <alignment horizontal="center" vertical="center"/>
    </xf>
    <xf numFmtId="0" fontId="23" fillId="6" borderId="0" xfId="0" applyFont="1" applyFill="1" applyAlignment="1">
      <alignment vertical="center"/>
    </xf>
    <xf numFmtId="164" fontId="23" fillId="6" borderId="0" xfId="0" applyNumberFormat="1" applyFont="1" applyFill="1" applyAlignment="1">
      <alignment vertical="center"/>
    </xf>
    <xf numFmtId="2" fontId="23" fillId="6" borderId="0" xfId="0" applyNumberFormat="1" applyFont="1" applyFill="1" applyAlignment="1">
      <alignment vertical="center"/>
    </xf>
    <xf numFmtId="0" fontId="22" fillId="6" borderId="5" xfId="0" applyFont="1" applyFill="1" applyBorder="1" applyAlignment="1">
      <alignment horizontal="left" vertical="top"/>
    </xf>
    <xf numFmtId="0" fontId="22" fillId="6" borderId="0" xfId="0" applyFont="1" applyFill="1" applyAlignment="1">
      <alignment vertical="center" wrapText="1"/>
    </xf>
    <xf numFmtId="0" fontId="25" fillId="0" borderId="0" xfId="0" applyFont="1"/>
    <xf numFmtId="0" fontId="23" fillId="6" borderId="0" xfId="70" applyFont="1" applyFill="1" applyAlignment="1">
      <alignment horizontal="left" vertical="center" wrapText="1"/>
    </xf>
    <xf numFmtId="0" fontId="22" fillId="0" borderId="0" xfId="0" applyFont="1" applyAlignment="1">
      <alignment vertical="center" wrapText="1"/>
    </xf>
    <xf numFmtId="0" fontId="23" fillId="0" borderId="0" xfId="0" applyFont="1" applyAlignment="1">
      <alignment horizontal="left" vertical="center"/>
    </xf>
    <xf numFmtId="2" fontId="23" fillId="0" borderId="0" xfId="0" applyNumberFormat="1" applyFont="1" applyAlignment="1">
      <alignment vertical="center"/>
    </xf>
    <xf numFmtId="0" fontId="26" fillId="0" borderId="0" xfId="0" applyFont="1" applyAlignment="1">
      <alignment vertical="center"/>
    </xf>
    <xf numFmtId="2" fontId="22" fillId="0" borderId="2" xfId="77" applyNumberFormat="1" applyFont="1" applyBorder="1" applyAlignment="1">
      <alignment horizontal="center" vertical="center" wrapText="1"/>
    </xf>
    <xf numFmtId="0" fontId="22" fillId="0" borderId="2" xfId="76" applyNumberFormat="1" applyFont="1" applyFill="1" applyBorder="1" applyAlignment="1" applyProtection="1">
      <alignment horizontal="center" vertical="center" wrapText="1"/>
    </xf>
    <xf numFmtId="0" fontId="23" fillId="0" borderId="0" xfId="0" applyFont="1" applyAlignment="1">
      <alignment horizontal="right" vertical="center"/>
    </xf>
    <xf numFmtId="0" fontId="23" fillId="0" borderId="2" xfId="0" applyFont="1" applyBorder="1" applyAlignment="1">
      <alignment horizontal="right" vertical="center"/>
    </xf>
    <xf numFmtId="2" fontId="23" fillId="0" borderId="2" xfId="0" applyNumberFormat="1" applyFont="1" applyBorder="1" applyAlignment="1">
      <alignment horizontal="right" vertical="center"/>
    </xf>
    <xf numFmtId="0" fontId="22" fillId="0" borderId="0" xfId="0" applyFont="1" applyAlignment="1">
      <alignment horizontal="left" vertical="center"/>
    </xf>
    <xf numFmtId="0" fontId="22" fillId="0" borderId="2" xfId="0" applyFont="1" applyBorder="1" applyAlignment="1">
      <alignment horizontal="right" vertical="center" wrapText="1"/>
    </xf>
    <xf numFmtId="2" fontId="22" fillId="0" borderId="2" xfId="0" applyNumberFormat="1" applyFont="1" applyBorder="1" applyAlignment="1">
      <alignment horizontal="right" vertical="center"/>
    </xf>
    <xf numFmtId="10" fontId="22" fillId="0" borderId="2" xfId="0" applyNumberFormat="1" applyFont="1" applyBorder="1" applyAlignment="1">
      <alignment horizontal="right" vertical="center"/>
    </xf>
    <xf numFmtId="169" fontId="22" fillId="0" borderId="2" xfId="0" applyNumberFormat="1" applyFont="1" applyBorder="1" applyAlignment="1">
      <alignment horizontal="right" vertical="center"/>
    </xf>
    <xf numFmtId="0" fontId="22" fillId="0" borderId="2" xfId="0" applyFont="1" applyBorder="1" applyAlignment="1">
      <alignment horizontal="right" vertical="center"/>
    </xf>
    <xf numFmtId="0" fontId="22" fillId="0" borderId="0" xfId="0" applyFont="1" applyAlignment="1">
      <alignment horizontal="center" vertical="center"/>
    </xf>
    <xf numFmtId="0" fontId="22" fillId="0" borderId="0" xfId="0" applyFont="1" applyAlignment="1">
      <alignment horizontal="right" vertical="center" wrapText="1"/>
    </xf>
    <xf numFmtId="0" fontId="22" fillId="0" borderId="0" xfId="0" applyFont="1"/>
    <xf numFmtId="0" fontId="23" fillId="0" borderId="0" xfId="0" applyFont="1" applyAlignment="1">
      <alignment vertical="center"/>
    </xf>
    <xf numFmtId="0" fontId="22" fillId="0" borderId="0" xfId="0" applyFont="1" applyAlignment="1">
      <alignment horizontal="left" vertical="top"/>
    </xf>
    <xf numFmtId="2" fontId="8" fillId="6" borderId="0" xfId="0" applyNumberFormat="1" applyFont="1" applyFill="1" applyAlignment="1">
      <alignment vertical="center"/>
    </xf>
    <xf numFmtId="43" fontId="8" fillId="0" borderId="2" xfId="2" applyNumberFormat="1" applyFont="1" applyFill="1" applyBorder="1" applyAlignment="1">
      <alignment vertical="center"/>
    </xf>
    <xf numFmtId="43" fontId="8" fillId="0" borderId="2" xfId="1" applyNumberFormat="1" applyFont="1" applyFill="1" applyBorder="1" applyAlignment="1">
      <alignment vertical="center"/>
    </xf>
    <xf numFmtId="170" fontId="8" fillId="0" borderId="2" xfId="1" applyNumberFormat="1" applyFont="1" applyFill="1" applyBorder="1" applyAlignment="1">
      <alignment horizontal="center" vertical="center"/>
    </xf>
    <xf numFmtId="0" fontId="22" fillId="0" borderId="2" xfId="0" applyFont="1" applyBorder="1" applyAlignment="1">
      <alignment horizontal="center" vertical="center"/>
    </xf>
    <xf numFmtId="164" fontId="22" fillId="0" borderId="2" xfId="77" applyNumberFormat="1" applyFont="1" applyBorder="1" applyAlignment="1">
      <alignment horizontal="center" vertical="center"/>
    </xf>
    <xf numFmtId="171" fontId="8" fillId="0" borderId="2" xfId="1" applyNumberFormat="1" applyFont="1" applyFill="1" applyBorder="1" applyAlignment="1">
      <alignment vertical="center"/>
    </xf>
    <xf numFmtId="171" fontId="8" fillId="6" borderId="2" xfId="2" applyNumberFormat="1" applyFont="1" applyFill="1" applyBorder="1" applyAlignment="1">
      <alignment vertical="center"/>
    </xf>
    <xf numFmtId="43" fontId="8" fillId="6" borderId="0" xfId="0" applyNumberFormat="1" applyFont="1" applyFill="1" applyAlignment="1">
      <alignment vertical="center"/>
    </xf>
    <xf numFmtId="9" fontId="22" fillId="0" borderId="2" xfId="0" applyNumberFormat="1" applyFont="1" applyBorder="1" applyAlignment="1">
      <alignment horizontal="center" vertical="center"/>
    </xf>
    <xf numFmtId="0" fontId="9" fillId="6" borderId="14" xfId="0" applyFont="1" applyFill="1" applyBorder="1" applyAlignment="1" applyProtection="1">
      <alignment horizontal="center" vertical="center" wrapText="1"/>
      <protection locked="0"/>
    </xf>
    <xf numFmtId="0" fontId="29" fillId="6" borderId="0" xfId="0" applyFont="1" applyFill="1"/>
    <xf numFmtId="43" fontId="33" fillId="0" borderId="2" xfId="2" applyNumberFormat="1" applyFont="1" applyFill="1" applyBorder="1" applyAlignment="1">
      <alignment vertical="center"/>
    </xf>
    <xf numFmtId="171" fontId="33" fillId="0" borderId="2" xfId="1" applyNumberFormat="1" applyFont="1" applyFill="1" applyBorder="1" applyAlignment="1">
      <alignment vertical="center"/>
    </xf>
    <xf numFmtId="43" fontId="33" fillId="0" borderId="2" xfId="1" applyNumberFormat="1" applyFont="1" applyFill="1" applyBorder="1" applyAlignment="1">
      <alignment vertical="center"/>
    </xf>
    <xf numFmtId="43" fontId="8" fillId="0" borderId="8" xfId="2" applyNumberFormat="1" applyFont="1" applyFill="1" applyBorder="1" applyAlignment="1">
      <alignment vertical="center"/>
    </xf>
    <xf numFmtId="43" fontId="41" fillId="0" borderId="2" xfId="1" applyNumberFormat="1" applyFont="1" applyFill="1" applyBorder="1" applyAlignment="1">
      <alignment vertical="center"/>
    </xf>
    <xf numFmtId="43" fontId="41" fillId="0" borderId="2" xfId="2" applyNumberFormat="1" applyFont="1" applyFill="1" applyBorder="1" applyAlignment="1">
      <alignment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pplyProtection="1">
      <alignment vertical="center" wrapText="1"/>
      <protection locked="0"/>
    </xf>
    <xf numFmtId="0" fontId="8" fillId="0" borderId="2" xfId="77" applyFont="1" applyBorder="1" applyAlignment="1" applyProtection="1">
      <alignment horizontal="center" vertical="center"/>
      <protection locked="0"/>
    </xf>
    <xf numFmtId="2" fontId="8" fillId="0" borderId="2" xfId="0" applyNumberFormat="1" applyFont="1" applyBorder="1" applyAlignment="1" applyProtection="1">
      <alignment horizontal="right" vertical="center"/>
      <protection locked="0"/>
    </xf>
    <xf numFmtId="171" fontId="8" fillId="0" borderId="2" xfId="2" applyNumberFormat="1" applyFont="1" applyFill="1" applyBorder="1" applyAlignment="1">
      <alignment vertical="center"/>
    </xf>
    <xf numFmtId="0" fontId="3" fillId="0" borderId="0" xfId="0" applyFont="1"/>
    <xf numFmtId="0" fontId="33" fillId="0" borderId="0" xfId="70" applyFont="1" applyAlignment="1">
      <alignment horizontal="center" vertical="center" wrapText="1"/>
    </xf>
    <xf numFmtId="0" fontId="33" fillId="0" borderId="0" xfId="0" applyFont="1" applyAlignment="1">
      <alignment vertical="center"/>
    </xf>
    <xf numFmtId="0" fontId="34" fillId="0" borderId="0" xfId="70" applyFont="1" applyAlignment="1">
      <alignment horizontal="left" vertical="center"/>
    </xf>
    <xf numFmtId="0" fontId="33" fillId="0" borderId="0" xfId="70" applyFont="1" applyAlignment="1">
      <alignment vertical="center"/>
    </xf>
    <xf numFmtId="0" fontId="33" fillId="0" borderId="0" xfId="70" applyFont="1" applyAlignment="1">
      <alignment horizontal="right" vertical="center"/>
    </xf>
    <xf numFmtId="0" fontId="35" fillId="0" borderId="0" xfId="0" applyFont="1"/>
    <xf numFmtId="0" fontId="34" fillId="0" borderId="0" xfId="70" applyFont="1" applyAlignment="1">
      <alignment horizontal="center" vertical="center" wrapText="1"/>
    </xf>
    <xf numFmtId="0" fontId="33" fillId="0" borderId="0" xfId="70" applyFont="1" applyAlignment="1">
      <alignment horizontal="center" vertical="center"/>
    </xf>
    <xf numFmtId="0" fontId="34" fillId="0" borderId="0" xfId="70" applyFont="1" applyAlignment="1">
      <alignment vertical="center"/>
    </xf>
    <xf numFmtId="0" fontId="33" fillId="0" borderId="0" xfId="69" applyFont="1" applyAlignment="1">
      <alignment wrapText="1"/>
    </xf>
    <xf numFmtId="0" fontId="33" fillId="0" borderId="0" xfId="69" applyFont="1" applyAlignment="1">
      <alignment horizontal="center" wrapText="1"/>
    </xf>
    <xf numFmtId="2" fontId="34" fillId="0" borderId="0" xfId="69" applyNumberFormat="1" applyFont="1" applyAlignment="1">
      <alignment horizontal="right" vertical="center"/>
    </xf>
    <xf numFmtId="0" fontId="34" fillId="0" borderId="0" xfId="69" applyFont="1" applyAlignment="1">
      <alignment horizontal="left" vertical="center"/>
    </xf>
    <xf numFmtId="0" fontId="33" fillId="0" borderId="0" xfId="70" applyFont="1"/>
    <xf numFmtId="0" fontId="34" fillId="0" borderId="0" xfId="69" applyFont="1" applyAlignment="1">
      <alignment horizontal="center" vertical="center"/>
    </xf>
    <xf numFmtId="2" fontId="33" fillId="0" borderId="0" xfId="70" applyNumberFormat="1" applyFont="1" applyAlignment="1">
      <alignment vertical="center"/>
    </xf>
    <xf numFmtId="0" fontId="36" fillId="0" borderId="0" xfId="70" applyFont="1" applyAlignment="1">
      <alignment vertical="center"/>
    </xf>
    <xf numFmtId="2" fontId="33" fillId="0" borderId="0" xfId="70" applyNumberFormat="1" applyFont="1" applyAlignment="1">
      <alignment horizontal="right" vertical="center"/>
    </xf>
    <xf numFmtId="0" fontId="34" fillId="0" borderId="2" xfId="0" applyFont="1" applyBorder="1" applyAlignment="1">
      <alignment horizontal="center" vertical="center" textRotation="90" wrapText="1"/>
    </xf>
    <xf numFmtId="0" fontId="34" fillId="0" borderId="2" xfId="0" applyFont="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2" xfId="0" applyFont="1" applyBorder="1" applyAlignment="1" applyProtection="1">
      <alignment vertical="center" wrapText="1"/>
      <protection locked="0"/>
    </xf>
    <xf numFmtId="0" fontId="33" fillId="0" borderId="2" xfId="77" applyFont="1" applyBorder="1" applyAlignment="1" applyProtection="1">
      <alignment horizontal="center" vertical="center"/>
      <protection locked="0"/>
    </xf>
    <xf numFmtId="2" fontId="33" fillId="0" borderId="2" xfId="0" applyNumberFormat="1" applyFont="1" applyBorder="1" applyAlignment="1" applyProtection="1">
      <alignment horizontal="center" vertical="center"/>
      <protection locked="0"/>
    </xf>
    <xf numFmtId="171" fontId="33" fillId="0" borderId="2" xfId="0" applyNumberFormat="1" applyFont="1" applyBorder="1" applyAlignment="1">
      <alignment horizontal="center" vertical="center"/>
    </xf>
    <xf numFmtId="0" fontId="33" fillId="0" borderId="2" xfId="77" applyFont="1" applyBorder="1" applyAlignment="1" applyProtection="1">
      <alignment horizontal="center" vertical="center" wrapText="1"/>
      <protection locked="0"/>
    </xf>
    <xf numFmtId="2" fontId="33" fillId="0" borderId="2" xfId="0" applyNumberFormat="1" applyFont="1" applyBorder="1" applyAlignment="1" applyProtection="1">
      <alignment horizontal="center" vertical="center" wrapText="1"/>
      <protection locked="0"/>
    </xf>
    <xf numFmtId="0" fontId="34" fillId="0" borderId="2" xfId="0" applyFont="1" applyBorder="1" applyAlignment="1">
      <alignment vertical="center" wrapText="1"/>
    </xf>
    <xf numFmtId="2" fontId="33" fillId="0" borderId="2" xfId="0" applyNumberFormat="1" applyFont="1" applyBorder="1" applyAlignment="1">
      <alignment horizontal="center" vertical="center"/>
    </xf>
    <xf numFmtId="170" fontId="33" fillId="0" borderId="2" xfId="0" applyNumberFormat="1" applyFont="1" applyBorder="1" applyAlignment="1">
      <alignment horizontal="center" vertical="center"/>
    </xf>
    <xf numFmtId="170" fontId="33" fillId="0" borderId="2" xfId="1" applyNumberFormat="1" applyFont="1" applyFill="1" applyBorder="1" applyAlignment="1">
      <alignment horizontal="center" vertical="center"/>
    </xf>
    <xf numFmtId="170" fontId="34" fillId="0" borderId="2" xfId="0" applyNumberFormat="1" applyFont="1" applyBorder="1" applyAlignment="1">
      <alignment horizontal="center" vertical="center" wrapText="1"/>
    </xf>
    <xf numFmtId="0" fontId="39" fillId="0" borderId="0" xfId="0" applyFont="1"/>
    <xf numFmtId="0" fontId="33" fillId="0" borderId="0" xfId="0" applyFont="1" applyAlignment="1">
      <alignment horizontal="center" vertical="center"/>
    </xf>
    <xf numFmtId="0" fontId="33" fillId="0" borderId="0" xfId="0" applyFont="1" applyAlignment="1">
      <alignment horizontal="right" vertical="center" wrapText="1"/>
    </xf>
    <xf numFmtId="0" fontId="33" fillId="0" borderId="0" xfId="0" applyFont="1"/>
    <xf numFmtId="2" fontId="33" fillId="0" borderId="0" xfId="0" applyNumberFormat="1" applyFont="1" applyAlignment="1">
      <alignment horizontal="center" vertical="center"/>
    </xf>
    <xf numFmtId="0" fontId="34" fillId="0" borderId="0" xfId="0" applyFont="1" applyAlignment="1">
      <alignment vertical="center"/>
    </xf>
    <xf numFmtId="164" fontId="34" fillId="0" borderId="0" xfId="0" applyNumberFormat="1" applyFont="1" applyAlignment="1">
      <alignment vertical="center"/>
    </xf>
    <xf numFmtId="2" fontId="34" fillId="0" borderId="0" xfId="0" applyNumberFormat="1" applyFont="1" applyAlignment="1">
      <alignment vertical="center"/>
    </xf>
    <xf numFmtId="0" fontId="8" fillId="0" borderId="0" xfId="70" applyFont="1" applyAlignment="1">
      <alignment horizontal="center" vertical="center" wrapText="1"/>
    </xf>
    <xf numFmtId="0" fontId="9" fillId="0" borderId="0" xfId="70" applyFont="1" applyAlignment="1">
      <alignment horizontal="left" vertical="center"/>
    </xf>
    <xf numFmtId="0" fontId="8" fillId="0" borderId="0" xfId="70" applyFont="1" applyAlignment="1">
      <alignment vertical="center"/>
    </xf>
    <xf numFmtId="0" fontId="8" fillId="0" borderId="0" xfId="70" applyFont="1" applyAlignment="1">
      <alignment horizontal="right" vertical="center"/>
    </xf>
    <xf numFmtId="0" fontId="9" fillId="0" borderId="0" xfId="70" applyFont="1" applyAlignment="1">
      <alignment horizontal="center" vertical="center" wrapText="1"/>
    </xf>
    <xf numFmtId="0" fontId="8" fillId="0" borderId="0" xfId="70" applyFont="1" applyAlignment="1">
      <alignment horizontal="center" vertical="center"/>
    </xf>
    <xf numFmtId="0" fontId="9" fillId="0" borderId="0" xfId="70" applyFont="1" applyAlignment="1">
      <alignment vertical="center"/>
    </xf>
    <xf numFmtId="0" fontId="23" fillId="0" borderId="0" xfId="70" applyFont="1" applyAlignment="1">
      <alignment horizontal="left" vertical="center"/>
    </xf>
    <xf numFmtId="0" fontId="22" fillId="0" borderId="0" xfId="69" applyFont="1" applyAlignment="1">
      <alignment wrapText="1"/>
    </xf>
    <xf numFmtId="0" fontId="22" fillId="0" borderId="0" xfId="69" applyFont="1" applyAlignment="1">
      <alignment horizontal="center" wrapText="1"/>
    </xf>
    <xf numFmtId="2" fontId="23" fillId="0" borderId="0" xfId="69" applyNumberFormat="1" applyFont="1" applyAlignment="1">
      <alignment horizontal="right" vertical="center"/>
    </xf>
    <xf numFmtId="0" fontId="23" fillId="0" borderId="0" xfId="69" applyFont="1" applyAlignment="1">
      <alignment horizontal="left" vertical="center"/>
    </xf>
    <xf numFmtId="0" fontId="23" fillId="0" borderId="0" xfId="70" applyFont="1" applyAlignment="1">
      <alignment vertical="center"/>
    </xf>
    <xf numFmtId="0" fontId="22" fillId="0" borderId="0" xfId="70" applyFont="1"/>
    <xf numFmtId="0" fontId="9" fillId="0" borderId="0" xfId="69" applyFont="1" applyAlignment="1">
      <alignment horizontal="center" vertical="center"/>
    </xf>
    <xf numFmtId="2" fontId="9" fillId="0" borderId="0" xfId="69" applyNumberFormat="1" applyFont="1" applyAlignment="1">
      <alignment horizontal="right" vertical="center"/>
    </xf>
    <xf numFmtId="0" fontId="9" fillId="0" borderId="0" xfId="69" applyFont="1" applyAlignment="1">
      <alignment horizontal="left" vertical="center"/>
    </xf>
    <xf numFmtId="0" fontId="8" fillId="0" borderId="0" xfId="70" applyFont="1"/>
    <xf numFmtId="2" fontId="8" fillId="0" borderId="0" xfId="70" applyNumberFormat="1" applyFont="1" applyAlignment="1">
      <alignment vertical="center"/>
    </xf>
    <xf numFmtId="0" fontId="20" fillId="0" borderId="0" xfId="70" applyFont="1" applyAlignment="1">
      <alignment vertical="center"/>
    </xf>
    <xf numFmtId="2" fontId="8" fillId="0" borderId="0" xfId="70" applyNumberFormat="1" applyFont="1" applyAlignment="1">
      <alignment horizontal="right" vertical="center"/>
    </xf>
    <xf numFmtId="0" fontId="9" fillId="0" borderId="2" xfId="0" applyFont="1" applyBorder="1" applyAlignment="1">
      <alignment horizontal="center" vertical="center" textRotation="90" wrapText="1"/>
    </xf>
    <xf numFmtId="0" fontId="9" fillId="0" borderId="2" xfId="0" applyFont="1" applyBorder="1" applyAlignment="1" applyProtection="1">
      <alignment horizontal="center" vertical="center" wrapText="1"/>
      <protection locked="0"/>
    </xf>
    <xf numFmtId="0" fontId="8" fillId="0" borderId="2" xfId="77" applyFont="1" applyBorder="1" applyAlignment="1" applyProtection="1">
      <alignment horizontal="center" vertical="center" wrapText="1"/>
      <protection locked="0"/>
    </xf>
    <xf numFmtId="2" fontId="8" fillId="0" borderId="2" xfId="0" applyNumberFormat="1" applyFont="1" applyBorder="1" applyAlignment="1" applyProtection="1">
      <alignment horizontal="right" vertical="center" wrapText="1"/>
      <protection locked="0"/>
    </xf>
    <xf numFmtId="2" fontId="8" fillId="0" borderId="2" xfId="0" applyNumberFormat="1" applyFont="1" applyBorder="1" applyAlignment="1" applyProtection="1">
      <alignment horizontal="center" vertical="center" wrapText="1"/>
      <protection locked="0"/>
    </xf>
    <xf numFmtId="2" fontId="8" fillId="0" borderId="2" xfId="0" applyNumberFormat="1" applyFont="1" applyBorder="1" applyAlignment="1" applyProtection="1">
      <alignment horizontal="center" vertical="center"/>
      <protection locked="0"/>
    </xf>
    <xf numFmtId="0" fontId="40" fillId="0" borderId="0" xfId="0" applyFont="1"/>
    <xf numFmtId="0" fontId="8" fillId="0" borderId="2" xfId="0" applyFont="1" applyBorder="1" applyAlignment="1" applyProtection="1">
      <alignment horizontal="right" vertical="center" wrapText="1"/>
      <protection locked="0"/>
    </xf>
    <xf numFmtId="0" fontId="22" fillId="0" borderId="2" xfId="0" applyFont="1" applyBorder="1" applyAlignment="1">
      <alignment horizontal="center" vertical="center" wrapText="1"/>
    </xf>
    <xf numFmtId="0" fontId="22" fillId="0" borderId="2" xfId="0" applyFont="1" applyBorder="1" applyAlignment="1" applyProtection="1">
      <alignment horizontal="left" vertical="center" wrapText="1"/>
      <protection locked="0"/>
    </xf>
    <xf numFmtId="0" fontId="22" fillId="0" borderId="2" xfId="77" applyFont="1" applyBorder="1" applyAlignment="1" applyProtection="1">
      <alignment horizontal="center" vertical="center"/>
      <protection locked="0"/>
    </xf>
    <xf numFmtId="2" fontId="22" fillId="0" borderId="2" xfId="76" applyNumberFormat="1" applyFont="1" applyFill="1" applyBorder="1" applyAlignment="1">
      <alignment horizontal="center" vertical="center"/>
    </xf>
    <xf numFmtId="172" fontId="22" fillId="0" borderId="2" xfId="93" applyNumberFormat="1" applyFont="1" applyBorder="1" applyAlignment="1">
      <alignment horizontal="center" vertical="center" wrapText="1"/>
    </xf>
    <xf numFmtId="172" fontId="22" fillId="0" borderId="2" xfId="2" applyNumberFormat="1" applyFont="1" applyFill="1" applyBorder="1" applyAlignment="1">
      <alignment horizontal="center" vertical="center"/>
    </xf>
    <xf numFmtId="43" fontId="22" fillId="0" borderId="2" xfId="1" applyNumberFormat="1" applyFont="1" applyFill="1" applyBorder="1" applyAlignment="1">
      <alignment vertical="center" wrapText="1"/>
    </xf>
    <xf numFmtId="0" fontId="8" fillId="0" borderId="2" xfId="0" applyFont="1" applyBorder="1" applyAlignment="1" applyProtection="1">
      <alignment horizontal="left" vertical="center" wrapText="1"/>
      <protection locked="0"/>
    </xf>
    <xf numFmtId="172" fontId="8" fillId="0" borderId="2" xfId="93" applyNumberFormat="1" applyFont="1" applyBorder="1" applyAlignment="1">
      <alignment horizontal="center" vertical="center" wrapText="1"/>
    </xf>
    <xf numFmtId="172" fontId="8" fillId="0" borderId="2" xfId="2" applyNumberFormat="1" applyFont="1" applyFill="1" applyBorder="1" applyAlignment="1">
      <alignment horizontal="center" vertical="center"/>
    </xf>
    <xf numFmtId="0" fontId="0" fillId="0" borderId="16" xfId="0" applyBorder="1"/>
    <xf numFmtId="0" fontId="9" fillId="0" borderId="2" xfId="0" applyFont="1" applyBorder="1" applyAlignment="1">
      <alignment vertical="center" wrapText="1"/>
    </xf>
    <xf numFmtId="2" fontId="8" fillId="0" borderId="2" xfId="0" applyNumberFormat="1" applyFont="1" applyBorder="1" applyAlignment="1">
      <alignment horizontal="center" vertical="center"/>
    </xf>
    <xf numFmtId="170" fontId="8" fillId="0" borderId="2" xfId="0" applyNumberFormat="1" applyFont="1" applyBorder="1" applyAlignment="1">
      <alignment horizontal="center" vertical="center"/>
    </xf>
    <xf numFmtId="170" fontId="9" fillId="0" borderId="2" xfId="0" applyNumberFormat="1" applyFont="1" applyBorder="1" applyAlignment="1">
      <alignment horizontal="center" vertical="center" wrapText="1"/>
    </xf>
    <xf numFmtId="0" fontId="29" fillId="0" borderId="0" xfId="0" applyFont="1"/>
    <xf numFmtId="0" fontId="41" fillId="0" borderId="0" xfId="70" applyFont="1" applyAlignment="1">
      <alignment horizontal="center" vertical="center" wrapText="1"/>
    </xf>
    <xf numFmtId="0" fontId="41" fillId="0" borderId="0" xfId="0" applyFont="1" applyAlignment="1">
      <alignment vertical="center"/>
    </xf>
    <xf numFmtId="0" fontId="42" fillId="0" borderId="0" xfId="70" applyFont="1" applyAlignment="1">
      <alignment horizontal="left" vertical="center"/>
    </xf>
    <xf numFmtId="0" fontId="41" fillId="0" borderId="0" xfId="70" applyFont="1" applyAlignment="1">
      <alignment vertical="center"/>
    </xf>
    <xf numFmtId="0" fontId="41" fillId="0" borderId="0" xfId="70" applyFont="1" applyAlignment="1">
      <alignment horizontal="right" vertical="center"/>
    </xf>
    <xf numFmtId="0" fontId="43" fillId="0" borderId="0" xfId="0" applyFont="1"/>
    <xf numFmtId="0" fontId="42" fillId="0" borderId="0" xfId="70" applyFont="1" applyAlignment="1">
      <alignment horizontal="center" vertical="center" wrapText="1"/>
    </xf>
    <xf numFmtId="0" fontId="41" fillId="0" borderId="0" xfId="70" applyFont="1" applyAlignment="1">
      <alignment horizontal="center" vertical="center"/>
    </xf>
    <xf numFmtId="0" fontId="42" fillId="0" borderId="0" xfId="70" applyFont="1" applyAlignment="1">
      <alignment vertical="center"/>
    </xf>
    <xf numFmtId="0" fontId="41" fillId="0" borderId="0" xfId="69" applyFont="1" applyAlignment="1">
      <alignment wrapText="1"/>
    </xf>
    <xf numFmtId="0" fontId="41" fillId="0" borderId="0" xfId="69" applyFont="1" applyAlignment="1">
      <alignment horizontal="center" wrapText="1"/>
    </xf>
    <xf numFmtId="2" fontId="42" fillId="0" borderId="0" xfId="69" applyNumberFormat="1" applyFont="1" applyAlignment="1">
      <alignment horizontal="right" vertical="center"/>
    </xf>
    <xf numFmtId="0" fontId="42" fillId="0" borderId="0" xfId="69" applyFont="1" applyAlignment="1">
      <alignment horizontal="left" vertical="center"/>
    </xf>
    <xf numFmtId="0" fontId="41" fillId="0" borderId="0" xfId="70" applyFont="1"/>
    <xf numFmtId="0" fontId="42" fillId="0" borderId="0" xfId="69" applyFont="1" applyAlignment="1">
      <alignment horizontal="center" vertical="center"/>
    </xf>
    <xf numFmtId="2" fontId="41" fillId="0" borderId="0" xfId="70" applyNumberFormat="1" applyFont="1" applyAlignment="1">
      <alignment vertical="center"/>
    </xf>
    <xf numFmtId="0" fontId="44" fillId="0" borderId="0" xfId="70" applyFont="1" applyAlignment="1">
      <alignment vertical="center"/>
    </xf>
    <xf numFmtId="2" fontId="41" fillId="0" borderId="0" xfId="70" applyNumberFormat="1" applyFont="1" applyAlignment="1">
      <alignment horizontal="right" vertical="center"/>
    </xf>
    <xf numFmtId="0" fontId="42" fillId="0" borderId="2" xfId="0" applyFont="1" applyBorder="1" applyAlignment="1">
      <alignment horizontal="center" vertical="center" textRotation="90" wrapText="1"/>
    </xf>
    <xf numFmtId="0" fontId="41" fillId="0" borderId="2" xfId="0" applyFont="1" applyBorder="1" applyAlignment="1">
      <alignment horizontal="center" vertical="center" wrapText="1"/>
    </xf>
    <xf numFmtId="0" fontId="42" fillId="0" borderId="2" xfId="0" applyFont="1" applyBorder="1" applyAlignment="1" applyProtection="1">
      <alignment horizontal="center" vertical="center" wrapText="1"/>
      <protection locked="0"/>
    </xf>
    <xf numFmtId="0" fontId="41" fillId="0" borderId="2" xfId="77" applyFont="1" applyBorder="1" applyAlignment="1" applyProtection="1">
      <alignment horizontal="center" vertical="center" wrapText="1"/>
      <protection locked="0"/>
    </xf>
    <xf numFmtId="2" fontId="41" fillId="0" borderId="2" xfId="0" applyNumberFormat="1" applyFont="1" applyBorder="1" applyAlignment="1" applyProtection="1">
      <alignment horizontal="right" vertical="center" wrapText="1"/>
      <protection locked="0"/>
    </xf>
    <xf numFmtId="171" fontId="41" fillId="0" borderId="2" xfId="0" applyNumberFormat="1" applyFont="1" applyBorder="1" applyAlignment="1">
      <alignment horizontal="center" vertical="center"/>
    </xf>
    <xf numFmtId="0" fontId="41" fillId="0" borderId="2" xfId="0" applyFont="1" applyBorder="1" applyAlignment="1">
      <alignment horizontal="center" vertical="center"/>
    </xf>
    <xf numFmtId="0" fontId="41" fillId="0" borderId="2" xfId="0" applyFont="1" applyBorder="1" applyAlignment="1" applyProtection="1">
      <alignment vertical="center" wrapText="1"/>
      <protection locked="0"/>
    </xf>
    <xf numFmtId="0" fontId="41" fillId="0" borderId="2" xfId="0" applyFont="1" applyBorder="1" applyAlignment="1" applyProtection="1">
      <alignment horizontal="left" vertical="center" wrapText="1"/>
      <protection locked="0"/>
    </xf>
    <xf numFmtId="0" fontId="41" fillId="0" borderId="2" xfId="77" applyFont="1" applyBorder="1" applyAlignment="1" applyProtection="1">
      <alignment horizontal="center" vertical="center"/>
      <protection locked="0"/>
    </xf>
    <xf numFmtId="172" fontId="41" fillId="0" borderId="2" xfId="93" applyNumberFormat="1" applyFont="1" applyBorder="1" applyAlignment="1">
      <alignment horizontal="center" vertical="center" wrapText="1"/>
    </xf>
    <xf numFmtId="172" fontId="41" fillId="0" borderId="2" xfId="2" applyNumberFormat="1" applyFont="1" applyFill="1" applyBorder="1" applyAlignment="1">
      <alignment horizontal="center" vertical="center"/>
    </xf>
    <xf numFmtId="0" fontId="42" fillId="0" borderId="2" xfId="0" applyFont="1" applyBorder="1" applyAlignment="1">
      <alignment vertical="center" wrapText="1"/>
    </xf>
    <xf numFmtId="2" fontId="41" fillId="0" borderId="2" xfId="0" applyNumberFormat="1" applyFont="1" applyBorder="1" applyAlignment="1">
      <alignment horizontal="center" vertical="center"/>
    </xf>
    <xf numFmtId="170" fontId="41" fillId="0" borderId="2" xfId="0" applyNumberFormat="1" applyFont="1" applyBorder="1" applyAlignment="1">
      <alignment horizontal="center" vertical="center"/>
    </xf>
    <xf numFmtId="170" fontId="41" fillId="0" borderId="2" xfId="1" applyNumberFormat="1" applyFont="1" applyFill="1" applyBorder="1" applyAlignment="1">
      <alignment horizontal="center" vertical="center"/>
    </xf>
    <xf numFmtId="170" fontId="42" fillId="0" borderId="2" xfId="0" applyNumberFormat="1" applyFont="1" applyBorder="1" applyAlignment="1">
      <alignment horizontal="center" vertical="center" wrapText="1"/>
    </xf>
    <xf numFmtId="0" fontId="47" fillId="0" borderId="0" xfId="0" applyFont="1"/>
    <xf numFmtId="0" fontId="41" fillId="0" borderId="0" xfId="0" applyFont="1" applyAlignment="1">
      <alignment horizontal="center" vertical="center"/>
    </xf>
    <xf numFmtId="0" fontId="41" fillId="0" borderId="0" xfId="0" applyFont="1" applyAlignment="1">
      <alignment horizontal="right" vertical="center" wrapText="1"/>
    </xf>
    <xf numFmtId="0" fontId="41" fillId="0" borderId="0" xfId="0" applyFont="1"/>
    <xf numFmtId="2" fontId="41" fillId="0" borderId="0" xfId="0" applyNumberFormat="1" applyFont="1" applyAlignment="1">
      <alignment horizontal="center" vertical="center"/>
    </xf>
    <xf numFmtId="0" fontId="42" fillId="0" borderId="0" xfId="0" applyFont="1" applyAlignment="1">
      <alignment vertical="center"/>
    </xf>
    <xf numFmtId="164" fontId="42" fillId="0" borderId="0" xfId="0" applyNumberFormat="1" applyFont="1" applyAlignment="1">
      <alignment vertical="center"/>
    </xf>
    <xf numFmtId="2" fontId="42" fillId="0" borderId="0" xfId="0" applyNumberFormat="1" applyFont="1" applyAlignment="1">
      <alignment vertical="center"/>
    </xf>
    <xf numFmtId="0" fontId="48" fillId="0" borderId="0" xfId="0" applyFont="1"/>
    <xf numFmtId="0" fontId="41" fillId="0" borderId="14" xfId="0" applyFont="1" applyBorder="1" applyAlignment="1">
      <alignment horizontal="center" vertical="center" wrapText="1"/>
    </xf>
    <xf numFmtId="0" fontId="41" fillId="0" borderId="2" xfId="76" applyFont="1" applyFill="1" applyBorder="1" applyAlignment="1">
      <alignment horizontal="center" vertical="center"/>
    </xf>
    <xf numFmtId="172" fontId="41" fillId="0" borderId="2" xfId="94" applyNumberFormat="1" applyFont="1" applyBorder="1" applyAlignment="1">
      <alignment horizontal="center" vertical="center" wrapText="1"/>
    </xf>
    <xf numFmtId="2" fontId="41" fillId="0" borderId="2" xfId="0" applyNumberFormat="1" applyFont="1" applyBorder="1" applyAlignment="1" applyProtection="1">
      <alignment horizontal="right" vertical="center"/>
      <protection locked="0"/>
    </xf>
    <xf numFmtId="0" fontId="42" fillId="0" borderId="2" xfId="0" applyFont="1" applyBorder="1" applyAlignment="1">
      <alignment horizontal="center" vertical="center" wrapText="1"/>
    </xf>
    <xf numFmtId="171" fontId="41" fillId="0" borderId="2" xfId="2" applyNumberFormat="1" applyFont="1" applyFill="1" applyBorder="1" applyAlignment="1">
      <alignment vertical="center"/>
    </xf>
    <xf numFmtId="2" fontId="8" fillId="6" borderId="2" xfId="77" applyNumberFormat="1" applyFont="1" applyFill="1" applyBorder="1" applyAlignment="1" applyProtection="1">
      <alignment horizontal="center" vertical="center" wrapText="1"/>
      <protection locked="0"/>
    </xf>
    <xf numFmtId="2" fontId="41" fillId="0" borderId="2" xfId="76" applyNumberFormat="1" applyFont="1" applyFill="1" applyBorder="1" applyAlignment="1">
      <alignment horizontal="center" vertical="center"/>
    </xf>
    <xf numFmtId="2" fontId="41" fillId="0" borderId="2" xfId="0" applyNumberFormat="1" applyFont="1" applyBorder="1" applyAlignment="1" applyProtection="1">
      <alignment horizontal="center" vertical="center" wrapText="1"/>
      <protection locked="0"/>
    </xf>
    <xf numFmtId="2" fontId="41" fillId="0" borderId="2" xfId="0" applyNumberFormat="1"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2" xfId="77" applyFont="1" applyBorder="1" applyAlignment="1">
      <alignment horizontal="center" vertical="justify" wrapText="1"/>
    </xf>
    <xf numFmtId="0" fontId="8" fillId="0" borderId="2" xfId="77" applyFont="1" applyBorder="1" applyAlignment="1">
      <alignment vertical="justify" wrapText="1"/>
    </xf>
    <xf numFmtId="0" fontId="8" fillId="0" borderId="0" xfId="0" applyFont="1" applyAlignment="1">
      <alignment horizontal="right" vertical="center" wrapText="1"/>
    </xf>
    <xf numFmtId="0" fontId="8" fillId="0" borderId="0" xfId="0" applyFont="1"/>
    <xf numFmtId="2" fontId="8" fillId="0" borderId="0" xfId="0" applyNumberFormat="1" applyFont="1" applyAlignment="1">
      <alignment horizontal="center" vertical="center"/>
    </xf>
    <xf numFmtId="164" fontId="9" fillId="0" borderId="0" xfId="0" applyNumberFormat="1" applyFont="1" applyAlignment="1">
      <alignment vertical="center"/>
    </xf>
    <xf numFmtId="2" fontId="9" fillId="0" borderId="0" xfId="0" applyNumberFormat="1" applyFont="1" applyAlignment="1">
      <alignment vertical="center"/>
    </xf>
    <xf numFmtId="0" fontId="8" fillId="0" borderId="14" xfId="0" applyFont="1" applyBorder="1" applyAlignment="1">
      <alignment horizontal="center" vertical="center" wrapText="1"/>
    </xf>
    <xf numFmtId="0" fontId="8" fillId="0" borderId="0" xfId="69" applyFont="1" applyAlignment="1">
      <alignment wrapText="1"/>
    </xf>
    <xf numFmtId="0" fontId="8" fillId="0" borderId="0" xfId="69" applyFont="1" applyAlignment="1">
      <alignment horizontal="center" wrapText="1"/>
    </xf>
    <xf numFmtId="0" fontId="32" fillId="0" borderId="0" xfId="0" applyFont="1"/>
    <xf numFmtId="0" fontId="41" fillId="6" borderId="2" xfId="0" applyFont="1" applyFill="1" applyBorder="1" applyAlignment="1" applyProtection="1">
      <alignment vertical="center" wrapText="1"/>
      <protection locked="0"/>
    </xf>
    <xf numFmtId="0" fontId="51" fillId="0" borderId="2" xfId="0" applyFont="1" applyBorder="1" applyAlignment="1">
      <alignment horizontal="center" vertical="center"/>
    </xf>
    <xf numFmtId="0" fontId="51" fillId="0" borderId="2" xfId="0" applyFont="1" applyBorder="1" applyAlignment="1" applyProtection="1">
      <alignment vertical="center" wrapText="1"/>
      <protection locked="0"/>
    </xf>
    <xf numFmtId="0" fontId="51" fillId="0" borderId="2" xfId="77" applyFont="1" applyBorder="1" applyAlignment="1" applyProtection="1">
      <alignment horizontal="center" vertical="center" wrapText="1"/>
      <protection locked="0"/>
    </xf>
    <xf numFmtId="171" fontId="51" fillId="0" borderId="2" xfId="0" applyNumberFormat="1" applyFont="1" applyBorder="1" applyAlignment="1">
      <alignment horizontal="center" vertical="center"/>
    </xf>
    <xf numFmtId="0" fontId="52" fillId="0" borderId="2" xfId="0" applyFont="1" applyBorder="1" applyAlignment="1">
      <alignment horizontal="center" vertical="center" wrapText="1"/>
    </xf>
    <xf numFmtId="0" fontId="53" fillId="0" borderId="14" xfId="0" applyFont="1" applyBorder="1" applyAlignment="1">
      <alignment horizontal="center" vertical="center" wrapText="1"/>
    </xf>
    <xf numFmtId="0" fontId="54" fillId="0" borderId="2" xfId="0" applyFont="1" applyBorder="1" applyAlignment="1">
      <alignment horizontal="center" vertical="center" wrapText="1"/>
    </xf>
    <xf numFmtId="0" fontId="54" fillId="6" borderId="2" xfId="0" applyFont="1" applyFill="1" applyBorder="1" applyAlignment="1">
      <alignment horizontal="center"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2" xfId="76" applyNumberFormat="1" applyFont="1" applyFill="1" applyBorder="1" applyAlignment="1" applyProtection="1">
      <alignment horizontal="center" vertical="center" wrapText="1"/>
    </xf>
    <xf numFmtId="0" fontId="50" fillId="0" borderId="0" xfId="0" applyFont="1" applyAlignment="1">
      <alignment horizontal="center"/>
    </xf>
    <xf numFmtId="0" fontId="23" fillId="7" borderId="8" xfId="70" applyFont="1" applyFill="1" applyBorder="1" applyAlignment="1">
      <alignment horizontal="center" vertical="center" wrapText="1"/>
    </xf>
    <xf numFmtId="0" fontId="23" fillId="7" borderId="9" xfId="70" applyFont="1" applyFill="1" applyBorder="1" applyAlignment="1">
      <alignment horizontal="center" vertical="center" wrapText="1"/>
    </xf>
    <xf numFmtId="2" fontId="22" fillId="0" borderId="10" xfId="77" applyNumberFormat="1" applyFont="1" applyBorder="1" applyAlignment="1">
      <alignment horizontal="center" vertical="center" wrapText="1"/>
    </xf>
    <xf numFmtId="2" fontId="22" fillId="0" borderId="11" xfId="77" applyNumberFormat="1" applyFont="1" applyBorder="1" applyAlignment="1">
      <alignment horizontal="center" vertical="center" wrapText="1"/>
    </xf>
    <xf numFmtId="2" fontId="22" fillId="0" borderId="12" xfId="77" applyNumberFormat="1" applyFont="1" applyBorder="1" applyAlignment="1">
      <alignment horizontal="center" vertical="center" wrapText="1"/>
    </xf>
    <xf numFmtId="2" fontId="22" fillId="0" borderId="13" xfId="77" applyNumberFormat="1" applyFont="1" applyBorder="1" applyAlignment="1">
      <alignment horizontal="center" vertical="center" wrapText="1"/>
    </xf>
    <xf numFmtId="0" fontId="22" fillId="0" borderId="2" xfId="77" applyFont="1" applyBorder="1" applyAlignment="1">
      <alignment horizontal="center" vertical="center" wrapText="1"/>
    </xf>
    <xf numFmtId="0" fontId="23" fillId="6" borderId="0" xfId="0" applyFont="1" applyFill="1" applyAlignment="1">
      <alignment horizontal="center" vertical="center"/>
    </xf>
    <xf numFmtId="0" fontId="32" fillId="0" borderId="0" xfId="0" applyFont="1" applyAlignment="1">
      <alignment horizontal="left" vertical="center" wrapText="1"/>
    </xf>
    <xf numFmtId="0" fontId="8" fillId="0" borderId="0" xfId="0" applyFont="1"/>
    <xf numFmtId="0" fontId="9" fillId="0" borderId="0" xfId="70" applyFont="1" applyAlignment="1">
      <alignment horizontal="left"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textRotation="90" wrapText="1"/>
    </xf>
    <xf numFmtId="0" fontId="39" fillId="0" borderId="0" xfId="0" applyFont="1" applyAlignment="1">
      <alignment horizontal="left" vertical="center" wrapText="1"/>
    </xf>
    <xf numFmtId="0" fontId="33" fillId="0" borderId="0" xfId="0" applyFont="1"/>
    <xf numFmtId="0" fontId="34" fillId="0" borderId="2" xfId="0" applyFont="1" applyBorder="1" applyAlignment="1">
      <alignment horizontal="center" vertical="center" wrapText="1"/>
    </xf>
    <xf numFmtId="0" fontId="34" fillId="0" borderId="0" xfId="70" applyFont="1" applyAlignment="1">
      <alignment horizontal="left" vertical="center"/>
    </xf>
    <xf numFmtId="0" fontId="34" fillId="0" borderId="2" xfId="0" applyFont="1" applyBorder="1" applyAlignment="1">
      <alignment horizontal="center" vertical="center" textRotation="90" wrapText="1"/>
    </xf>
    <xf numFmtId="0" fontId="29" fillId="0" borderId="0" xfId="0" applyFont="1" applyAlignment="1">
      <alignment horizontal="left" vertical="center" wrapText="1"/>
    </xf>
    <xf numFmtId="0" fontId="22" fillId="0" borderId="0" xfId="0" applyFont="1"/>
    <xf numFmtId="0" fontId="47" fillId="0" borderId="0" xfId="0" applyFont="1" applyAlignment="1">
      <alignment horizontal="left" vertical="center" wrapText="1"/>
    </xf>
    <xf numFmtId="0" fontId="41" fillId="0" borderId="0" xfId="0" applyFont="1"/>
    <xf numFmtId="0" fontId="42" fillId="0" borderId="0" xfId="70" applyFont="1" applyAlignment="1">
      <alignment horizontal="left" vertical="center"/>
    </xf>
    <xf numFmtId="0" fontId="42" fillId="0" borderId="2" xfId="0" applyFont="1" applyBorder="1" applyAlignment="1">
      <alignment horizontal="center" vertical="center" wrapText="1"/>
    </xf>
    <xf numFmtId="0" fontId="42" fillId="0" borderId="2" xfId="0" applyFont="1" applyBorder="1" applyAlignment="1">
      <alignment horizontal="center" vertical="center" textRotation="90" wrapText="1"/>
    </xf>
    <xf numFmtId="0" fontId="29" fillId="6" borderId="0" xfId="0" applyFont="1" applyFill="1" applyAlignment="1">
      <alignment horizontal="left" vertical="center" wrapText="1"/>
    </xf>
    <xf numFmtId="0" fontId="22" fillId="6" borderId="0" xfId="0" applyFont="1" applyFill="1"/>
    <xf numFmtId="0" fontId="9" fillId="6" borderId="0" xfId="70" applyFont="1" applyFill="1" applyAlignment="1">
      <alignment horizontal="left" vertical="center"/>
    </xf>
    <xf numFmtId="0" fontId="9" fillId="6" borderId="2" xfId="0" applyFont="1" applyFill="1" applyBorder="1" applyAlignment="1">
      <alignment horizontal="center" vertical="center" wrapText="1"/>
    </xf>
    <xf numFmtId="0" fontId="9" fillId="6" borderId="2" xfId="0" applyFont="1" applyFill="1" applyBorder="1" applyAlignment="1">
      <alignment horizontal="center" vertical="center" textRotation="90" wrapText="1"/>
    </xf>
    <xf numFmtId="0" fontId="29" fillId="0" borderId="18" xfId="0" applyFont="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textRotation="90" wrapText="1"/>
    </xf>
    <xf numFmtId="0" fontId="9" fillId="0" borderId="15" xfId="0" applyFont="1" applyBorder="1" applyAlignment="1">
      <alignment horizontal="center" vertical="center" textRotation="90" wrapText="1"/>
    </xf>
    <xf numFmtId="0" fontId="9" fillId="0" borderId="8"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4" xfId="0" applyFont="1" applyFill="1" applyBorder="1" applyAlignment="1">
      <alignment horizontal="center" vertical="center" textRotation="90" wrapText="1"/>
    </xf>
    <xf numFmtId="0" fontId="9" fillId="6" borderId="15" xfId="0" applyFont="1" applyFill="1" applyBorder="1" applyAlignment="1">
      <alignment horizontal="center" vertical="center" textRotation="90" wrapText="1"/>
    </xf>
  </cellXfs>
  <cellStyles count="95">
    <cellStyle name="Comma" xfId="1" builtinId="3"/>
    <cellStyle name="Comma 2" xfId="2" xr:uid="{00000000-0005-0000-0000-000001000000}"/>
    <cellStyle name="Comma 2 2" xfId="3" xr:uid="{00000000-0005-0000-0000-000002000000}"/>
    <cellStyle name="Comma 2 2 2" xfId="4" xr:uid="{00000000-0005-0000-0000-000003000000}"/>
    <cellStyle name="Comma 2 2 2 2" xfId="5" xr:uid="{00000000-0005-0000-0000-000004000000}"/>
    <cellStyle name="Comma 2 2 2 2 2" xfId="6" xr:uid="{00000000-0005-0000-0000-000005000000}"/>
    <cellStyle name="Comma 2 2 2 3" xfId="7" xr:uid="{00000000-0005-0000-0000-000006000000}"/>
    <cellStyle name="Comma 2 2 3" xfId="8" xr:uid="{00000000-0005-0000-0000-000007000000}"/>
    <cellStyle name="Comma 2 2 3 2" xfId="9" xr:uid="{00000000-0005-0000-0000-000008000000}"/>
    <cellStyle name="Comma 2 2 4" xfId="10" xr:uid="{00000000-0005-0000-0000-000009000000}"/>
    <cellStyle name="Comma 2 2 4 2" xfId="11" xr:uid="{00000000-0005-0000-0000-00000A000000}"/>
    <cellStyle name="Comma 2 2 5" xfId="12" xr:uid="{00000000-0005-0000-0000-00000B000000}"/>
    <cellStyle name="Comma 2 3" xfId="13" xr:uid="{00000000-0005-0000-0000-00000C000000}"/>
    <cellStyle name="Comma 2 3 2" xfId="14" xr:uid="{00000000-0005-0000-0000-00000D000000}"/>
    <cellStyle name="Comma 2 3 2 2" xfId="15" xr:uid="{00000000-0005-0000-0000-00000E000000}"/>
    <cellStyle name="Comma 2 3 3" xfId="16" xr:uid="{00000000-0005-0000-0000-00000F000000}"/>
    <cellStyle name="Comma 2 4" xfId="17" xr:uid="{00000000-0005-0000-0000-000010000000}"/>
    <cellStyle name="Comma 2 4 2" xfId="18" xr:uid="{00000000-0005-0000-0000-000011000000}"/>
    <cellStyle name="Comma 2 5" xfId="19" xr:uid="{00000000-0005-0000-0000-000012000000}"/>
    <cellStyle name="Comma 2 5 2" xfId="20" xr:uid="{00000000-0005-0000-0000-000013000000}"/>
    <cellStyle name="Comma 2 6" xfId="21" xr:uid="{00000000-0005-0000-0000-000014000000}"/>
    <cellStyle name="Comma 3" xfId="22" xr:uid="{00000000-0005-0000-0000-000015000000}"/>
    <cellStyle name="Comma 3 2" xfId="23" xr:uid="{00000000-0005-0000-0000-000016000000}"/>
    <cellStyle name="Comma 3 2 2" xfId="24" xr:uid="{00000000-0005-0000-0000-000017000000}"/>
    <cellStyle name="Comma 3 2 2 2" xfId="25" xr:uid="{00000000-0005-0000-0000-000018000000}"/>
    <cellStyle name="Comma 3 2 2 2 2" xfId="26" xr:uid="{00000000-0005-0000-0000-000019000000}"/>
    <cellStyle name="Comma 3 2 2 3" xfId="27" xr:uid="{00000000-0005-0000-0000-00001A000000}"/>
    <cellStyle name="Comma 3 2 3" xfId="28" xr:uid="{00000000-0005-0000-0000-00001B000000}"/>
    <cellStyle name="Comma 3 2 3 2" xfId="29" xr:uid="{00000000-0005-0000-0000-00001C000000}"/>
    <cellStyle name="Comma 3 2 4" xfId="30" xr:uid="{00000000-0005-0000-0000-00001D000000}"/>
    <cellStyle name="Comma 3 2 4 2" xfId="31" xr:uid="{00000000-0005-0000-0000-00001E000000}"/>
    <cellStyle name="Comma 3 2 5" xfId="32" xr:uid="{00000000-0005-0000-0000-00001F000000}"/>
    <cellStyle name="Comma 3 3" xfId="33" xr:uid="{00000000-0005-0000-0000-000020000000}"/>
    <cellStyle name="Comma 3 3 2" xfId="34" xr:uid="{00000000-0005-0000-0000-000021000000}"/>
    <cellStyle name="Comma 3 3 2 2" xfId="35" xr:uid="{00000000-0005-0000-0000-000022000000}"/>
    <cellStyle name="Comma 3 3 3" xfId="36" xr:uid="{00000000-0005-0000-0000-000023000000}"/>
    <cellStyle name="Comma 3 4" xfId="37" xr:uid="{00000000-0005-0000-0000-000024000000}"/>
    <cellStyle name="Comma 3 4 2" xfId="38" xr:uid="{00000000-0005-0000-0000-000025000000}"/>
    <cellStyle name="Comma 3 5" xfId="39" xr:uid="{00000000-0005-0000-0000-000026000000}"/>
    <cellStyle name="Comma 3 5 2" xfId="40" xr:uid="{00000000-0005-0000-0000-000027000000}"/>
    <cellStyle name="Comma 3 6" xfId="41" xr:uid="{00000000-0005-0000-0000-000028000000}"/>
    <cellStyle name="Comma 4" xfId="42" xr:uid="{00000000-0005-0000-0000-000029000000}"/>
    <cellStyle name="Comma 4 2" xfId="43" xr:uid="{00000000-0005-0000-0000-00002A000000}"/>
    <cellStyle name="Comma 4 2 2" xfId="44" xr:uid="{00000000-0005-0000-0000-00002B000000}"/>
    <cellStyle name="Comma 4 2 2 2" xfId="45" xr:uid="{00000000-0005-0000-0000-00002C000000}"/>
    <cellStyle name="Comma 4 2 3" xfId="46" xr:uid="{00000000-0005-0000-0000-00002D000000}"/>
    <cellStyle name="Comma 4 3" xfId="47" xr:uid="{00000000-0005-0000-0000-00002E000000}"/>
    <cellStyle name="Comma 4 3 2" xfId="48" xr:uid="{00000000-0005-0000-0000-00002F000000}"/>
    <cellStyle name="Comma 4 4" xfId="49" xr:uid="{00000000-0005-0000-0000-000030000000}"/>
    <cellStyle name="Comma 4 4 2" xfId="50" xr:uid="{00000000-0005-0000-0000-000031000000}"/>
    <cellStyle name="Comma 4 5" xfId="51" xr:uid="{00000000-0005-0000-0000-000032000000}"/>
    <cellStyle name="Comma 5" xfId="52" xr:uid="{00000000-0005-0000-0000-000033000000}"/>
    <cellStyle name="Comma 5 2" xfId="53" xr:uid="{00000000-0005-0000-0000-000034000000}"/>
    <cellStyle name="Comma 5 2 2" xfId="54" xr:uid="{00000000-0005-0000-0000-000035000000}"/>
    <cellStyle name="Comma 5 3" xfId="55" xr:uid="{00000000-0005-0000-0000-000036000000}"/>
    <cellStyle name="Comma 6" xfId="56" xr:uid="{00000000-0005-0000-0000-000037000000}"/>
    <cellStyle name="Comma 6 2" xfId="57" xr:uid="{00000000-0005-0000-0000-000038000000}"/>
    <cellStyle name="Comma 6 2 2" xfId="84" xr:uid="{00000000-0005-0000-0000-000039000000}"/>
    <cellStyle name="Comma 6 3" xfId="83" xr:uid="{00000000-0005-0000-0000-00003A000000}"/>
    <cellStyle name="Comma 7" xfId="58" xr:uid="{00000000-0005-0000-0000-00003B000000}"/>
    <cellStyle name="Comma 7 2" xfId="59" xr:uid="{00000000-0005-0000-0000-00003C000000}"/>
    <cellStyle name="Comma 7 2 2" xfId="86" xr:uid="{00000000-0005-0000-0000-00003D000000}"/>
    <cellStyle name="Comma 7 3" xfId="85" xr:uid="{00000000-0005-0000-0000-00003E000000}"/>
    <cellStyle name="Comma 8" xfId="60" xr:uid="{00000000-0005-0000-0000-00003F000000}"/>
    <cellStyle name="Comma 8 2" xfId="87" xr:uid="{00000000-0005-0000-0000-000040000000}"/>
    <cellStyle name="Date" xfId="61" xr:uid="{00000000-0005-0000-0000-000041000000}"/>
    <cellStyle name="Excel Built-in Normal" xfId="62" xr:uid="{00000000-0005-0000-0000-000042000000}"/>
    <cellStyle name="Excel Built-in Normal 2" xfId="63" xr:uid="{00000000-0005-0000-0000-000043000000}"/>
    <cellStyle name="Fixed" xfId="64" xr:uid="{00000000-0005-0000-0000-000044000000}"/>
    <cellStyle name="Heading 1 2" xfId="65" xr:uid="{00000000-0005-0000-0000-000045000000}"/>
    <cellStyle name="Heading1" xfId="66" xr:uid="{00000000-0005-0000-0000-000046000000}"/>
    <cellStyle name="Heading2" xfId="67" xr:uid="{00000000-0005-0000-0000-000047000000}"/>
    <cellStyle name="Normal" xfId="0" builtinId="0"/>
    <cellStyle name="Normal 11" xfId="68" xr:uid="{00000000-0005-0000-0000-000049000000}"/>
    <cellStyle name="Normal 2" xfId="69" xr:uid="{00000000-0005-0000-0000-00004A000000}"/>
    <cellStyle name="Normal 2 2" xfId="82" xr:uid="{00000000-0005-0000-0000-00004B000000}"/>
    <cellStyle name="Normal 2 2 2" xfId="92" xr:uid="{00000000-0005-0000-0000-00004C000000}"/>
    <cellStyle name="Normal 3" xfId="70" xr:uid="{00000000-0005-0000-0000-00004D000000}"/>
    <cellStyle name="Normal 3 2" xfId="71" xr:uid="{00000000-0005-0000-0000-00004E000000}"/>
    <cellStyle name="Normal 3 2 2" xfId="88" xr:uid="{00000000-0005-0000-0000-00004F000000}"/>
    <cellStyle name="Normal 3 3" xfId="72" xr:uid="{00000000-0005-0000-0000-000050000000}"/>
    <cellStyle name="Normal 4" xfId="73" xr:uid="{00000000-0005-0000-0000-000051000000}"/>
    <cellStyle name="Normal 4 2" xfId="74" xr:uid="{00000000-0005-0000-0000-000052000000}"/>
    <cellStyle name="Normal 4 3" xfId="89" xr:uid="{00000000-0005-0000-0000-000053000000}"/>
    <cellStyle name="Normal 4 4" xfId="75" xr:uid="{00000000-0005-0000-0000-000054000000}"/>
    <cellStyle name="Normal 4 4 2" xfId="90" xr:uid="{00000000-0005-0000-0000-000055000000}"/>
    <cellStyle name="Normal 5 2 3" xfId="81" xr:uid="{00000000-0005-0000-0000-000056000000}"/>
    <cellStyle name="Normal 5 2 3 2" xfId="91" xr:uid="{00000000-0005-0000-0000-000057000000}"/>
    <cellStyle name="Normal_Liepaja Peldu 5 UK tames" xfId="94" xr:uid="{00000000-0005-0000-0000-000058000000}"/>
    <cellStyle name="Normal_Sheet1" xfId="76" xr:uid="{00000000-0005-0000-0000-000059000000}"/>
    <cellStyle name="Normal_Siguldas 27 - tabulas" xfId="93" xr:uid="{00000000-0005-0000-0000-00005A000000}"/>
    <cellStyle name="Style 1" xfId="77" xr:uid="{00000000-0005-0000-0000-00005B000000}"/>
    <cellStyle name="Style 1 3" xfId="78" xr:uid="{00000000-0005-0000-0000-00005C000000}"/>
    <cellStyle name="Total" xfId="79" builtinId="25" customBuiltin="1"/>
    <cellStyle name="Стиль 1" xfId="80" xr:uid="{00000000-0005-0000-0000-00005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Tame2/c/Tames&amp;Tames/Formati/kop-tamem-35.xls" TargetMode="External"/><Relationship Id="rId1" Type="http://schemas.openxmlformats.org/officeDocument/2006/relationships/externalLinkPath" Target="/Tame2/c/Tames&amp;Tames/Formati/kop-tamem-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 val="Sat,rād_12"/>
      <sheetName val="_veids211"/>
      <sheetName val="kops2"/>
      <sheetName val="2,2"/>
      <sheetName val="Taul4"/>
      <sheetName val="Sat,rād_13"/>
      <sheetName val="_veids212"/>
      <sheetName val="Sat,rād_14"/>
      <sheetName val="_veids213"/>
      <sheetName val="Sat,rād_16"/>
      <sheetName val="_veids215"/>
      <sheetName val="Sat,rād_15"/>
      <sheetName val="_veids214"/>
      <sheetName val="Sat,rād_17"/>
      <sheetName val="_veids216"/>
      <sheetName val="Sat,rād_18"/>
      <sheetName val="_veids217"/>
      <sheetName val="Sat,rād_19"/>
      <sheetName val="_veids218"/>
      <sheetName val="Sat,rād_20"/>
      <sheetName val="_veids219"/>
      <sheetName val="3-1"/>
      <sheetName val="3-2"/>
      <sheetName val="3-3"/>
      <sheetName val="3-4"/>
      <sheetName val="3-5"/>
      <sheetName val="3-6"/>
      <sheetName val="3-7"/>
      <sheetName val="3-8"/>
      <sheetName val="3-9"/>
      <sheetName val="5-1"/>
      <sheetName val="5-5"/>
      <sheetName val="2k.1-1"/>
      <sheetName val="2k.1-2"/>
      <sheetName val="Sat,rād_22"/>
      <sheetName val="_veids221"/>
      <sheetName val="Sat,rād_21"/>
      <sheetName val="_veids220"/>
      <sheetName val="Sat,rād_23"/>
      <sheetName val="_veids222"/>
      <sheetName val="Sat,rād_24"/>
      <sheetName val="_veids223"/>
      <sheetName val="Sat,rād_25"/>
      <sheetName val="_veids224"/>
      <sheetName val="Sat,rād_32"/>
      <sheetName val="_veids231"/>
      <sheetName val="Sat,rād_27"/>
      <sheetName val="_veids226"/>
      <sheetName val="Sat,rād_26"/>
      <sheetName val="_veids225"/>
      <sheetName val="Sat,rād_30"/>
      <sheetName val="_veids229"/>
      <sheetName val="Sat,rād_29"/>
      <sheetName val="_veids228"/>
      <sheetName val="Sat,rād_28"/>
      <sheetName val="_veids227"/>
      <sheetName val="Sat,rād_31"/>
      <sheetName val="_veids230"/>
      <sheetName val="2k_1-1"/>
      <sheetName val="2k_1-2"/>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pex">
      <a:majorFont>
        <a:latin typeface="Lucida Sans"/>
        <a:ea typeface=""/>
        <a:cs typeface=""/>
        <a:font script="Grek" typeface="Arial"/>
        <a:font script="Cyrl" typeface="Arial"/>
        <a:font script="Jpan" typeface="HG丸ｺﾞｼｯｸM-PRO"/>
        <a:font script="Hang" typeface="휴먼옛체"/>
        <a:font script="Hans" typeface="黑体"/>
        <a:font script="Hant" typeface="微軟正黑體"/>
        <a:font script="Arab" typeface="Tahoma"/>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Book Antiqua"/>
        <a:ea typeface=""/>
        <a:cs typeface=""/>
        <a:font script="Grek" typeface="Times New Roman"/>
        <a:font script="Cyrl" typeface="Times New Roman"/>
        <a:font script="Jpan" typeface="HG明朝B"/>
        <a:font script="Hang" typeface="돋움"/>
        <a:font script="Hans" typeface="宋体"/>
        <a:font script="Hant" typeface="新細明體"/>
        <a:font script="Arab" typeface="Times New Roman"/>
        <a:font script="Hebr" typeface="David"/>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0"/>
  <sheetViews>
    <sheetView topLeftCell="A83" workbookViewId="0">
      <selection activeCell="B115" sqref="B115"/>
    </sheetView>
  </sheetViews>
  <sheetFormatPr baseColWidth="10" defaultColWidth="9.1640625" defaultRowHeight="13"/>
  <cols>
    <col min="1" max="1" width="6.5" style="1" customWidth="1"/>
    <col min="2" max="2" width="60" style="7" customWidth="1"/>
    <col min="3" max="3" width="5.1640625" style="7" hidden="1" customWidth="1"/>
    <col min="4" max="4" width="4.6640625" style="1" customWidth="1"/>
    <col min="5" max="5" width="7.5" style="2" hidden="1" customWidth="1"/>
    <col min="6" max="6" width="7" style="2" customWidth="1"/>
    <col min="7" max="7" width="8.5" style="2" customWidth="1"/>
    <col min="8" max="8" width="8.83203125" style="2" customWidth="1"/>
    <col min="9" max="9" width="10" style="2" customWidth="1"/>
    <col min="10" max="10" width="9.5" style="2" customWidth="1"/>
    <col min="11" max="11" width="9.1640625" style="2"/>
    <col min="12" max="12" width="24.6640625" style="2" customWidth="1"/>
    <col min="13" max="16384" width="9.1640625" style="2"/>
  </cols>
  <sheetData>
    <row r="1" spans="1:10" s="16" customFormat="1" ht="14">
      <c r="A1" s="5"/>
      <c r="B1" s="10" t="s">
        <v>18</v>
      </c>
      <c r="C1" s="5"/>
      <c r="D1" s="5"/>
      <c r="E1" s="5"/>
      <c r="F1" s="5"/>
      <c r="G1" s="5" t="s">
        <v>76</v>
      </c>
      <c r="H1" s="5" t="s">
        <v>77</v>
      </c>
      <c r="I1" s="5" t="s">
        <v>78</v>
      </c>
      <c r="J1" s="5" t="s">
        <v>79</v>
      </c>
    </row>
    <row r="2" spans="1:10" ht="14">
      <c r="A2" s="4">
        <v>1</v>
      </c>
      <c r="B2" s="9" t="s">
        <v>19</v>
      </c>
      <c r="C2" s="9"/>
      <c r="D2" s="13" t="s">
        <v>17</v>
      </c>
      <c r="E2" s="13"/>
      <c r="F2" s="14">
        <v>6</v>
      </c>
      <c r="G2" s="12"/>
      <c r="H2" s="8"/>
      <c r="I2" s="8"/>
      <c r="J2" s="8"/>
    </row>
    <row r="3" spans="1:10" s="16" customFormat="1" ht="42">
      <c r="A3" s="5"/>
      <c r="B3" s="5" t="s">
        <v>20</v>
      </c>
      <c r="C3" s="5"/>
      <c r="D3" s="5" t="s">
        <v>17</v>
      </c>
      <c r="E3" s="5"/>
      <c r="F3" s="6">
        <v>1</v>
      </c>
      <c r="G3" s="12">
        <v>5.5880000000000001</v>
      </c>
      <c r="H3" s="8">
        <v>2.75</v>
      </c>
      <c r="I3" s="8">
        <f>(G3+G3+H3+H3)*F3</f>
        <v>16.676000000000002</v>
      </c>
      <c r="J3" s="8">
        <f>G3*F3</f>
        <v>5.5880000000000001</v>
      </c>
    </row>
    <row r="4" spans="1:10" s="16" customFormat="1" ht="42">
      <c r="A4" s="5"/>
      <c r="B4" s="5" t="s">
        <v>22</v>
      </c>
      <c r="C4" s="5"/>
      <c r="D4" s="5" t="s">
        <v>17</v>
      </c>
      <c r="E4" s="5"/>
      <c r="F4" s="6">
        <v>2</v>
      </c>
      <c r="G4" s="12">
        <v>6.05</v>
      </c>
      <c r="H4" s="8">
        <v>2.6</v>
      </c>
      <c r="I4" s="8">
        <f>(G4+G4+H4+H4)*F4</f>
        <v>34.6</v>
      </c>
      <c r="J4" s="8">
        <f>G4*F4</f>
        <v>12.1</v>
      </c>
    </row>
    <row r="5" spans="1:10" s="16" customFormat="1" ht="42">
      <c r="A5" s="5"/>
      <c r="B5" s="5" t="s">
        <v>23</v>
      </c>
      <c r="C5" s="5"/>
      <c r="D5" s="5" t="s">
        <v>17</v>
      </c>
      <c r="E5" s="5"/>
      <c r="F5" s="6">
        <v>1</v>
      </c>
      <c r="G5" s="12">
        <v>5.5</v>
      </c>
      <c r="H5" s="8">
        <v>2.6</v>
      </c>
      <c r="I5" s="8">
        <f>(G5+G5+H5+H5)*F5</f>
        <v>16.2</v>
      </c>
      <c r="J5" s="8">
        <f>G5*F5</f>
        <v>5.5</v>
      </c>
    </row>
    <row r="6" spans="1:10" s="16" customFormat="1" ht="42">
      <c r="A6" s="5"/>
      <c r="B6" s="5" t="s">
        <v>24</v>
      </c>
      <c r="C6" s="5"/>
      <c r="D6" s="5" t="s">
        <v>17</v>
      </c>
      <c r="E6" s="5"/>
      <c r="F6" s="6">
        <v>1</v>
      </c>
      <c r="G6" s="12">
        <v>2.35</v>
      </c>
      <c r="H6" s="8">
        <v>1.1499999999999999</v>
      </c>
      <c r="I6" s="8">
        <f>(G6+G6+H6+H6)*F6</f>
        <v>7</v>
      </c>
      <c r="J6" s="8">
        <f>G6*F6</f>
        <v>2.35</v>
      </c>
    </row>
    <row r="7" spans="1:10" s="16" customFormat="1" ht="42">
      <c r="A7" s="5"/>
      <c r="B7" s="5" t="s">
        <v>25</v>
      </c>
      <c r="C7" s="5"/>
      <c r="D7" s="5" t="s">
        <v>17</v>
      </c>
      <c r="E7" s="5"/>
      <c r="F7" s="6">
        <v>1</v>
      </c>
      <c r="G7" s="12">
        <v>4.2</v>
      </c>
      <c r="H7" s="8">
        <v>1.1499999999999999</v>
      </c>
      <c r="I7" s="8">
        <f>(G7+G7+H7+H7)*F7</f>
        <v>10.700000000000001</v>
      </c>
      <c r="J7" s="8">
        <f>G7*F7</f>
        <v>4.2</v>
      </c>
    </row>
    <row r="8" spans="1:10" s="16" customFormat="1">
      <c r="A8" s="5"/>
      <c r="B8" s="21"/>
      <c r="C8" s="5"/>
      <c r="D8" s="5"/>
      <c r="E8" s="5"/>
      <c r="F8" s="6"/>
      <c r="G8" s="12"/>
      <c r="H8" s="8"/>
      <c r="I8" s="8"/>
      <c r="J8" s="8"/>
    </row>
    <row r="9" spans="1:10" s="16" customFormat="1">
      <c r="A9" s="5"/>
      <c r="B9" s="19"/>
      <c r="C9" s="5"/>
      <c r="D9" s="5"/>
      <c r="E9" s="5"/>
      <c r="F9" s="6"/>
      <c r="G9" s="12"/>
      <c r="H9" s="8"/>
      <c r="I9" s="18">
        <f>SUM(I3:I7)</f>
        <v>85.176000000000002</v>
      </c>
      <c r="J9" s="18">
        <f>SUM(J3:J7)</f>
        <v>29.738</v>
      </c>
    </row>
    <row r="10" spans="1:10" s="16" customFormat="1">
      <c r="A10" s="5"/>
      <c r="B10" s="19"/>
      <c r="C10" s="5"/>
      <c r="D10" s="5"/>
      <c r="E10" s="5"/>
      <c r="F10" s="6"/>
      <c r="G10" s="12"/>
      <c r="H10" s="8"/>
      <c r="I10" s="8"/>
      <c r="J10" s="8"/>
    </row>
    <row r="11" spans="1:10" s="16" customFormat="1" ht="40.5" customHeight="1">
      <c r="A11" s="5"/>
      <c r="B11" s="5" t="s">
        <v>84</v>
      </c>
      <c r="C11" s="5"/>
      <c r="D11" s="20" t="s">
        <v>17</v>
      </c>
      <c r="E11" s="5"/>
      <c r="F11" s="6">
        <v>1</v>
      </c>
      <c r="G11" s="12">
        <v>3.58</v>
      </c>
      <c r="H11" s="8">
        <v>1.7</v>
      </c>
      <c r="I11" s="8">
        <f>(G11+G11+H11+H11)*F11</f>
        <v>10.559999999999999</v>
      </c>
      <c r="J11" s="8">
        <f>G11*F11</f>
        <v>3.58</v>
      </c>
    </row>
    <row r="12" spans="1:10" s="16" customFormat="1" ht="40.5" customHeight="1">
      <c r="A12" s="5"/>
      <c r="B12" s="5" t="s">
        <v>86</v>
      </c>
      <c r="C12" s="5"/>
      <c r="D12" s="20" t="s">
        <v>17</v>
      </c>
      <c r="E12" s="5"/>
      <c r="F12" s="6">
        <v>2</v>
      </c>
      <c r="G12" s="12">
        <v>1.35</v>
      </c>
      <c r="H12" s="8">
        <v>1.7</v>
      </c>
      <c r="I12" s="8">
        <f>(G12+G12+H12+H12)*F12</f>
        <v>12.200000000000001</v>
      </c>
      <c r="J12" s="8">
        <f>G12*F12</f>
        <v>2.7</v>
      </c>
    </row>
    <row r="13" spans="1:10" s="16" customFormat="1" ht="40.5" customHeight="1">
      <c r="A13" s="5"/>
      <c r="B13" s="5" t="s">
        <v>85</v>
      </c>
      <c r="C13" s="5"/>
      <c r="D13" s="20" t="s">
        <v>17</v>
      </c>
      <c r="E13" s="5"/>
      <c r="F13" s="6">
        <v>2</v>
      </c>
      <c r="G13" s="12">
        <v>4.8</v>
      </c>
      <c r="H13" s="8">
        <v>1.7</v>
      </c>
      <c r="I13" s="8">
        <f>(G13+G13+H13+H13)*F13</f>
        <v>25.999999999999996</v>
      </c>
      <c r="J13" s="8">
        <f>G13*F13</f>
        <v>9.6</v>
      </c>
    </row>
    <row r="14" spans="1:10" s="16" customFormat="1" ht="40.5" customHeight="1">
      <c r="A14" s="5"/>
      <c r="B14" s="5" t="s">
        <v>87</v>
      </c>
      <c r="C14" s="5"/>
      <c r="D14" s="20" t="s">
        <v>17</v>
      </c>
      <c r="E14" s="5"/>
      <c r="F14" s="6">
        <v>2</v>
      </c>
      <c r="G14" s="12">
        <v>1.35</v>
      </c>
      <c r="H14" s="8">
        <v>1.63</v>
      </c>
      <c r="I14" s="8">
        <f>(G14+G14+H14+H14)*F14</f>
        <v>11.92</v>
      </c>
      <c r="J14" s="8">
        <f>G14*F14</f>
        <v>2.7</v>
      </c>
    </row>
    <row r="15" spans="1:10" s="16" customFormat="1">
      <c r="A15" s="5"/>
      <c r="B15" s="19"/>
      <c r="C15" s="5"/>
      <c r="D15" s="5"/>
      <c r="E15" s="5"/>
      <c r="F15" s="6"/>
      <c r="G15" s="12"/>
      <c r="H15" s="8"/>
      <c r="I15" s="18">
        <f>SUM(I9:I14)</f>
        <v>145.85599999999999</v>
      </c>
      <c r="J15" s="18">
        <f>SUM(J9:J14)</f>
        <v>48.318000000000005</v>
      </c>
    </row>
    <row r="16" spans="1:10" s="16" customFormat="1" ht="14">
      <c r="A16" s="5"/>
      <c r="B16" s="10" t="s">
        <v>34</v>
      </c>
      <c r="C16" s="5"/>
      <c r="D16" s="5"/>
      <c r="E16" s="5"/>
      <c r="F16" s="6"/>
      <c r="G16" s="5"/>
      <c r="H16" s="5"/>
      <c r="J16" s="8"/>
    </row>
    <row r="17" spans="1:10" ht="14">
      <c r="A17" s="4">
        <v>4</v>
      </c>
      <c r="B17" s="9" t="s">
        <v>21</v>
      </c>
      <c r="C17" s="9"/>
      <c r="D17" s="13" t="s">
        <v>17</v>
      </c>
      <c r="E17" s="13"/>
      <c r="F17" s="14">
        <v>15</v>
      </c>
      <c r="G17" s="12"/>
      <c r="H17" s="8"/>
      <c r="I17" s="8"/>
      <c r="J17" s="8" t="s">
        <v>83</v>
      </c>
    </row>
    <row r="18" spans="1:10" s="16" customFormat="1" ht="42">
      <c r="A18" s="5"/>
      <c r="B18" s="5" t="s">
        <v>81</v>
      </c>
      <c r="C18" s="5"/>
      <c r="D18" s="5" t="s">
        <v>17</v>
      </c>
      <c r="E18" s="5"/>
      <c r="F18" s="6">
        <v>1</v>
      </c>
      <c r="G18" s="5">
        <v>1</v>
      </c>
      <c r="H18" s="5">
        <v>2.1</v>
      </c>
      <c r="I18" s="8">
        <f t="shared" ref="I18:I26" si="0">(G18+G18+H18+H18)*F18</f>
        <v>6.1999999999999993</v>
      </c>
      <c r="J18" s="8">
        <f>F18*(G18+H18+H18)</f>
        <v>5.2</v>
      </c>
    </row>
    <row r="19" spans="1:10" s="16" customFormat="1" ht="56">
      <c r="A19" s="5"/>
      <c r="B19" s="5" t="s">
        <v>51</v>
      </c>
      <c r="C19" s="5"/>
      <c r="D19" s="5" t="s">
        <v>17</v>
      </c>
      <c r="E19" s="5"/>
      <c r="F19" s="6">
        <v>1</v>
      </c>
      <c r="G19" s="5">
        <v>1</v>
      </c>
      <c r="H19" s="5">
        <v>2.1</v>
      </c>
      <c r="I19" s="8">
        <f t="shared" si="0"/>
        <v>6.1999999999999993</v>
      </c>
      <c r="J19" s="8">
        <f t="shared" ref="J19:J26" si="1">F19*(G19+H19+H19)</f>
        <v>5.2</v>
      </c>
    </row>
    <row r="20" spans="1:10" s="16" customFormat="1" ht="56">
      <c r="A20" s="5"/>
      <c r="B20" s="5" t="s">
        <v>52</v>
      </c>
      <c r="C20" s="5"/>
      <c r="D20" s="5" t="s">
        <v>17</v>
      </c>
      <c r="E20" s="5"/>
      <c r="F20" s="6">
        <v>2</v>
      </c>
      <c r="G20" s="5">
        <v>1.8</v>
      </c>
      <c r="H20" s="5">
        <v>2.1</v>
      </c>
      <c r="I20" s="8">
        <f t="shared" si="0"/>
        <v>15.600000000000001</v>
      </c>
      <c r="J20" s="8">
        <f t="shared" si="1"/>
        <v>12</v>
      </c>
    </row>
    <row r="21" spans="1:10" s="16" customFormat="1" ht="42">
      <c r="A21" s="5"/>
      <c r="B21" s="5" t="s">
        <v>53</v>
      </c>
      <c r="C21" s="5"/>
      <c r="D21" s="5" t="s">
        <v>17</v>
      </c>
      <c r="E21" s="5"/>
      <c r="F21" s="6">
        <v>1</v>
      </c>
      <c r="G21" s="5">
        <v>2.2000000000000002</v>
      </c>
      <c r="H21" s="5">
        <v>2.1</v>
      </c>
      <c r="I21" s="8">
        <f t="shared" si="0"/>
        <v>8.6</v>
      </c>
      <c r="J21" s="8">
        <f t="shared" si="1"/>
        <v>6.4</v>
      </c>
    </row>
    <row r="22" spans="1:10" s="16" customFormat="1" ht="42">
      <c r="A22" s="5"/>
      <c r="B22" s="5" t="s">
        <v>44</v>
      </c>
      <c r="C22" s="5"/>
      <c r="D22" s="5" t="s">
        <v>17</v>
      </c>
      <c r="E22" s="5"/>
      <c r="F22" s="6">
        <v>1</v>
      </c>
      <c r="G22" s="5">
        <v>2.4</v>
      </c>
      <c r="H22" s="5">
        <v>2.4</v>
      </c>
      <c r="I22" s="8">
        <f t="shared" si="0"/>
        <v>9.6</v>
      </c>
      <c r="J22" s="8">
        <f t="shared" si="1"/>
        <v>7.1999999999999993</v>
      </c>
    </row>
    <row r="23" spans="1:10" s="16" customFormat="1" ht="56">
      <c r="A23" s="5"/>
      <c r="B23" s="5" t="s">
        <v>69</v>
      </c>
      <c r="C23" s="5"/>
      <c r="D23" s="5" t="s">
        <v>17</v>
      </c>
      <c r="E23" s="5"/>
      <c r="F23" s="6">
        <v>3</v>
      </c>
      <c r="G23" s="5">
        <v>1</v>
      </c>
      <c r="H23" s="5">
        <v>2.1</v>
      </c>
      <c r="I23" s="8">
        <f t="shared" si="0"/>
        <v>18.599999999999998</v>
      </c>
      <c r="J23" s="8">
        <f t="shared" si="1"/>
        <v>15.600000000000001</v>
      </c>
    </row>
    <row r="24" spans="1:10" s="16" customFormat="1" ht="56">
      <c r="A24" s="5"/>
      <c r="B24" s="5" t="s">
        <v>54</v>
      </c>
      <c r="C24" s="5"/>
      <c r="D24" s="5" t="s">
        <v>17</v>
      </c>
      <c r="E24" s="5"/>
      <c r="F24" s="6">
        <v>1</v>
      </c>
      <c r="G24" s="5">
        <v>1</v>
      </c>
      <c r="H24" s="5">
        <v>2.1</v>
      </c>
      <c r="I24" s="8">
        <f t="shared" si="0"/>
        <v>6.1999999999999993</v>
      </c>
      <c r="J24" s="8">
        <f t="shared" si="1"/>
        <v>5.2</v>
      </c>
    </row>
    <row r="25" spans="1:10" s="16" customFormat="1" ht="42">
      <c r="A25" s="5"/>
      <c r="B25" s="5" t="s">
        <v>55</v>
      </c>
      <c r="C25" s="5"/>
      <c r="D25" s="5" t="s">
        <v>17</v>
      </c>
      <c r="E25" s="5"/>
      <c r="F25" s="6">
        <v>3</v>
      </c>
      <c r="G25" s="5">
        <v>1</v>
      </c>
      <c r="H25" s="5">
        <v>2.1</v>
      </c>
      <c r="I25" s="8">
        <f t="shared" si="0"/>
        <v>18.599999999999998</v>
      </c>
      <c r="J25" s="8">
        <f t="shared" si="1"/>
        <v>15.600000000000001</v>
      </c>
    </row>
    <row r="26" spans="1:10" s="16" customFormat="1" ht="56">
      <c r="A26" s="5"/>
      <c r="B26" s="5" t="s">
        <v>56</v>
      </c>
      <c r="C26" s="5"/>
      <c r="D26" s="5" t="s">
        <v>17</v>
      </c>
      <c r="E26" s="5"/>
      <c r="F26" s="6">
        <v>2</v>
      </c>
      <c r="G26" s="5">
        <v>1.8</v>
      </c>
      <c r="H26" s="5">
        <v>2.1</v>
      </c>
      <c r="I26" s="8">
        <f t="shared" si="0"/>
        <v>15.600000000000001</v>
      </c>
      <c r="J26" s="8">
        <f t="shared" si="1"/>
        <v>12</v>
      </c>
    </row>
    <row r="27" spans="1:10" s="16" customFormat="1">
      <c r="A27" s="5"/>
      <c r="B27" s="5"/>
      <c r="C27" s="5"/>
      <c r="D27" s="5"/>
      <c r="E27" s="5"/>
      <c r="F27" s="6"/>
      <c r="G27" s="5"/>
      <c r="H27" s="5"/>
      <c r="I27" s="18">
        <f>SUM(I18:I26)</f>
        <v>105.19999999999999</v>
      </c>
      <c r="J27" s="17">
        <f>SUM(J18:J26)</f>
        <v>84.4</v>
      </c>
    </row>
    <row r="28" spans="1:10" s="16" customFormat="1">
      <c r="A28" s="5"/>
      <c r="B28" s="5"/>
      <c r="C28" s="5"/>
      <c r="D28" s="5"/>
      <c r="E28" s="5"/>
      <c r="F28" s="6"/>
      <c r="G28" s="5"/>
      <c r="H28" s="5"/>
      <c r="I28" s="8"/>
      <c r="J28" s="8"/>
    </row>
    <row r="29" spans="1:10" s="16" customFormat="1" ht="56">
      <c r="A29" s="5"/>
      <c r="B29" s="5" t="s">
        <v>57</v>
      </c>
      <c r="C29" s="5"/>
      <c r="D29" s="5" t="s">
        <v>17</v>
      </c>
      <c r="E29" s="5"/>
      <c r="F29" s="6">
        <v>1</v>
      </c>
      <c r="G29" s="5">
        <v>1.8</v>
      </c>
      <c r="H29" s="5">
        <v>2.1</v>
      </c>
      <c r="I29" s="8">
        <f>(G29+G29+H29+H29)*F29</f>
        <v>7.8000000000000007</v>
      </c>
      <c r="J29" s="8">
        <f>F29*(G29+H29+H29)</f>
        <v>6</v>
      </c>
    </row>
    <row r="30" spans="1:10" s="16" customFormat="1">
      <c r="A30" s="5"/>
      <c r="B30" s="19"/>
      <c r="C30" s="5"/>
      <c r="D30" s="5"/>
      <c r="E30" s="5"/>
      <c r="F30" s="6"/>
      <c r="G30" s="5"/>
      <c r="H30" s="5"/>
      <c r="I30" s="18">
        <f>SUM(I29)</f>
        <v>7.8000000000000007</v>
      </c>
      <c r="J30" s="17">
        <f>J29</f>
        <v>6</v>
      </c>
    </row>
    <row r="31" spans="1:10" s="16" customFormat="1">
      <c r="A31" s="5"/>
      <c r="B31" s="19"/>
      <c r="C31" s="5"/>
      <c r="D31" s="5"/>
      <c r="E31" s="5"/>
      <c r="F31" s="6"/>
      <c r="G31" s="12"/>
      <c r="H31" s="8"/>
      <c r="I31" s="8"/>
      <c r="J31" s="8"/>
    </row>
    <row r="32" spans="1:10" s="16" customFormat="1" ht="14">
      <c r="A32" s="5"/>
      <c r="B32" s="10" t="s">
        <v>30</v>
      </c>
      <c r="C32" s="5"/>
      <c r="D32" s="5"/>
      <c r="E32" s="5"/>
      <c r="F32" s="6"/>
      <c r="G32" s="5"/>
      <c r="H32" s="5"/>
      <c r="J32" s="8"/>
    </row>
    <row r="33" spans="1:10" ht="14">
      <c r="A33" s="4">
        <v>3</v>
      </c>
      <c r="B33" s="9" t="s">
        <v>21</v>
      </c>
      <c r="C33" s="9"/>
      <c r="D33" s="13" t="s">
        <v>17</v>
      </c>
      <c r="E33" s="13"/>
      <c r="F33" s="14">
        <v>44</v>
      </c>
      <c r="G33" s="12"/>
      <c r="H33" s="8"/>
      <c r="I33" s="8"/>
      <c r="J33" s="8"/>
    </row>
    <row r="34" spans="1:10" s="16" customFormat="1" ht="42">
      <c r="A34" s="5"/>
      <c r="B34" s="5" t="s">
        <v>73</v>
      </c>
      <c r="C34" s="5"/>
      <c r="D34" s="5" t="s">
        <v>17</v>
      </c>
      <c r="E34" s="5"/>
      <c r="F34" s="6">
        <v>7</v>
      </c>
      <c r="G34" s="5">
        <v>1</v>
      </c>
      <c r="H34" s="5">
        <v>2.1</v>
      </c>
      <c r="I34" s="8">
        <f t="shared" ref="I34:I48" si="2">(G34+G34+H34+H34)*F34</f>
        <v>43.399999999999991</v>
      </c>
      <c r="J34" s="8">
        <f t="shared" ref="J34:J48" si="3">F34*(G34+H34+H34)</f>
        <v>36.4</v>
      </c>
    </row>
    <row r="35" spans="1:10" s="16" customFormat="1" ht="56">
      <c r="A35" s="5"/>
      <c r="B35" s="5" t="s">
        <v>74</v>
      </c>
      <c r="C35" s="5"/>
      <c r="D35" s="5" t="s">
        <v>17</v>
      </c>
      <c r="E35" s="5"/>
      <c r="F35" s="6">
        <v>14</v>
      </c>
      <c r="G35" s="5">
        <v>1</v>
      </c>
      <c r="H35" s="5">
        <v>2.1</v>
      </c>
      <c r="I35" s="8">
        <f t="shared" si="2"/>
        <v>86.799999999999983</v>
      </c>
      <c r="J35" s="8">
        <f t="shared" si="3"/>
        <v>72.8</v>
      </c>
    </row>
    <row r="36" spans="1:10" s="16" customFormat="1" ht="56">
      <c r="A36" s="5"/>
      <c r="B36" s="5" t="s">
        <v>72</v>
      </c>
      <c r="C36" s="5"/>
      <c r="D36" s="5" t="s">
        <v>17</v>
      </c>
      <c r="E36" s="5"/>
      <c r="F36" s="6">
        <v>1</v>
      </c>
      <c r="G36" s="5">
        <v>1</v>
      </c>
      <c r="H36" s="5">
        <v>2.1</v>
      </c>
      <c r="I36" s="8">
        <f t="shared" si="2"/>
        <v>6.1999999999999993</v>
      </c>
      <c r="J36" s="8">
        <f t="shared" si="3"/>
        <v>5.2</v>
      </c>
    </row>
    <row r="37" spans="1:10" s="16" customFormat="1" ht="42">
      <c r="A37" s="5"/>
      <c r="B37" s="5" t="s">
        <v>36</v>
      </c>
      <c r="C37" s="5"/>
      <c r="D37" s="5" t="s">
        <v>17</v>
      </c>
      <c r="E37" s="5"/>
      <c r="F37" s="6">
        <v>1</v>
      </c>
      <c r="G37" s="5">
        <v>0.9</v>
      </c>
      <c r="H37" s="5">
        <v>2.1</v>
      </c>
      <c r="I37" s="8">
        <f t="shared" si="2"/>
        <v>6</v>
      </c>
      <c r="J37" s="8">
        <f t="shared" si="3"/>
        <v>5.0999999999999996</v>
      </c>
    </row>
    <row r="38" spans="1:10" s="16" customFormat="1" ht="42">
      <c r="A38" s="5"/>
      <c r="B38" s="5" t="s">
        <v>37</v>
      </c>
      <c r="C38" s="5"/>
      <c r="D38" s="5" t="s">
        <v>17</v>
      </c>
      <c r="E38" s="5"/>
      <c r="F38" s="6">
        <v>5</v>
      </c>
      <c r="G38" s="5">
        <v>0.9</v>
      </c>
      <c r="H38" s="5">
        <v>2.1</v>
      </c>
      <c r="I38" s="8">
        <f t="shared" si="2"/>
        <v>30</v>
      </c>
      <c r="J38" s="8">
        <f t="shared" si="3"/>
        <v>25.5</v>
      </c>
    </row>
    <row r="39" spans="1:10" s="16" customFormat="1" ht="42">
      <c r="A39" s="5"/>
      <c r="B39" s="5" t="s">
        <v>38</v>
      </c>
      <c r="C39" s="5"/>
      <c r="D39" s="5" t="s">
        <v>17</v>
      </c>
      <c r="E39" s="5"/>
      <c r="F39" s="6">
        <v>1</v>
      </c>
      <c r="G39" s="5">
        <v>0.9</v>
      </c>
      <c r="H39" s="5">
        <v>2.1</v>
      </c>
      <c r="I39" s="8">
        <f t="shared" si="2"/>
        <v>6</v>
      </c>
      <c r="J39" s="8">
        <f t="shared" si="3"/>
        <v>5.0999999999999996</v>
      </c>
    </row>
    <row r="40" spans="1:10" s="16" customFormat="1" ht="42">
      <c r="A40" s="5"/>
      <c r="B40" s="5" t="s">
        <v>39</v>
      </c>
      <c r="C40" s="5"/>
      <c r="D40" s="5" t="s">
        <v>17</v>
      </c>
      <c r="E40" s="5"/>
      <c r="F40" s="6">
        <v>1</v>
      </c>
      <c r="G40" s="5">
        <v>0.9</v>
      </c>
      <c r="H40" s="5">
        <v>2.1</v>
      </c>
      <c r="I40" s="8">
        <f t="shared" si="2"/>
        <v>6</v>
      </c>
      <c r="J40" s="8">
        <f t="shared" si="3"/>
        <v>5.0999999999999996</v>
      </c>
    </row>
    <row r="41" spans="1:10" s="16" customFormat="1" ht="42">
      <c r="A41" s="5"/>
      <c r="B41" s="5" t="s">
        <v>40</v>
      </c>
      <c r="C41" s="5"/>
      <c r="D41" s="5" t="s">
        <v>17</v>
      </c>
      <c r="E41" s="5"/>
      <c r="F41" s="6">
        <v>1</v>
      </c>
      <c r="G41" s="5">
        <v>0.9</v>
      </c>
      <c r="H41" s="5">
        <v>2.1</v>
      </c>
      <c r="I41" s="8">
        <f t="shared" si="2"/>
        <v>6</v>
      </c>
      <c r="J41" s="8">
        <f t="shared" si="3"/>
        <v>5.0999999999999996</v>
      </c>
    </row>
    <row r="42" spans="1:10" s="16" customFormat="1" ht="54.75" customHeight="1">
      <c r="A42" s="5"/>
      <c r="B42" s="5" t="s">
        <v>41</v>
      </c>
      <c r="C42" s="5"/>
      <c r="D42" s="5" t="s">
        <v>17</v>
      </c>
      <c r="E42" s="5"/>
      <c r="F42" s="6">
        <v>1</v>
      </c>
      <c r="G42" s="5">
        <v>1</v>
      </c>
      <c r="H42" s="5">
        <v>2.1</v>
      </c>
      <c r="I42" s="8">
        <f t="shared" si="2"/>
        <v>6.1999999999999993</v>
      </c>
      <c r="J42" s="8">
        <f t="shared" si="3"/>
        <v>5.2</v>
      </c>
    </row>
    <row r="43" spans="1:10" s="16" customFormat="1" ht="70">
      <c r="A43" s="5"/>
      <c r="B43" s="5" t="s">
        <v>67</v>
      </c>
      <c r="C43" s="5"/>
      <c r="D43" s="5" t="s">
        <v>17</v>
      </c>
      <c r="E43" s="5"/>
      <c r="F43" s="6">
        <v>2</v>
      </c>
      <c r="G43" s="5">
        <v>1</v>
      </c>
      <c r="H43" s="5">
        <v>2.1</v>
      </c>
      <c r="I43" s="8">
        <f t="shared" si="2"/>
        <v>12.399999999999999</v>
      </c>
      <c r="J43" s="8">
        <f t="shared" si="3"/>
        <v>10.4</v>
      </c>
    </row>
    <row r="44" spans="1:10" s="16" customFormat="1" ht="56">
      <c r="A44" s="5"/>
      <c r="B44" s="5" t="s">
        <v>42</v>
      </c>
      <c r="C44" s="5"/>
      <c r="D44" s="5" t="s">
        <v>17</v>
      </c>
      <c r="E44" s="5"/>
      <c r="F44" s="6">
        <v>2</v>
      </c>
      <c r="G44" s="5">
        <v>1.8</v>
      </c>
      <c r="H44" s="5">
        <v>2.1</v>
      </c>
      <c r="I44" s="8">
        <f t="shared" si="2"/>
        <v>15.600000000000001</v>
      </c>
      <c r="J44" s="8">
        <f t="shared" si="3"/>
        <v>12</v>
      </c>
    </row>
    <row r="45" spans="1:10" s="16" customFormat="1" ht="42">
      <c r="A45" s="5"/>
      <c r="B45" s="5" t="s">
        <v>43</v>
      </c>
      <c r="C45" s="5"/>
      <c r="D45" s="5" t="s">
        <v>17</v>
      </c>
      <c r="E45" s="5"/>
      <c r="F45" s="6">
        <v>2</v>
      </c>
      <c r="G45" s="5">
        <v>2.2000000000000002</v>
      </c>
      <c r="H45" s="5">
        <v>2.1</v>
      </c>
      <c r="I45" s="8">
        <f t="shared" si="2"/>
        <v>17.2</v>
      </c>
      <c r="J45" s="8">
        <f t="shared" si="3"/>
        <v>12.8</v>
      </c>
    </row>
    <row r="46" spans="1:10" s="16" customFormat="1" ht="42">
      <c r="A46" s="5"/>
      <c r="B46" s="5" t="s">
        <v>63</v>
      </c>
      <c r="C46" s="5"/>
      <c r="D46" s="5" t="s">
        <v>17</v>
      </c>
      <c r="E46" s="5"/>
      <c r="F46" s="6">
        <v>3</v>
      </c>
      <c r="G46" s="5">
        <v>2.4</v>
      </c>
      <c r="H46" s="5">
        <v>2.4</v>
      </c>
      <c r="I46" s="8">
        <f t="shared" si="2"/>
        <v>28.799999999999997</v>
      </c>
      <c r="J46" s="8">
        <f t="shared" si="3"/>
        <v>21.599999999999998</v>
      </c>
    </row>
    <row r="47" spans="1:10" s="16" customFormat="1" ht="42">
      <c r="A47" s="5"/>
      <c r="B47" s="5" t="s">
        <v>45</v>
      </c>
      <c r="C47" s="5"/>
      <c r="D47" s="5" t="s">
        <v>17</v>
      </c>
      <c r="E47" s="5"/>
      <c r="F47" s="6">
        <v>1</v>
      </c>
      <c r="G47" s="5">
        <v>0.9</v>
      </c>
      <c r="H47" s="5">
        <v>2.1</v>
      </c>
      <c r="I47" s="8">
        <f t="shared" si="2"/>
        <v>6</v>
      </c>
      <c r="J47" s="8">
        <f t="shared" si="3"/>
        <v>5.0999999999999996</v>
      </c>
    </row>
    <row r="48" spans="1:10" s="16" customFormat="1" ht="68.25" customHeight="1">
      <c r="A48" s="5"/>
      <c r="B48" s="5" t="s">
        <v>68</v>
      </c>
      <c r="C48" s="5"/>
      <c r="D48" s="5" t="s">
        <v>17</v>
      </c>
      <c r="E48" s="5"/>
      <c r="F48" s="6">
        <v>2</v>
      </c>
      <c r="G48" s="5">
        <v>1.8</v>
      </c>
      <c r="H48" s="5">
        <v>2.1</v>
      </c>
      <c r="I48" s="8">
        <f t="shared" si="2"/>
        <v>15.600000000000001</v>
      </c>
      <c r="J48" s="8">
        <f t="shared" si="3"/>
        <v>12</v>
      </c>
    </row>
    <row r="49" spans="1:10" s="16" customFormat="1" ht="16.5" customHeight="1">
      <c r="A49" s="5"/>
      <c r="B49" s="5"/>
      <c r="C49" s="5"/>
      <c r="D49" s="5"/>
      <c r="E49" s="5"/>
      <c r="F49" s="6"/>
      <c r="G49" s="5"/>
      <c r="H49" s="5"/>
      <c r="I49" s="18">
        <f>SUM(I34:I48)</f>
        <v>292.2</v>
      </c>
      <c r="J49" s="17">
        <f>SUM(J34:J48)</f>
        <v>239.39999999999998</v>
      </c>
    </row>
    <row r="50" spans="1:10" s="16" customFormat="1" ht="16.5" customHeight="1">
      <c r="A50" s="5"/>
      <c r="B50" s="5"/>
      <c r="C50" s="5"/>
      <c r="D50" s="5"/>
      <c r="E50" s="5"/>
      <c r="F50" s="6"/>
      <c r="G50" s="5"/>
      <c r="H50" s="5"/>
      <c r="I50" s="8"/>
      <c r="J50" s="8"/>
    </row>
    <row r="51" spans="1:10" ht="14">
      <c r="A51" s="4">
        <v>3</v>
      </c>
      <c r="B51" s="9" t="s">
        <v>82</v>
      </c>
      <c r="C51" s="9"/>
      <c r="D51" s="13" t="s">
        <v>17</v>
      </c>
      <c r="E51" s="13"/>
      <c r="F51" s="14">
        <v>9</v>
      </c>
      <c r="G51" s="12"/>
      <c r="H51" s="8"/>
      <c r="I51" s="8"/>
      <c r="J51" s="8"/>
    </row>
    <row r="52" spans="1:10" s="16" customFormat="1" ht="54" customHeight="1">
      <c r="A52" s="5"/>
      <c r="B52" s="5" t="s">
        <v>75</v>
      </c>
      <c r="C52" s="5"/>
      <c r="D52" s="5" t="s">
        <v>17</v>
      </c>
      <c r="E52" s="5"/>
      <c r="F52" s="6">
        <v>1</v>
      </c>
      <c r="G52" s="5">
        <v>1</v>
      </c>
      <c r="H52" s="5">
        <v>2.1</v>
      </c>
      <c r="I52" s="8">
        <f t="shared" ref="I52:I57" si="4">(G52+G52+H52+H52)*F52</f>
        <v>6.1999999999999993</v>
      </c>
      <c r="J52" s="8">
        <f t="shared" ref="J52:J57" si="5">F52*(G52+H52+H52)</f>
        <v>5.2</v>
      </c>
    </row>
    <row r="53" spans="1:10" s="16" customFormat="1" ht="54.75" customHeight="1">
      <c r="A53" s="5"/>
      <c r="B53" s="5" t="s">
        <v>46</v>
      </c>
      <c r="C53" s="5"/>
      <c r="D53" s="5" t="s">
        <v>17</v>
      </c>
      <c r="E53" s="5"/>
      <c r="F53" s="6">
        <v>1</v>
      </c>
      <c r="G53" s="5">
        <v>1</v>
      </c>
      <c r="H53" s="5">
        <v>2.1</v>
      </c>
      <c r="I53" s="8">
        <f t="shared" si="4"/>
        <v>6.1999999999999993</v>
      </c>
      <c r="J53" s="8">
        <f t="shared" si="5"/>
        <v>5.2</v>
      </c>
    </row>
    <row r="54" spans="1:10" s="16" customFormat="1" ht="56">
      <c r="A54" s="5"/>
      <c r="B54" s="5" t="s">
        <v>47</v>
      </c>
      <c r="C54" s="5"/>
      <c r="D54" s="5" t="s">
        <v>17</v>
      </c>
      <c r="E54" s="5"/>
      <c r="F54" s="6">
        <v>1</v>
      </c>
      <c r="G54" s="5">
        <v>2.2000000000000002</v>
      </c>
      <c r="H54" s="5">
        <v>2.1</v>
      </c>
      <c r="I54" s="8">
        <f t="shared" si="4"/>
        <v>8.6</v>
      </c>
      <c r="J54" s="8">
        <f t="shared" si="5"/>
        <v>6.4</v>
      </c>
    </row>
    <row r="55" spans="1:10" s="16" customFormat="1" ht="56">
      <c r="A55" s="5"/>
      <c r="B55" s="5" t="s">
        <v>48</v>
      </c>
      <c r="C55" s="5"/>
      <c r="D55" s="5" t="s">
        <v>17</v>
      </c>
      <c r="E55" s="5"/>
      <c r="F55" s="6">
        <v>1</v>
      </c>
      <c r="G55" s="5">
        <v>2.2000000000000002</v>
      </c>
      <c r="H55" s="5">
        <v>2.1</v>
      </c>
      <c r="I55" s="8">
        <f t="shared" si="4"/>
        <v>8.6</v>
      </c>
      <c r="J55" s="8">
        <f t="shared" si="5"/>
        <v>6.4</v>
      </c>
    </row>
    <row r="56" spans="1:10" s="16" customFormat="1" ht="56">
      <c r="A56" s="5"/>
      <c r="B56" s="5" t="s">
        <v>49</v>
      </c>
      <c r="C56" s="5"/>
      <c r="D56" s="5" t="s">
        <v>17</v>
      </c>
      <c r="E56" s="5"/>
      <c r="F56" s="6">
        <v>3</v>
      </c>
      <c r="G56" s="5">
        <v>1.8</v>
      </c>
      <c r="H56" s="5">
        <v>2.1</v>
      </c>
      <c r="I56" s="8">
        <f t="shared" si="4"/>
        <v>23.400000000000002</v>
      </c>
      <c r="J56" s="8">
        <f t="shared" si="5"/>
        <v>18</v>
      </c>
    </row>
    <row r="57" spans="1:10" s="16" customFormat="1" ht="56">
      <c r="A57" s="5"/>
      <c r="B57" s="5" t="s">
        <v>50</v>
      </c>
      <c r="C57" s="5"/>
      <c r="D57" s="5" t="s">
        <v>17</v>
      </c>
      <c r="E57" s="5"/>
      <c r="F57" s="6">
        <v>2</v>
      </c>
      <c r="G57" s="5">
        <v>2</v>
      </c>
      <c r="H57" s="5">
        <v>2.1</v>
      </c>
      <c r="I57" s="8">
        <f t="shared" si="4"/>
        <v>16.399999999999999</v>
      </c>
      <c r="J57" s="8">
        <f t="shared" si="5"/>
        <v>12.399999999999999</v>
      </c>
    </row>
    <row r="58" spans="1:10" s="16" customFormat="1">
      <c r="A58" s="5"/>
      <c r="B58" s="19"/>
      <c r="C58" s="5"/>
      <c r="D58" s="5"/>
      <c r="E58" s="5"/>
      <c r="F58" s="6"/>
      <c r="G58" s="5"/>
      <c r="H58" s="5"/>
      <c r="I58" s="18">
        <f>SUM(I52:I57)</f>
        <v>69.400000000000006</v>
      </c>
      <c r="J58" s="17">
        <f>SUM(J52:J57)</f>
        <v>53.6</v>
      </c>
    </row>
    <row r="59" spans="1:10" s="16" customFormat="1">
      <c r="A59" s="5"/>
      <c r="B59" s="19"/>
      <c r="C59" s="5"/>
      <c r="D59" s="5"/>
      <c r="E59" s="5"/>
      <c r="F59" s="6"/>
      <c r="G59" s="12"/>
      <c r="H59" s="8"/>
      <c r="I59" s="8"/>
      <c r="J59" s="8"/>
    </row>
    <row r="60" spans="1:10" s="16" customFormat="1">
      <c r="A60" s="5"/>
      <c r="B60" s="19"/>
      <c r="C60" s="5"/>
      <c r="D60" s="5"/>
      <c r="E60" s="5"/>
      <c r="F60" s="6"/>
      <c r="G60" s="12"/>
      <c r="H60" s="8"/>
      <c r="I60" s="8"/>
      <c r="J60" s="8"/>
    </row>
    <row r="61" spans="1:10" s="16" customFormat="1" ht="14">
      <c r="A61" s="5"/>
      <c r="B61" s="10" t="s">
        <v>31</v>
      </c>
      <c r="C61" s="5"/>
      <c r="D61" s="5"/>
      <c r="E61" s="5"/>
      <c r="F61" s="6"/>
      <c r="G61" s="12"/>
      <c r="H61" s="8"/>
    </row>
    <row r="62" spans="1:10" ht="14">
      <c r="A62" s="4">
        <v>2</v>
      </c>
      <c r="B62" s="9" t="s">
        <v>21</v>
      </c>
      <c r="C62" s="9"/>
      <c r="D62" s="13" t="s">
        <v>17</v>
      </c>
      <c r="E62" s="13"/>
      <c r="F62" s="14">
        <v>43</v>
      </c>
      <c r="G62" s="12"/>
      <c r="H62" s="8"/>
      <c r="I62" s="8"/>
      <c r="J62" s="8"/>
    </row>
    <row r="63" spans="1:10" s="16" customFormat="1" ht="56">
      <c r="A63" s="5"/>
      <c r="B63" s="5" t="s">
        <v>32</v>
      </c>
      <c r="C63" s="5"/>
      <c r="D63" s="5" t="s">
        <v>17</v>
      </c>
      <c r="E63" s="5"/>
      <c r="F63" s="6">
        <v>2</v>
      </c>
      <c r="G63" s="5">
        <v>1</v>
      </c>
      <c r="H63" s="5">
        <v>2.1</v>
      </c>
      <c r="I63" s="8">
        <f t="shared" ref="I63:I77" si="6">(G63+G63+H63+H63)*F63</f>
        <v>12.399999999999999</v>
      </c>
      <c r="J63" s="8">
        <f t="shared" ref="J63:J77" si="7">F63*(G63+H63+H63)</f>
        <v>10.4</v>
      </c>
    </row>
    <row r="64" spans="1:10" s="16" customFormat="1" ht="56">
      <c r="A64" s="5"/>
      <c r="B64" s="5" t="s">
        <v>33</v>
      </c>
      <c r="C64" s="5"/>
      <c r="D64" s="5" t="s">
        <v>17</v>
      </c>
      <c r="E64" s="5"/>
      <c r="F64" s="6">
        <v>13</v>
      </c>
      <c r="G64" s="5">
        <v>1</v>
      </c>
      <c r="H64" s="5">
        <v>2.1</v>
      </c>
      <c r="I64" s="8">
        <f t="shared" si="6"/>
        <v>80.599999999999994</v>
      </c>
      <c r="J64" s="8">
        <f t="shared" si="7"/>
        <v>67.600000000000009</v>
      </c>
    </row>
    <row r="65" spans="1:10" s="16" customFormat="1" ht="42">
      <c r="A65" s="5"/>
      <c r="B65" s="5" t="s">
        <v>26</v>
      </c>
      <c r="C65" s="5"/>
      <c r="D65" s="5" t="s">
        <v>17</v>
      </c>
      <c r="E65" s="5"/>
      <c r="F65" s="6">
        <v>2</v>
      </c>
      <c r="G65" s="5">
        <v>0.9</v>
      </c>
      <c r="H65" s="5">
        <v>2.1</v>
      </c>
      <c r="I65" s="8">
        <f t="shared" si="6"/>
        <v>12</v>
      </c>
      <c r="J65" s="8">
        <f t="shared" si="7"/>
        <v>10.199999999999999</v>
      </c>
    </row>
    <row r="66" spans="1:10" s="16" customFormat="1" ht="42">
      <c r="A66" s="5"/>
      <c r="B66" s="5" t="s">
        <v>27</v>
      </c>
      <c r="C66" s="5"/>
      <c r="D66" s="5" t="s">
        <v>17</v>
      </c>
      <c r="E66" s="5"/>
      <c r="F66" s="6">
        <v>1</v>
      </c>
      <c r="G66" s="5">
        <v>0.9</v>
      </c>
      <c r="H66" s="5">
        <v>2.1</v>
      </c>
      <c r="I66" s="8">
        <f t="shared" si="6"/>
        <v>6</v>
      </c>
      <c r="J66" s="8">
        <f t="shared" si="7"/>
        <v>5.0999999999999996</v>
      </c>
    </row>
    <row r="67" spans="1:10" s="16" customFormat="1" ht="42">
      <c r="A67" s="5"/>
      <c r="B67" s="5" t="s">
        <v>28</v>
      </c>
      <c r="C67" s="5"/>
      <c r="D67" s="5" t="s">
        <v>17</v>
      </c>
      <c r="E67" s="5"/>
      <c r="F67" s="6">
        <v>5</v>
      </c>
      <c r="G67" s="5">
        <v>0.8</v>
      </c>
      <c r="H67" s="5">
        <v>2.1</v>
      </c>
      <c r="I67" s="8">
        <f t="shared" si="6"/>
        <v>29.000000000000004</v>
      </c>
      <c r="J67" s="8">
        <f t="shared" si="7"/>
        <v>25</v>
      </c>
    </row>
    <row r="68" spans="1:10" s="16" customFormat="1" ht="42">
      <c r="A68" s="5"/>
      <c r="B68" s="5" t="s">
        <v>29</v>
      </c>
      <c r="C68" s="5"/>
      <c r="D68" s="5" t="s">
        <v>17</v>
      </c>
      <c r="E68" s="5"/>
      <c r="F68" s="6">
        <v>3</v>
      </c>
      <c r="G68" s="5">
        <v>0.8</v>
      </c>
      <c r="H68" s="5">
        <v>2.1</v>
      </c>
      <c r="I68" s="8">
        <f t="shared" si="6"/>
        <v>17.400000000000002</v>
      </c>
      <c r="J68" s="8">
        <f t="shared" si="7"/>
        <v>15</v>
      </c>
    </row>
    <row r="69" spans="1:10" s="16" customFormat="1" ht="70">
      <c r="A69" s="5"/>
      <c r="B69" s="5" t="s">
        <v>70</v>
      </c>
      <c r="C69" s="5"/>
      <c r="D69" s="5" t="s">
        <v>17</v>
      </c>
      <c r="E69" s="5"/>
      <c r="F69" s="6">
        <v>1</v>
      </c>
      <c r="G69" s="5">
        <v>1</v>
      </c>
      <c r="H69" s="5">
        <v>2.1</v>
      </c>
      <c r="I69" s="8">
        <f t="shared" si="6"/>
        <v>6.1999999999999993</v>
      </c>
      <c r="J69" s="8">
        <f t="shared" si="7"/>
        <v>5.2</v>
      </c>
    </row>
    <row r="70" spans="1:10" s="16" customFormat="1" ht="70">
      <c r="A70" s="5"/>
      <c r="B70" s="5" t="s">
        <v>71</v>
      </c>
      <c r="C70" s="5"/>
      <c r="D70" s="5" t="s">
        <v>17</v>
      </c>
      <c r="E70" s="5"/>
      <c r="F70" s="6">
        <v>1</v>
      </c>
      <c r="G70" s="5">
        <v>1</v>
      </c>
      <c r="H70" s="5">
        <v>2.1</v>
      </c>
      <c r="I70" s="8">
        <f t="shared" si="6"/>
        <v>6.1999999999999993</v>
      </c>
      <c r="J70" s="8">
        <f t="shared" si="7"/>
        <v>5.2</v>
      </c>
    </row>
    <row r="71" spans="1:10" s="16" customFormat="1" ht="70">
      <c r="A71" s="5"/>
      <c r="B71" s="5" t="s">
        <v>62</v>
      </c>
      <c r="C71" s="5"/>
      <c r="D71" s="5" t="s">
        <v>17</v>
      </c>
      <c r="E71" s="5"/>
      <c r="F71" s="6">
        <v>3</v>
      </c>
      <c r="G71" s="5">
        <v>1.8</v>
      </c>
      <c r="H71" s="5">
        <v>2.1</v>
      </c>
      <c r="I71" s="8">
        <f t="shared" si="6"/>
        <v>23.400000000000002</v>
      </c>
      <c r="J71" s="8">
        <f t="shared" si="7"/>
        <v>18</v>
      </c>
    </row>
    <row r="72" spans="1:10" s="16" customFormat="1" ht="42">
      <c r="A72" s="5"/>
      <c r="B72" s="5" t="s">
        <v>63</v>
      </c>
      <c r="C72" s="5"/>
      <c r="D72" s="5" t="s">
        <v>17</v>
      </c>
      <c r="E72" s="5"/>
      <c r="F72" s="6">
        <v>6</v>
      </c>
      <c r="G72" s="5">
        <v>2.4</v>
      </c>
      <c r="H72" s="5">
        <v>2.4</v>
      </c>
      <c r="I72" s="8">
        <f t="shared" si="6"/>
        <v>57.599999999999994</v>
      </c>
      <c r="J72" s="8">
        <f t="shared" si="7"/>
        <v>43.199999999999996</v>
      </c>
    </row>
    <row r="73" spans="1:10" s="16" customFormat="1" ht="56">
      <c r="A73" s="5"/>
      <c r="B73" s="5" t="s">
        <v>80</v>
      </c>
      <c r="C73" s="5"/>
      <c r="D73" s="5" t="s">
        <v>17</v>
      </c>
      <c r="E73" s="5"/>
      <c r="F73" s="6">
        <v>1</v>
      </c>
      <c r="G73" s="5">
        <v>1</v>
      </c>
      <c r="H73" s="5">
        <v>2.1</v>
      </c>
      <c r="I73" s="8">
        <f t="shared" si="6"/>
        <v>6.1999999999999993</v>
      </c>
      <c r="J73" s="8">
        <f t="shared" si="7"/>
        <v>5.2</v>
      </c>
    </row>
    <row r="74" spans="1:10" s="16" customFormat="1" ht="56">
      <c r="A74" s="5"/>
      <c r="B74" s="5" t="s">
        <v>64</v>
      </c>
      <c r="C74" s="5"/>
      <c r="D74" s="5" t="s">
        <v>17</v>
      </c>
      <c r="E74" s="5"/>
      <c r="F74" s="6">
        <v>1</v>
      </c>
      <c r="G74" s="5">
        <v>0.9</v>
      </c>
      <c r="H74" s="5">
        <v>2.1</v>
      </c>
      <c r="I74" s="8">
        <f t="shared" si="6"/>
        <v>6</v>
      </c>
      <c r="J74" s="8">
        <f t="shared" si="7"/>
        <v>5.0999999999999996</v>
      </c>
    </row>
    <row r="75" spans="1:10" s="16" customFormat="1" ht="56">
      <c r="A75" s="5"/>
      <c r="B75" s="5" t="s">
        <v>61</v>
      </c>
      <c r="C75" s="5"/>
      <c r="D75" s="5" t="s">
        <v>17</v>
      </c>
      <c r="E75" s="5"/>
      <c r="F75" s="6">
        <v>1</v>
      </c>
      <c r="G75" s="5">
        <v>1</v>
      </c>
      <c r="H75" s="5">
        <v>2.1</v>
      </c>
      <c r="I75" s="8">
        <f t="shared" si="6"/>
        <v>6.1999999999999993</v>
      </c>
      <c r="J75" s="8">
        <f t="shared" si="7"/>
        <v>5.2</v>
      </c>
    </row>
    <row r="76" spans="1:10" s="16" customFormat="1" ht="56">
      <c r="A76" s="5"/>
      <c r="B76" s="5" t="s">
        <v>65</v>
      </c>
      <c r="C76" s="5"/>
      <c r="D76" s="5" t="s">
        <v>17</v>
      </c>
      <c r="E76" s="5"/>
      <c r="F76" s="6">
        <v>2</v>
      </c>
      <c r="G76" s="5">
        <v>1</v>
      </c>
      <c r="H76" s="5">
        <v>2.1</v>
      </c>
      <c r="I76" s="8">
        <f t="shared" si="6"/>
        <v>12.399999999999999</v>
      </c>
      <c r="J76" s="8">
        <f t="shared" si="7"/>
        <v>10.4</v>
      </c>
    </row>
    <row r="77" spans="1:10" s="16" customFormat="1" ht="56">
      <c r="A77" s="5"/>
      <c r="B77" s="5" t="s">
        <v>66</v>
      </c>
      <c r="C77" s="5"/>
      <c r="D77" s="5" t="s">
        <v>17</v>
      </c>
      <c r="E77" s="5"/>
      <c r="F77" s="6">
        <v>1</v>
      </c>
      <c r="G77" s="5">
        <v>1.2</v>
      </c>
      <c r="H77" s="5">
        <v>2.1</v>
      </c>
      <c r="I77" s="8">
        <f t="shared" si="6"/>
        <v>6.6</v>
      </c>
      <c r="J77" s="8">
        <f t="shared" si="7"/>
        <v>5.4</v>
      </c>
    </row>
    <row r="78" spans="1:10" s="16" customFormat="1">
      <c r="A78" s="5"/>
      <c r="B78" s="19"/>
      <c r="C78" s="5"/>
      <c r="D78" s="5"/>
      <c r="E78" s="5"/>
      <c r="F78" s="6"/>
      <c r="G78" s="5"/>
      <c r="H78" s="5"/>
      <c r="I78" s="18">
        <f>SUM(I63:I77)</f>
        <v>288.2</v>
      </c>
      <c r="J78" s="17">
        <f>SUM(J63:J77)</f>
        <v>236.19999999999996</v>
      </c>
    </row>
    <row r="79" spans="1:10" s="16" customFormat="1">
      <c r="A79" s="5"/>
      <c r="B79" s="19"/>
      <c r="C79" s="5"/>
      <c r="D79" s="5"/>
      <c r="E79" s="5"/>
      <c r="F79" s="6"/>
      <c r="G79" s="5"/>
      <c r="H79" s="5"/>
      <c r="I79" s="8"/>
      <c r="J79" s="8"/>
    </row>
    <row r="80" spans="1:10" s="16" customFormat="1">
      <c r="A80" s="5"/>
      <c r="B80" s="19"/>
      <c r="C80" s="5"/>
      <c r="D80" s="5"/>
      <c r="E80" s="5"/>
      <c r="F80" s="6"/>
      <c r="G80" s="5"/>
      <c r="H80" s="5"/>
      <c r="I80" s="8"/>
      <c r="J80" s="8"/>
    </row>
    <row r="81" spans="1:11" s="16" customFormat="1" ht="14">
      <c r="A81" s="5"/>
      <c r="B81" s="10" t="s">
        <v>35</v>
      </c>
      <c r="C81" s="5"/>
      <c r="D81" s="5"/>
      <c r="E81" s="5"/>
      <c r="F81" s="6"/>
      <c r="G81" s="5"/>
      <c r="H81" s="5"/>
      <c r="J81" s="8"/>
    </row>
    <row r="82" spans="1:11" ht="14">
      <c r="A82" s="4">
        <v>5</v>
      </c>
      <c r="B82" s="9" t="s">
        <v>21</v>
      </c>
      <c r="C82" s="9"/>
      <c r="D82" s="13" t="s">
        <v>17</v>
      </c>
      <c r="E82" s="13"/>
      <c r="F82" s="14">
        <v>24</v>
      </c>
      <c r="G82" s="12"/>
      <c r="H82" s="8"/>
      <c r="I82" s="8"/>
      <c r="J82" s="8"/>
    </row>
    <row r="83" spans="1:11" s="16" customFormat="1" ht="56">
      <c r="A83" s="5"/>
      <c r="B83" s="5" t="s">
        <v>32</v>
      </c>
      <c r="C83" s="5"/>
      <c r="D83" s="5" t="s">
        <v>17</v>
      </c>
      <c r="E83" s="5"/>
      <c r="F83" s="6">
        <v>8</v>
      </c>
      <c r="G83" s="5">
        <v>1</v>
      </c>
      <c r="H83" s="5">
        <v>2.1</v>
      </c>
      <c r="I83" s="8">
        <f t="shared" ref="I83:I89" si="8">(G83+G83+H83+H83)*F83</f>
        <v>49.599999999999994</v>
      </c>
      <c r="J83" s="8">
        <f t="shared" ref="J83:J89" si="9">F83*(G83+H83+H83)</f>
        <v>41.6</v>
      </c>
    </row>
    <row r="84" spans="1:11" s="16" customFormat="1" ht="56">
      <c r="A84" s="5"/>
      <c r="B84" s="5" t="s">
        <v>33</v>
      </c>
      <c r="C84" s="5"/>
      <c r="D84" s="5" t="s">
        <v>17</v>
      </c>
      <c r="E84" s="5"/>
      <c r="F84" s="6">
        <v>8</v>
      </c>
      <c r="G84" s="5">
        <v>1</v>
      </c>
      <c r="H84" s="5">
        <v>2.1</v>
      </c>
      <c r="I84" s="8">
        <f t="shared" si="8"/>
        <v>49.599999999999994</v>
      </c>
      <c r="J84" s="8">
        <f t="shared" si="9"/>
        <v>41.6</v>
      </c>
    </row>
    <row r="85" spans="1:11" s="16" customFormat="1" ht="42">
      <c r="A85" s="5"/>
      <c r="B85" s="5" t="s">
        <v>58</v>
      </c>
      <c r="C85" s="5"/>
      <c r="D85" s="5" t="s">
        <v>17</v>
      </c>
      <c r="E85" s="5"/>
      <c r="F85" s="6">
        <v>1</v>
      </c>
      <c r="G85" s="5">
        <v>0.9</v>
      </c>
      <c r="H85" s="5">
        <v>2.1</v>
      </c>
      <c r="I85" s="8">
        <f t="shared" si="8"/>
        <v>6</v>
      </c>
      <c r="J85" s="8">
        <f t="shared" si="9"/>
        <v>5.0999999999999996</v>
      </c>
    </row>
    <row r="86" spans="1:11" s="16" customFormat="1" ht="42">
      <c r="A86" s="5"/>
      <c r="B86" s="5" t="s">
        <v>59</v>
      </c>
      <c r="C86" s="5"/>
      <c r="D86" s="5" t="s">
        <v>17</v>
      </c>
      <c r="E86" s="5"/>
      <c r="F86" s="6">
        <v>1</v>
      </c>
      <c r="G86" s="5">
        <v>0.9</v>
      </c>
      <c r="H86" s="5">
        <v>2.1</v>
      </c>
      <c r="I86" s="8">
        <f t="shared" si="8"/>
        <v>6</v>
      </c>
      <c r="J86" s="8">
        <f t="shared" si="9"/>
        <v>5.0999999999999996</v>
      </c>
    </row>
    <row r="87" spans="1:11" s="16" customFormat="1" ht="56">
      <c r="A87" s="5"/>
      <c r="B87" s="5" t="s">
        <v>60</v>
      </c>
      <c r="C87" s="5"/>
      <c r="D87" s="5" t="s">
        <v>17</v>
      </c>
      <c r="E87" s="5"/>
      <c r="F87" s="6">
        <v>2</v>
      </c>
      <c r="G87" s="5">
        <v>1.8</v>
      </c>
      <c r="H87" s="5">
        <v>2.1</v>
      </c>
      <c r="I87" s="8">
        <f t="shared" si="8"/>
        <v>15.600000000000001</v>
      </c>
      <c r="J87" s="8">
        <f t="shared" si="9"/>
        <v>12</v>
      </c>
    </row>
    <row r="88" spans="1:11" s="16" customFormat="1" ht="42">
      <c r="A88" s="5"/>
      <c r="B88" s="5" t="s">
        <v>44</v>
      </c>
      <c r="C88" s="5"/>
      <c r="D88" s="5" t="s">
        <v>17</v>
      </c>
      <c r="E88" s="5"/>
      <c r="F88" s="6">
        <v>3</v>
      </c>
      <c r="G88" s="5">
        <v>2.4</v>
      </c>
      <c r="H88" s="5">
        <v>2.4</v>
      </c>
      <c r="I88" s="8">
        <f t="shared" si="8"/>
        <v>28.799999999999997</v>
      </c>
      <c r="J88" s="8">
        <f t="shared" si="9"/>
        <v>21.599999999999998</v>
      </c>
    </row>
    <row r="89" spans="1:11" s="16" customFormat="1" ht="56">
      <c r="A89" s="5"/>
      <c r="B89" s="5" t="s">
        <v>61</v>
      </c>
      <c r="C89" s="5"/>
      <c r="D89" s="5" t="s">
        <v>17</v>
      </c>
      <c r="E89" s="5"/>
      <c r="F89" s="6">
        <v>1</v>
      </c>
      <c r="G89" s="5">
        <v>1</v>
      </c>
      <c r="H89" s="5">
        <v>2.1</v>
      </c>
      <c r="I89" s="8">
        <f t="shared" si="8"/>
        <v>6.1999999999999993</v>
      </c>
      <c r="J89" s="8">
        <f t="shared" si="9"/>
        <v>5.2</v>
      </c>
    </row>
    <row r="90" spans="1:11">
      <c r="A90" s="3"/>
      <c r="B90" s="5"/>
      <c r="C90" s="5"/>
      <c r="D90" s="15"/>
      <c r="E90" s="15"/>
      <c r="F90" s="6"/>
      <c r="G90" s="12"/>
      <c r="H90" s="8"/>
      <c r="I90" s="18">
        <f>SUM(I83:I89)</f>
        <v>161.79999999999995</v>
      </c>
      <c r="J90" s="17">
        <f>SUM(J83:J89)</f>
        <v>132.19999999999999</v>
      </c>
      <c r="K90" s="1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P90"/>
  <sheetViews>
    <sheetView zoomScale="90" zoomScaleNormal="90" workbookViewId="0">
      <selection activeCell="Q81" sqref="Q81:R81"/>
    </sheetView>
  </sheetViews>
  <sheetFormatPr baseColWidth="10" defaultColWidth="9.1640625" defaultRowHeight="14"/>
  <cols>
    <col min="1" max="1" width="6.5" style="284" customWidth="1"/>
    <col min="2" max="2" width="10.5" style="284" customWidth="1"/>
    <col min="3" max="3" width="34.1640625" style="284" customWidth="1"/>
    <col min="4" max="4" width="9.1640625" style="284"/>
    <col min="5" max="8" width="9.33203125" style="284" bestFit="1" customWidth="1"/>
    <col min="9" max="9" width="9.83203125" style="284" bestFit="1" customWidth="1"/>
    <col min="10" max="12" width="9.33203125" style="284" bestFit="1" customWidth="1"/>
    <col min="13" max="14" width="10" style="284" bestFit="1" customWidth="1"/>
    <col min="15" max="15" width="9.33203125" style="284" bestFit="1" customWidth="1"/>
    <col min="16" max="16" width="10" style="284" bestFit="1" customWidth="1"/>
    <col min="17" max="16384" width="9.1640625" style="284"/>
  </cols>
  <sheetData>
    <row r="1" spans="1:16">
      <c r="A1" s="241"/>
      <c r="B1" s="241"/>
      <c r="C1" s="242"/>
      <c r="D1" s="243" t="s">
        <v>175</v>
      </c>
      <c r="E1" s="244"/>
      <c r="F1" s="242"/>
      <c r="G1" s="245"/>
      <c r="H1" s="244"/>
      <c r="I1" s="244"/>
      <c r="J1" s="244"/>
      <c r="K1" s="244"/>
      <c r="L1" s="244"/>
      <c r="M1" s="244"/>
      <c r="N1" s="244"/>
      <c r="O1" s="244"/>
      <c r="P1" s="242"/>
    </row>
    <row r="2" spans="1:16">
      <c r="A2" s="241"/>
      <c r="B2" s="241"/>
      <c r="C2" s="247"/>
      <c r="D2" s="342" t="s">
        <v>131</v>
      </c>
      <c r="E2" s="342"/>
      <c r="F2" s="342"/>
      <c r="G2" s="342"/>
      <c r="H2" s="342"/>
      <c r="I2" s="342"/>
      <c r="J2" s="342"/>
      <c r="K2" s="342"/>
      <c r="L2" s="342"/>
      <c r="M2" s="342"/>
      <c r="N2" s="342"/>
      <c r="O2" s="342"/>
      <c r="P2" s="242"/>
    </row>
    <row r="3" spans="1:16">
      <c r="A3" s="241"/>
      <c r="B3" s="241"/>
      <c r="C3" s="247"/>
      <c r="D3" s="248"/>
      <c r="E3" s="249"/>
      <c r="F3" s="244"/>
      <c r="G3" s="243"/>
      <c r="H3" s="245"/>
      <c r="I3" s="244"/>
      <c r="J3" s="244"/>
      <c r="K3" s="244"/>
      <c r="L3" s="244"/>
      <c r="M3" s="244"/>
      <c r="N3" s="244"/>
      <c r="O3" s="244"/>
      <c r="P3" s="244"/>
    </row>
    <row r="4" spans="1:16">
      <c r="A4" s="243" t="s">
        <v>180</v>
      </c>
      <c r="B4" s="250"/>
      <c r="C4" s="251"/>
      <c r="D4" s="252"/>
      <c r="E4" s="253"/>
      <c r="F4" s="243"/>
      <c r="G4" s="249"/>
      <c r="H4" s="249"/>
      <c r="I4" s="249"/>
      <c r="J4" s="249"/>
      <c r="K4" s="254"/>
      <c r="L4" s="254"/>
      <c r="M4" s="254"/>
      <c r="N4" s="254"/>
      <c r="O4" s="254"/>
      <c r="P4" s="242"/>
    </row>
    <row r="5" spans="1:16">
      <c r="A5" s="243" t="s">
        <v>181</v>
      </c>
      <c r="B5" s="250"/>
      <c r="C5" s="251"/>
      <c r="D5" s="252"/>
      <c r="E5" s="253"/>
      <c r="F5" s="243"/>
      <c r="G5" s="249"/>
      <c r="H5" s="249"/>
      <c r="I5" s="249"/>
      <c r="J5" s="249"/>
      <c r="K5" s="254"/>
      <c r="L5" s="254"/>
      <c r="M5" s="254"/>
      <c r="N5" s="254"/>
      <c r="O5" s="254"/>
      <c r="P5" s="242"/>
    </row>
    <row r="6" spans="1:16">
      <c r="A6" s="243" t="s">
        <v>182</v>
      </c>
      <c r="B6" s="250"/>
      <c r="C6" s="251"/>
      <c r="D6" s="252"/>
      <c r="E6" s="253"/>
      <c r="F6" s="243"/>
      <c r="G6" s="249"/>
      <c r="H6" s="249"/>
      <c r="I6" s="249"/>
      <c r="J6" s="249"/>
      <c r="K6" s="254"/>
      <c r="L6" s="254"/>
      <c r="M6" s="254"/>
      <c r="N6" s="254"/>
      <c r="O6" s="254"/>
      <c r="P6" s="242"/>
    </row>
    <row r="7" spans="1:16">
      <c r="A7" s="242"/>
      <c r="B7" s="242"/>
      <c r="C7" s="244" t="s">
        <v>648</v>
      </c>
      <c r="D7" s="255"/>
      <c r="E7" s="252"/>
      <c r="F7" s="253"/>
      <c r="G7" s="254"/>
      <c r="H7" s="249"/>
      <c r="I7" s="249"/>
      <c r="J7" s="249"/>
      <c r="K7" s="249"/>
      <c r="L7" s="242"/>
      <c r="M7" s="244" t="s">
        <v>88</v>
      </c>
      <c r="N7" s="244"/>
      <c r="O7" s="256">
        <f>P86</f>
        <v>0</v>
      </c>
      <c r="P7" s="257" t="s">
        <v>13</v>
      </c>
    </row>
    <row r="8" spans="1:16">
      <c r="A8" s="248"/>
      <c r="B8" s="248"/>
      <c r="C8" s="242"/>
      <c r="D8" s="248"/>
      <c r="E8" s="258"/>
      <c r="F8" s="244"/>
      <c r="G8" s="244"/>
      <c r="H8" s="244"/>
      <c r="I8" s="244"/>
      <c r="J8" s="244"/>
      <c r="K8" s="244"/>
      <c r="L8" s="254"/>
      <c r="M8" s="242"/>
      <c r="N8" s="244"/>
      <c r="O8" s="254"/>
      <c r="P8" s="254"/>
    </row>
    <row r="9" spans="1:16">
      <c r="A9" s="343" t="s">
        <v>0</v>
      </c>
      <c r="B9" s="343" t="s">
        <v>134</v>
      </c>
      <c r="C9" s="343" t="s">
        <v>92</v>
      </c>
      <c r="D9" s="344" t="s">
        <v>6</v>
      </c>
      <c r="E9" s="344" t="s">
        <v>1</v>
      </c>
      <c r="F9" s="343" t="s">
        <v>2</v>
      </c>
      <c r="G9" s="343"/>
      <c r="H9" s="343"/>
      <c r="I9" s="343"/>
      <c r="J9" s="343"/>
      <c r="K9" s="343"/>
      <c r="L9" s="343" t="s">
        <v>3</v>
      </c>
      <c r="M9" s="343"/>
      <c r="N9" s="343"/>
      <c r="O9" s="343"/>
      <c r="P9" s="343"/>
    </row>
    <row r="10" spans="1:16" ht="81">
      <c r="A10" s="343"/>
      <c r="B10" s="343"/>
      <c r="C10" s="343"/>
      <c r="D10" s="344"/>
      <c r="E10" s="344"/>
      <c r="F10" s="259" t="s">
        <v>4</v>
      </c>
      <c r="G10" s="259" t="s">
        <v>695</v>
      </c>
      <c r="H10" s="259" t="s">
        <v>93</v>
      </c>
      <c r="I10" s="259" t="s">
        <v>91</v>
      </c>
      <c r="J10" s="259" t="s">
        <v>94</v>
      </c>
      <c r="K10" s="259" t="s">
        <v>95</v>
      </c>
      <c r="L10" s="259" t="s">
        <v>5</v>
      </c>
      <c r="M10" s="259" t="s">
        <v>96</v>
      </c>
      <c r="N10" s="259" t="s">
        <v>91</v>
      </c>
      <c r="O10" s="259" t="s">
        <v>97</v>
      </c>
      <c r="P10" s="259" t="s">
        <v>98</v>
      </c>
    </row>
    <row r="11" spans="1:16" ht="15">
      <c r="A11" s="285"/>
      <c r="B11" s="285"/>
      <c r="C11" s="261" t="s">
        <v>162</v>
      </c>
      <c r="D11" s="262"/>
      <c r="E11" s="263"/>
      <c r="F11" s="264"/>
      <c r="G11" s="264"/>
      <c r="H11" s="146"/>
      <c r="I11" s="145"/>
      <c r="J11" s="145"/>
      <c r="K11" s="264"/>
      <c r="L11" s="146"/>
      <c r="M11" s="146"/>
      <c r="N11" s="146"/>
      <c r="O11" s="146"/>
      <c r="P11" s="146"/>
    </row>
    <row r="12" spans="1:16" ht="15">
      <c r="A12" s="285"/>
      <c r="B12" s="285"/>
      <c r="C12" s="261" t="s">
        <v>636</v>
      </c>
      <c r="D12" s="262"/>
      <c r="E12" s="263"/>
      <c r="F12" s="264"/>
      <c r="G12" s="264"/>
      <c r="H12" s="146"/>
      <c r="I12" s="145"/>
      <c r="J12" s="145"/>
      <c r="K12" s="264"/>
      <c r="L12" s="146"/>
      <c r="M12" s="146"/>
      <c r="N12" s="146"/>
      <c r="O12" s="146"/>
      <c r="P12" s="146"/>
    </row>
    <row r="13" spans="1:16" ht="60">
      <c r="A13" s="265">
        <f>IF(B13&lt;&gt;"", MAX($A$1:A12)+1, "")</f>
        <v>1</v>
      </c>
      <c r="B13" s="285" t="s">
        <v>167</v>
      </c>
      <c r="C13" s="267" t="s">
        <v>698</v>
      </c>
      <c r="D13" s="268" t="s">
        <v>128</v>
      </c>
      <c r="E13" s="292">
        <v>2</v>
      </c>
      <c r="F13" s="269"/>
      <c r="G13" s="269"/>
      <c r="H13" s="270">
        <f>SUM(F13*G13)</f>
        <v>0</v>
      </c>
      <c r="I13" s="270"/>
      <c r="J13" s="269"/>
      <c r="K13" s="287">
        <f t="shared" ref="K13:K62" si="0">SUM(H13:J13)</f>
        <v>0</v>
      </c>
      <c r="L13" s="287">
        <f t="shared" ref="L13:L62" si="1">SUM(E13*F13)</f>
        <v>0</v>
      </c>
      <c r="M13" s="287">
        <f t="shared" ref="M13:M62" si="2">SUM(E13*H13)</f>
        <v>0</v>
      </c>
      <c r="N13" s="287">
        <f t="shared" ref="N13:N62" si="3">SUM(E13*I13)</f>
        <v>0</v>
      </c>
      <c r="O13" s="287">
        <f t="shared" ref="O13:O62" si="4">SUM(E13*J13)</f>
        <v>0</v>
      </c>
      <c r="P13" s="287">
        <f t="shared" ref="P13:P62" si="5">SUM(M13:O13)</f>
        <v>0</v>
      </c>
    </row>
    <row r="14" spans="1:16" ht="60">
      <c r="A14" s="265">
        <v>2</v>
      </c>
      <c r="B14" s="285" t="s">
        <v>167</v>
      </c>
      <c r="C14" s="267" t="s">
        <v>637</v>
      </c>
      <c r="D14" s="268" t="s">
        <v>128</v>
      </c>
      <c r="E14" s="292">
        <v>2</v>
      </c>
      <c r="F14" s="269"/>
      <c r="G14" s="269"/>
      <c r="H14" s="270">
        <f>SUM(F14*G14)</f>
        <v>0</v>
      </c>
      <c r="I14" s="270"/>
      <c r="J14" s="269"/>
      <c r="K14" s="287">
        <f t="shared" si="0"/>
        <v>0</v>
      </c>
      <c r="L14" s="287">
        <f t="shared" si="1"/>
        <v>0</v>
      </c>
      <c r="M14" s="287">
        <f t="shared" si="2"/>
        <v>0</v>
      </c>
      <c r="N14" s="287">
        <f t="shared" si="3"/>
        <v>0</v>
      </c>
      <c r="O14" s="287">
        <f t="shared" si="4"/>
        <v>0</v>
      </c>
      <c r="P14" s="287">
        <f t="shared" si="5"/>
        <v>0</v>
      </c>
    </row>
    <row r="15" spans="1:16" ht="15">
      <c r="A15" s="265" t="str">
        <f>IF(B15&lt;&gt;"", MAX($A$1:A14)+1, "")</f>
        <v/>
      </c>
      <c r="B15" s="285"/>
      <c r="C15" s="261" t="s">
        <v>458</v>
      </c>
      <c r="D15" s="262"/>
      <c r="E15" s="293"/>
      <c r="F15" s="264"/>
      <c r="G15" s="264"/>
      <c r="H15" s="270">
        <f t="shared" ref="H15:H82" si="6">SUM(F15*G15)</f>
        <v>0</v>
      </c>
      <c r="I15" s="145"/>
      <c r="J15" s="145"/>
      <c r="K15" s="287">
        <f t="shared" si="0"/>
        <v>0</v>
      </c>
      <c r="L15" s="287">
        <f t="shared" si="1"/>
        <v>0</v>
      </c>
      <c r="M15" s="287">
        <f t="shared" si="2"/>
        <v>0</v>
      </c>
      <c r="N15" s="287">
        <f t="shared" si="3"/>
        <v>0</v>
      </c>
      <c r="O15" s="287">
        <f t="shared" si="4"/>
        <v>0</v>
      </c>
      <c r="P15" s="287">
        <f t="shared" si="5"/>
        <v>0</v>
      </c>
    </row>
    <row r="16" spans="1:16" ht="60">
      <c r="A16" s="265">
        <f>IF(B16&lt;&gt;"", MAX($A$1:A15)+1, "")</f>
        <v>3</v>
      </c>
      <c r="B16" s="285" t="s">
        <v>167</v>
      </c>
      <c r="C16" s="267" t="s">
        <v>698</v>
      </c>
      <c r="D16" s="268" t="s">
        <v>15</v>
      </c>
      <c r="E16" s="292">
        <v>6.1</v>
      </c>
      <c r="F16" s="269"/>
      <c r="G16" s="269"/>
      <c r="H16" s="270">
        <f t="shared" si="6"/>
        <v>0</v>
      </c>
      <c r="I16" s="270"/>
      <c r="J16" s="269"/>
      <c r="K16" s="287">
        <f t="shared" si="0"/>
        <v>0</v>
      </c>
      <c r="L16" s="287">
        <f t="shared" si="1"/>
        <v>0</v>
      </c>
      <c r="M16" s="287">
        <f t="shared" si="2"/>
        <v>0</v>
      </c>
      <c r="N16" s="287">
        <f t="shared" si="3"/>
        <v>0</v>
      </c>
      <c r="O16" s="287">
        <f t="shared" si="4"/>
        <v>0</v>
      </c>
      <c r="P16" s="287">
        <f t="shared" si="5"/>
        <v>0</v>
      </c>
    </row>
    <row r="17" spans="1:16" ht="75">
      <c r="A17" s="265">
        <v>4</v>
      </c>
      <c r="B17" s="285" t="s">
        <v>167</v>
      </c>
      <c r="C17" s="267" t="s">
        <v>528</v>
      </c>
      <c r="D17" s="268" t="s">
        <v>15</v>
      </c>
      <c r="E17" s="292">
        <v>6.1</v>
      </c>
      <c r="F17" s="269"/>
      <c r="G17" s="269"/>
      <c r="H17" s="270">
        <f t="shared" si="6"/>
        <v>0</v>
      </c>
      <c r="I17" s="270"/>
      <c r="J17" s="269"/>
      <c r="K17" s="287">
        <f t="shared" si="0"/>
        <v>0</v>
      </c>
      <c r="L17" s="287">
        <f t="shared" si="1"/>
        <v>0</v>
      </c>
      <c r="M17" s="287">
        <f t="shared" si="2"/>
        <v>0</v>
      </c>
      <c r="N17" s="287">
        <f t="shared" si="3"/>
        <v>0</v>
      </c>
      <c r="O17" s="287">
        <f t="shared" si="4"/>
        <v>0</v>
      </c>
      <c r="P17" s="287">
        <f t="shared" si="5"/>
        <v>0</v>
      </c>
    </row>
    <row r="18" spans="1:16" ht="15">
      <c r="A18" s="265" t="str">
        <f>IF(B18&lt;&gt;"", MAX($A$1:A17)+1, "")</f>
        <v/>
      </c>
      <c r="B18" s="285"/>
      <c r="C18" s="261" t="s">
        <v>462</v>
      </c>
      <c r="D18" s="268"/>
      <c r="E18" s="292"/>
      <c r="F18" s="269"/>
      <c r="G18" s="269"/>
      <c r="H18" s="270">
        <f t="shared" si="6"/>
        <v>0</v>
      </c>
      <c r="I18" s="270"/>
      <c r="J18" s="269"/>
      <c r="K18" s="287">
        <f t="shared" si="0"/>
        <v>0</v>
      </c>
      <c r="L18" s="287">
        <f t="shared" si="1"/>
        <v>0</v>
      </c>
      <c r="M18" s="287">
        <f t="shared" si="2"/>
        <v>0</v>
      </c>
      <c r="N18" s="287">
        <f t="shared" si="3"/>
        <v>0</v>
      </c>
      <c r="O18" s="287">
        <f t="shared" si="4"/>
        <v>0</v>
      </c>
      <c r="P18" s="287">
        <f t="shared" si="5"/>
        <v>0</v>
      </c>
    </row>
    <row r="19" spans="1:16" ht="75">
      <c r="A19" s="265">
        <f>IF(B19&lt;&gt;"", MAX($A$1:A18)+1, "")</f>
        <v>5</v>
      </c>
      <c r="B19" s="285" t="s">
        <v>167</v>
      </c>
      <c r="C19" s="267" t="s">
        <v>697</v>
      </c>
      <c r="D19" s="268" t="s">
        <v>15</v>
      </c>
      <c r="E19" s="292">
        <v>144.19999999999999</v>
      </c>
      <c r="F19" s="269"/>
      <c r="G19" s="269"/>
      <c r="H19" s="270">
        <f t="shared" si="6"/>
        <v>0</v>
      </c>
      <c r="I19" s="270"/>
      <c r="J19" s="269"/>
      <c r="K19" s="287">
        <f t="shared" si="0"/>
        <v>0</v>
      </c>
      <c r="L19" s="287">
        <f t="shared" si="1"/>
        <v>0</v>
      </c>
      <c r="M19" s="287">
        <f t="shared" si="2"/>
        <v>0</v>
      </c>
      <c r="N19" s="287">
        <f t="shared" si="3"/>
        <v>0</v>
      </c>
      <c r="O19" s="287">
        <f t="shared" si="4"/>
        <v>0</v>
      </c>
      <c r="P19" s="287">
        <f t="shared" si="5"/>
        <v>0</v>
      </c>
    </row>
    <row r="20" spans="1:16" ht="15">
      <c r="A20" s="265" t="str">
        <f>IF(B20&lt;&gt;"", MAX($A$1:A18)+1, "")</f>
        <v/>
      </c>
      <c r="B20" s="285"/>
      <c r="C20" s="261" t="s">
        <v>463</v>
      </c>
      <c r="D20" s="268"/>
      <c r="E20" s="292"/>
      <c r="F20" s="269"/>
      <c r="G20" s="269"/>
      <c r="H20" s="270">
        <f t="shared" si="6"/>
        <v>0</v>
      </c>
      <c r="I20" s="270"/>
      <c r="J20" s="269"/>
      <c r="K20" s="287">
        <f t="shared" si="0"/>
        <v>0</v>
      </c>
      <c r="L20" s="287">
        <f t="shared" si="1"/>
        <v>0</v>
      </c>
      <c r="M20" s="287">
        <f t="shared" si="2"/>
        <v>0</v>
      </c>
      <c r="N20" s="287">
        <f t="shared" si="3"/>
        <v>0</v>
      </c>
      <c r="O20" s="287">
        <f t="shared" si="4"/>
        <v>0</v>
      </c>
      <c r="P20" s="287">
        <f t="shared" si="5"/>
        <v>0</v>
      </c>
    </row>
    <row r="21" spans="1:16" ht="60">
      <c r="A21" s="265">
        <f>IF(B21&lt;&gt;"", MAX($A$1:A20)+1, "")</f>
        <v>6</v>
      </c>
      <c r="B21" s="285" t="s">
        <v>167</v>
      </c>
      <c r="C21" s="267" t="s">
        <v>699</v>
      </c>
      <c r="D21" s="268" t="s">
        <v>15</v>
      </c>
      <c r="E21" s="292">
        <v>11.1</v>
      </c>
      <c r="F21" s="269"/>
      <c r="G21" s="269"/>
      <c r="H21" s="270">
        <f t="shared" si="6"/>
        <v>0</v>
      </c>
      <c r="I21" s="270"/>
      <c r="J21" s="269"/>
      <c r="K21" s="287">
        <f t="shared" si="0"/>
        <v>0</v>
      </c>
      <c r="L21" s="287">
        <f t="shared" si="1"/>
        <v>0</v>
      </c>
      <c r="M21" s="287">
        <f t="shared" si="2"/>
        <v>0</v>
      </c>
      <c r="N21" s="287">
        <f t="shared" si="3"/>
        <v>0</v>
      </c>
      <c r="O21" s="287">
        <f t="shared" si="4"/>
        <v>0</v>
      </c>
      <c r="P21" s="287">
        <f t="shared" si="5"/>
        <v>0</v>
      </c>
    </row>
    <row r="22" spans="1:16" ht="15">
      <c r="A22" s="265" t="str">
        <f>IF(B22&lt;&gt;"", MAX($A$1:A20)+1, "")</f>
        <v/>
      </c>
      <c r="B22" s="285"/>
      <c r="C22" s="261" t="s">
        <v>464</v>
      </c>
      <c r="D22" s="268"/>
      <c r="E22" s="292"/>
      <c r="F22" s="269"/>
      <c r="G22" s="269"/>
      <c r="H22" s="270">
        <f t="shared" si="6"/>
        <v>0</v>
      </c>
      <c r="I22" s="270"/>
      <c r="J22" s="269"/>
      <c r="K22" s="287">
        <f t="shared" si="0"/>
        <v>0</v>
      </c>
      <c r="L22" s="287">
        <f t="shared" si="1"/>
        <v>0</v>
      </c>
      <c r="M22" s="287">
        <f t="shared" si="2"/>
        <v>0</v>
      </c>
      <c r="N22" s="287">
        <f t="shared" si="3"/>
        <v>0</v>
      </c>
      <c r="O22" s="287">
        <f t="shared" si="4"/>
        <v>0</v>
      </c>
      <c r="P22" s="287">
        <f t="shared" si="5"/>
        <v>0</v>
      </c>
    </row>
    <row r="23" spans="1:16" ht="60">
      <c r="A23" s="265">
        <f>IF(B23&lt;&gt;"", MAX($A$1:A22)+1, "")</f>
        <v>7</v>
      </c>
      <c r="B23" s="285" t="s">
        <v>167</v>
      </c>
      <c r="C23" s="267" t="s">
        <v>700</v>
      </c>
      <c r="D23" s="268" t="s">
        <v>15</v>
      </c>
      <c r="E23" s="292">
        <v>135.9</v>
      </c>
      <c r="F23" s="269"/>
      <c r="G23" s="269"/>
      <c r="H23" s="270">
        <f t="shared" si="6"/>
        <v>0</v>
      </c>
      <c r="I23" s="270"/>
      <c r="J23" s="269"/>
      <c r="K23" s="287">
        <f t="shared" si="0"/>
        <v>0</v>
      </c>
      <c r="L23" s="287">
        <f t="shared" si="1"/>
        <v>0</v>
      </c>
      <c r="M23" s="287">
        <f t="shared" si="2"/>
        <v>0</v>
      </c>
      <c r="N23" s="287">
        <f t="shared" si="3"/>
        <v>0</v>
      </c>
      <c r="O23" s="287">
        <f t="shared" si="4"/>
        <v>0</v>
      </c>
      <c r="P23" s="287">
        <f t="shared" si="5"/>
        <v>0</v>
      </c>
    </row>
    <row r="24" spans="1:16" ht="15">
      <c r="A24" s="265" t="str">
        <f>IF(B24&lt;&gt;"", MAX($A$1:A22)+1, "")</f>
        <v/>
      </c>
      <c r="B24" s="285"/>
      <c r="C24" s="261" t="s">
        <v>464</v>
      </c>
      <c r="D24" s="268"/>
      <c r="E24" s="292"/>
      <c r="F24" s="269"/>
      <c r="G24" s="269"/>
      <c r="H24" s="270">
        <f t="shared" si="6"/>
        <v>0</v>
      </c>
      <c r="I24" s="270"/>
      <c r="J24" s="269"/>
      <c r="K24" s="287">
        <f t="shared" si="0"/>
        <v>0</v>
      </c>
      <c r="L24" s="287">
        <f t="shared" si="1"/>
        <v>0</v>
      </c>
      <c r="M24" s="287">
        <f t="shared" si="2"/>
        <v>0</v>
      </c>
      <c r="N24" s="287">
        <f t="shared" si="3"/>
        <v>0</v>
      </c>
      <c r="O24" s="287">
        <f t="shared" si="4"/>
        <v>0</v>
      </c>
      <c r="P24" s="287">
        <f t="shared" si="5"/>
        <v>0</v>
      </c>
    </row>
    <row r="25" spans="1:16" ht="105">
      <c r="A25" s="265">
        <f>IF(B25&lt;&gt;"", MAX($A$1:A24)+1, "")</f>
        <v>8</v>
      </c>
      <c r="B25" s="285" t="s">
        <v>167</v>
      </c>
      <c r="C25" s="267" t="s">
        <v>701</v>
      </c>
      <c r="D25" s="268" t="s">
        <v>15</v>
      </c>
      <c r="E25" s="292">
        <v>11.1</v>
      </c>
      <c r="F25" s="269"/>
      <c r="G25" s="269"/>
      <c r="H25" s="270">
        <f t="shared" si="6"/>
        <v>0</v>
      </c>
      <c r="I25" s="270"/>
      <c r="J25" s="269"/>
      <c r="K25" s="287">
        <f t="shared" si="0"/>
        <v>0</v>
      </c>
      <c r="L25" s="287">
        <f t="shared" si="1"/>
        <v>0</v>
      </c>
      <c r="M25" s="287">
        <f t="shared" si="2"/>
        <v>0</v>
      </c>
      <c r="N25" s="287">
        <f t="shared" si="3"/>
        <v>0</v>
      </c>
      <c r="O25" s="287">
        <f t="shared" si="4"/>
        <v>0</v>
      </c>
      <c r="P25" s="287">
        <f t="shared" si="5"/>
        <v>0</v>
      </c>
    </row>
    <row r="26" spans="1:16" ht="66" customHeight="1">
      <c r="A26" s="265"/>
      <c r="B26" s="313" t="s">
        <v>740</v>
      </c>
      <c r="C26" s="267" t="s">
        <v>741</v>
      </c>
      <c r="D26" s="268" t="s">
        <v>16</v>
      </c>
      <c r="E26" s="292">
        <v>80</v>
      </c>
      <c r="F26" s="269"/>
      <c r="G26" s="269"/>
      <c r="H26" s="270">
        <f t="shared" si="6"/>
        <v>0</v>
      </c>
      <c r="I26" s="270"/>
      <c r="J26" s="269"/>
      <c r="K26" s="287">
        <f t="shared" si="0"/>
        <v>0</v>
      </c>
      <c r="L26" s="287">
        <f t="shared" si="1"/>
        <v>0</v>
      </c>
      <c r="M26" s="287">
        <f t="shared" si="2"/>
        <v>0</v>
      </c>
      <c r="N26" s="287">
        <f t="shared" si="3"/>
        <v>0</v>
      </c>
      <c r="O26" s="287">
        <f t="shared" si="4"/>
        <v>0</v>
      </c>
      <c r="P26" s="287">
        <f t="shared" si="5"/>
        <v>0</v>
      </c>
    </row>
    <row r="27" spans="1:16" ht="51.75" customHeight="1">
      <c r="A27" s="265"/>
      <c r="B27" s="313" t="s">
        <v>740</v>
      </c>
      <c r="C27" s="267" t="s">
        <v>742</v>
      </c>
      <c r="D27" s="268" t="s">
        <v>16</v>
      </c>
      <c r="E27" s="292">
        <v>81.599999999999994</v>
      </c>
      <c r="F27" s="269"/>
      <c r="G27" s="269"/>
      <c r="H27" s="270">
        <f t="shared" si="6"/>
        <v>0</v>
      </c>
      <c r="I27" s="270"/>
      <c r="J27" s="269"/>
      <c r="K27" s="287">
        <f t="shared" si="0"/>
        <v>0</v>
      </c>
      <c r="L27" s="287">
        <f t="shared" si="1"/>
        <v>0</v>
      </c>
      <c r="M27" s="287">
        <f t="shared" si="2"/>
        <v>0</v>
      </c>
      <c r="N27" s="287">
        <f t="shared" si="3"/>
        <v>0</v>
      </c>
      <c r="O27" s="287">
        <f t="shared" si="4"/>
        <v>0</v>
      </c>
      <c r="P27" s="287">
        <f t="shared" si="5"/>
        <v>0</v>
      </c>
    </row>
    <row r="28" spans="1:16" ht="30">
      <c r="A28" s="265"/>
      <c r="B28" s="313" t="s">
        <v>740</v>
      </c>
      <c r="C28" s="267" t="s">
        <v>743</v>
      </c>
      <c r="D28" s="268" t="s">
        <v>16</v>
      </c>
      <c r="E28" s="292">
        <v>13.6</v>
      </c>
      <c r="F28" s="269"/>
      <c r="G28" s="269"/>
      <c r="H28" s="270">
        <f t="shared" si="6"/>
        <v>0</v>
      </c>
      <c r="I28" s="270"/>
      <c r="J28" s="269"/>
      <c r="K28" s="287">
        <f t="shared" si="0"/>
        <v>0</v>
      </c>
      <c r="L28" s="287">
        <f t="shared" si="1"/>
        <v>0</v>
      </c>
      <c r="M28" s="287">
        <f t="shared" si="2"/>
        <v>0</v>
      </c>
      <c r="N28" s="287">
        <f t="shared" si="3"/>
        <v>0</v>
      </c>
      <c r="O28" s="287">
        <f t="shared" si="4"/>
        <v>0</v>
      </c>
      <c r="P28" s="287">
        <f t="shared" si="5"/>
        <v>0</v>
      </c>
    </row>
    <row r="29" spans="1:16" ht="15">
      <c r="A29" s="265" t="str">
        <f>IF(B29&lt;&gt;"", MAX($A$1:A24)+1, "")</f>
        <v/>
      </c>
      <c r="B29" s="285"/>
      <c r="C29" s="261" t="s">
        <v>160</v>
      </c>
      <c r="D29" s="268"/>
      <c r="E29" s="292"/>
      <c r="F29" s="269"/>
      <c r="G29" s="269"/>
      <c r="H29" s="270">
        <f t="shared" si="6"/>
        <v>0</v>
      </c>
      <c r="I29" s="270"/>
      <c r="J29" s="269"/>
      <c r="K29" s="287">
        <f t="shared" si="0"/>
        <v>0</v>
      </c>
      <c r="L29" s="287">
        <f t="shared" si="1"/>
        <v>0</v>
      </c>
      <c r="M29" s="287">
        <f t="shared" si="2"/>
        <v>0</v>
      </c>
      <c r="N29" s="287">
        <f t="shared" si="3"/>
        <v>0</v>
      </c>
      <c r="O29" s="287">
        <f t="shared" si="4"/>
        <v>0</v>
      </c>
      <c r="P29" s="287">
        <f t="shared" si="5"/>
        <v>0</v>
      </c>
    </row>
    <row r="30" spans="1:16" ht="15">
      <c r="A30" s="265" t="str">
        <f>IF(B30&lt;&gt;"", MAX($A$1:A29)+1, "")</f>
        <v/>
      </c>
      <c r="B30" s="285"/>
      <c r="C30" s="261" t="s">
        <v>590</v>
      </c>
      <c r="D30" s="268"/>
      <c r="E30" s="292"/>
      <c r="F30" s="269"/>
      <c r="G30" s="269"/>
      <c r="H30" s="270">
        <f t="shared" si="6"/>
        <v>0</v>
      </c>
      <c r="I30" s="270"/>
      <c r="J30" s="269"/>
      <c r="K30" s="287">
        <f t="shared" si="0"/>
        <v>0</v>
      </c>
      <c r="L30" s="287">
        <f t="shared" si="1"/>
        <v>0</v>
      </c>
      <c r="M30" s="287">
        <f t="shared" si="2"/>
        <v>0</v>
      </c>
      <c r="N30" s="287">
        <f t="shared" si="3"/>
        <v>0</v>
      </c>
      <c r="O30" s="287">
        <f t="shared" si="4"/>
        <v>0</v>
      </c>
      <c r="P30" s="287">
        <f t="shared" si="5"/>
        <v>0</v>
      </c>
    </row>
    <row r="31" spans="1:16" ht="60">
      <c r="A31" s="265">
        <f>IF(B31&lt;&gt;"", MAX($A$1:A30)+1, "")</f>
        <v>9</v>
      </c>
      <c r="B31" s="285" t="s">
        <v>167</v>
      </c>
      <c r="C31" s="267" t="s">
        <v>702</v>
      </c>
      <c r="D31" s="262" t="s">
        <v>15</v>
      </c>
      <c r="E31" s="293">
        <v>47.4</v>
      </c>
      <c r="F31" s="264"/>
      <c r="G31" s="269"/>
      <c r="H31" s="270">
        <f t="shared" si="6"/>
        <v>0</v>
      </c>
      <c r="I31" s="145"/>
      <c r="J31" s="269"/>
      <c r="K31" s="287">
        <f t="shared" si="0"/>
        <v>0</v>
      </c>
      <c r="L31" s="287">
        <f t="shared" si="1"/>
        <v>0</v>
      </c>
      <c r="M31" s="287">
        <f t="shared" si="2"/>
        <v>0</v>
      </c>
      <c r="N31" s="287">
        <f t="shared" si="3"/>
        <v>0</v>
      </c>
      <c r="O31" s="287">
        <f t="shared" si="4"/>
        <v>0</v>
      </c>
      <c r="P31" s="287">
        <f t="shared" si="5"/>
        <v>0</v>
      </c>
    </row>
    <row r="32" spans="1:16" ht="90">
      <c r="A32" s="265">
        <f>IF(B32&lt;&gt;"", MAX($A$1:A31)+1, "")</f>
        <v>10</v>
      </c>
      <c r="B32" s="285" t="s">
        <v>167</v>
      </c>
      <c r="C32" s="267" t="s">
        <v>703</v>
      </c>
      <c r="D32" s="286" t="s">
        <v>15</v>
      </c>
      <c r="E32" s="293">
        <v>47.4</v>
      </c>
      <c r="F32" s="269"/>
      <c r="G32" s="269"/>
      <c r="H32" s="270">
        <f t="shared" si="6"/>
        <v>0</v>
      </c>
      <c r="I32" s="270"/>
      <c r="J32" s="269"/>
      <c r="K32" s="287">
        <f t="shared" si="0"/>
        <v>0</v>
      </c>
      <c r="L32" s="287">
        <f t="shared" si="1"/>
        <v>0</v>
      </c>
      <c r="M32" s="287">
        <f t="shared" si="2"/>
        <v>0</v>
      </c>
      <c r="N32" s="287">
        <f t="shared" si="3"/>
        <v>0</v>
      </c>
      <c r="O32" s="287">
        <f t="shared" si="4"/>
        <v>0</v>
      </c>
      <c r="P32" s="287">
        <f t="shared" si="5"/>
        <v>0</v>
      </c>
    </row>
    <row r="33" spans="1:16" ht="15">
      <c r="A33" s="265">
        <v>11</v>
      </c>
      <c r="B33" s="285" t="s">
        <v>167</v>
      </c>
      <c r="C33" s="267" t="s">
        <v>176</v>
      </c>
      <c r="D33" s="286" t="s">
        <v>15</v>
      </c>
      <c r="E33" s="293">
        <v>47.4</v>
      </c>
      <c r="F33" s="269"/>
      <c r="G33" s="269"/>
      <c r="H33" s="270">
        <f t="shared" si="6"/>
        <v>0</v>
      </c>
      <c r="I33" s="270"/>
      <c r="J33" s="269"/>
      <c r="K33" s="287">
        <f t="shared" si="0"/>
        <v>0</v>
      </c>
      <c r="L33" s="287">
        <f t="shared" si="1"/>
        <v>0</v>
      </c>
      <c r="M33" s="287">
        <f t="shared" si="2"/>
        <v>0</v>
      </c>
      <c r="N33" s="287">
        <f t="shared" si="3"/>
        <v>0</v>
      </c>
      <c r="O33" s="287">
        <f t="shared" si="4"/>
        <v>0</v>
      </c>
      <c r="P33" s="287">
        <f t="shared" si="5"/>
        <v>0</v>
      </c>
    </row>
    <row r="34" spans="1:16" ht="60">
      <c r="A34" s="265">
        <v>12</v>
      </c>
      <c r="B34" s="285" t="s">
        <v>167</v>
      </c>
      <c r="C34" s="267" t="s">
        <v>177</v>
      </c>
      <c r="D34" s="286" t="s">
        <v>15</v>
      </c>
      <c r="E34" s="292">
        <v>7.6</v>
      </c>
      <c r="F34" s="269"/>
      <c r="G34" s="269"/>
      <c r="H34" s="270">
        <f t="shared" si="6"/>
        <v>0</v>
      </c>
      <c r="I34" s="270"/>
      <c r="J34" s="269"/>
      <c r="K34" s="287">
        <f t="shared" si="0"/>
        <v>0</v>
      </c>
      <c r="L34" s="287">
        <f t="shared" si="1"/>
        <v>0</v>
      </c>
      <c r="M34" s="287">
        <f t="shared" si="2"/>
        <v>0</v>
      </c>
      <c r="N34" s="287">
        <f t="shared" si="3"/>
        <v>0</v>
      </c>
      <c r="O34" s="287">
        <f t="shared" si="4"/>
        <v>0</v>
      </c>
      <c r="P34" s="287">
        <f t="shared" si="5"/>
        <v>0</v>
      </c>
    </row>
    <row r="35" spans="1:16" ht="15">
      <c r="A35" s="265" t="str">
        <f>IF(B35&lt;&gt;"", MAX($A$1:A34)+1, "")</f>
        <v/>
      </c>
      <c r="B35" s="285"/>
      <c r="C35" s="261" t="s">
        <v>591</v>
      </c>
      <c r="D35" s="268"/>
      <c r="E35" s="292"/>
      <c r="F35" s="269"/>
      <c r="G35" s="269"/>
      <c r="H35" s="270">
        <f t="shared" si="6"/>
        <v>0</v>
      </c>
      <c r="I35" s="270"/>
      <c r="J35" s="269"/>
      <c r="K35" s="287">
        <f t="shared" si="0"/>
        <v>0</v>
      </c>
      <c r="L35" s="287">
        <f t="shared" si="1"/>
        <v>0</v>
      </c>
      <c r="M35" s="287">
        <f t="shared" si="2"/>
        <v>0</v>
      </c>
      <c r="N35" s="287">
        <f t="shared" si="3"/>
        <v>0</v>
      </c>
      <c r="O35" s="287">
        <f t="shared" si="4"/>
        <v>0</v>
      </c>
      <c r="P35" s="287">
        <f t="shared" si="5"/>
        <v>0</v>
      </c>
    </row>
    <row r="36" spans="1:16" ht="60">
      <c r="A36" s="265">
        <f>IF(B36&lt;&gt;"", MAX($A$1:A35)+1, "")</f>
        <v>13</v>
      </c>
      <c r="B36" s="285" t="s">
        <v>167</v>
      </c>
      <c r="C36" s="267" t="s">
        <v>704</v>
      </c>
      <c r="D36" s="262" t="s">
        <v>15</v>
      </c>
      <c r="E36" s="293">
        <v>80</v>
      </c>
      <c r="F36" s="264"/>
      <c r="G36" s="269"/>
      <c r="H36" s="270">
        <f t="shared" si="6"/>
        <v>0</v>
      </c>
      <c r="I36" s="145"/>
      <c r="J36" s="269"/>
      <c r="K36" s="287">
        <f t="shared" si="0"/>
        <v>0</v>
      </c>
      <c r="L36" s="287">
        <f t="shared" si="1"/>
        <v>0</v>
      </c>
      <c r="M36" s="287">
        <f t="shared" si="2"/>
        <v>0</v>
      </c>
      <c r="N36" s="287">
        <f t="shared" si="3"/>
        <v>0</v>
      </c>
      <c r="O36" s="287">
        <f t="shared" si="4"/>
        <v>0</v>
      </c>
      <c r="P36" s="287">
        <f t="shared" si="5"/>
        <v>0</v>
      </c>
    </row>
    <row r="37" spans="1:16" ht="75">
      <c r="A37" s="265">
        <f>IF(B37&lt;&gt;"", MAX($A$1:A36)+1, "")</f>
        <v>14</v>
      </c>
      <c r="B37" s="285" t="s">
        <v>167</v>
      </c>
      <c r="C37" s="267" t="s">
        <v>705</v>
      </c>
      <c r="D37" s="286" t="s">
        <v>15</v>
      </c>
      <c r="E37" s="293">
        <v>80</v>
      </c>
      <c r="F37" s="269"/>
      <c r="G37" s="269"/>
      <c r="H37" s="270">
        <f t="shared" si="6"/>
        <v>0</v>
      </c>
      <c r="I37" s="270"/>
      <c r="J37" s="269"/>
      <c r="K37" s="287">
        <f t="shared" si="0"/>
        <v>0</v>
      </c>
      <c r="L37" s="287">
        <f t="shared" si="1"/>
        <v>0</v>
      </c>
      <c r="M37" s="287">
        <f t="shared" si="2"/>
        <v>0</v>
      </c>
      <c r="N37" s="287">
        <f t="shared" si="3"/>
        <v>0</v>
      </c>
      <c r="O37" s="287">
        <f t="shared" si="4"/>
        <v>0</v>
      </c>
      <c r="P37" s="287">
        <f t="shared" si="5"/>
        <v>0</v>
      </c>
    </row>
    <row r="38" spans="1:16" ht="15">
      <c r="A38" s="265">
        <v>15</v>
      </c>
      <c r="B38" s="285" t="s">
        <v>167</v>
      </c>
      <c r="C38" s="267" t="s">
        <v>176</v>
      </c>
      <c r="D38" s="286" t="s">
        <v>15</v>
      </c>
      <c r="E38" s="293">
        <v>80</v>
      </c>
      <c r="F38" s="269"/>
      <c r="G38" s="269"/>
      <c r="H38" s="270">
        <f t="shared" si="6"/>
        <v>0</v>
      </c>
      <c r="I38" s="270"/>
      <c r="J38" s="269"/>
      <c r="K38" s="287">
        <f t="shared" si="0"/>
        <v>0</v>
      </c>
      <c r="L38" s="287">
        <f t="shared" si="1"/>
        <v>0</v>
      </c>
      <c r="M38" s="287">
        <f t="shared" si="2"/>
        <v>0</v>
      </c>
      <c r="N38" s="287">
        <f t="shared" si="3"/>
        <v>0</v>
      </c>
      <c r="O38" s="287">
        <f t="shared" si="4"/>
        <v>0</v>
      </c>
      <c r="P38" s="287">
        <f t="shared" si="5"/>
        <v>0</v>
      </c>
    </row>
    <row r="39" spans="1:16" ht="15">
      <c r="A39" s="265" t="str">
        <f>IF(B39&lt;&gt;"", MAX($A$1:A38)+1, "")</f>
        <v/>
      </c>
      <c r="B39" s="285"/>
      <c r="C39" s="261" t="s">
        <v>592</v>
      </c>
      <c r="D39" s="268"/>
      <c r="E39" s="292"/>
      <c r="F39" s="269"/>
      <c r="G39" s="269"/>
      <c r="H39" s="270">
        <f t="shared" si="6"/>
        <v>0</v>
      </c>
      <c r="I39" s="270"/>
      <c r="J39" s="269"/>
      <c r="K39" s="287">
        <f t="shared" si="0"/>
        <v>0</v>
      </c>
      <c r="L39" s="287">
        <f t="shared" si="1"/>
        <v>0</v>
      </c>
      <c r="M39" s="287">
        <f t="shared" si="2"/>
        <v>0</v>
      </c>
      <c r="N39" s="287">
        <f t="shared" si="3"/>
        <v>0</v>
      </c>
      <c r="O39" s="287">
        <f t="shared" si="4"/>
        <v>0</v>
      </c>
      <c r="P39" s="287">
        <f t="shared" si="5"/>
        <v>0</v>
      </c>
    </row>
    <row r="40" spans="1:16" ht="45">
      <c r="A40" s="265">
        <f>IF(B40&lt;&gt;"", MAX($A$1:A39)+1, "")</f>
        <v>16</v>
      </c>
      <c r="B40" s="285" t="s">
        <v>167</v>
      </c>
      <c r="C40" s="267" t="s">
        <v>706</v>
      </c>
      <c r="D40" s="262" t="s">
        <v>15</v>
      </c>
      <c r="E40" s="293">
        <v>16</v>
      </c>
      <c r="F40" s="264"/>
      <c r="G40" s="269"/>
      <c r="H40" s="270">
        <f t="shared" si="6"/>
        <v>0</v>
      </c>
      <c r="I40" s="145"/>
      <c r="J40" s="269"/>
      <c r="K40" s="287">
        <f t="shared" si="0"/>
        <v>0</v>
      </c>
      <c r="L40" s="287">
        <f t="shared" si="1"/>
        <v>0</v>
      </c>
      <c r="M40" s="287">
        <f t="shared" si="2"/>
        <v>0</v>
      </c>
      <c r="N40" s="287">
        <f t="shared" si="3"/>
        <v>0</v>
      </c>
      <c r="O40" s="287">
        <f t="shared" si="4"/>
        <v>0</v>
      </c>
      <c r="P40" s="287">
        <f t="shared" si="5"/>
        <v>0</v>
      </c>
    </row>
    <row r="41" spans="1:16" ht="75">
      <c r="A41" s="265">
        <f>IF(B41&lt;&gt;"", MAX($A$1:A40)+1, "")</f>
        <v>17</v>
      </c>
      <c r="B41" s="285" t="s">
        <v>167</v>
      </c>
      <c r="C41" s="267" t="s">
        <v>707</v>
      </c>
      <c r="D41" s="286" t="s">
        <v>15</v>
      </c>
      <c r="E41" s="293">
        <v>16</v>
      </c>
      <c r="F41" s="269"/>
      <c r="G41" s="269"/>
      <c r="H41" s="270">
        <f t="shared" si="6"/>
        <v>0</v>
      </c>
      <c r="I41" s="270"/>
      <c r="J41" s="269"/>
      <c r="K41" s="287">
        <f t="shared" si="0"/>
        <v>0</v>
      </c>
      <c r="L41" s="287">
        <f t="shared" si="1"/>
        <v>0</v>
      </c>
      <c r="M41" s="287">
        <f t="shared" si="2"/>
        <v>0</v>
      </c>
      <c r="N41" s="287">
        <f t="shared" si="3"/>
        <v>0</v>
      </c>
      <c r="O41" s="287">
        <f t="shared" si="4"/>
        <v>0</v>
      </c>
      <c r="P41" s="287">
        <f t="shared" si="5"/>
        <v>0</v>
      </c>
    </row>
    <row r="42" spans="1:16" ht="15">
      <c r="A42" s="265">
        <v>18</v>
      </c>
      <c r="B42" s="285" t="s">
        <v>167</v>
      </c>
      <c r="C42" s="267" t="s">
        <v>176</v>
      </c>
      <c r="D42" s="286" t="s">
        <v>15</v>
      </c>
      <c r="E42" s="293">
        <v>16</v>
      </c>
      <c r="F42" s="269"/>
      <c r="G42" s="269"/>
      <c r="H42" s="270">
        <f t="shared" si="6"/>
        <v>0</v>
      </c>
      <c r="I42" s="270"/>
      <c r="J42" s="269"/>
      <c r="K42" s="287">
        <f t="shared" si="0"/>
        <v>0</v>
      </c>
      <c r="L42" s="287">
        <f t="shared" si="1"/>
        <v>0</v>
      </c>
      <c r="M42" s="287">
        <f t="shared" si="2"/>
        <v>0</v>
      </c>
      <c r="N42" s="287">
        <f t="shared" si="3"/>
        <v>0</v>
      </c>
      <c r="O42" s="287">
        <f t="shared" si="4"/>
        <v>0</v>
      </c>
      <c r="P42" s="287">
        <f t="shared" si="5"/>
        <v>0</v>
      </c>
    </row>
    <row r="43" spans="1:16" ht="15">
      <c r="A43" s="265" t="str">
        <f>IF(B43&lt;&gt;"", MAX($A$1:A42)+1, "")</f>
        <v/>
      </c>
      <c r="B43" s="285"/>
      <c r="C43" s="261" t="s">
        <v>593</v>
      </c>
      <c r="D43" s="268"/>
      <c r="E43" s="292"/>
      <c r="F43" s="269"/>
      <c r="G43" s="269"/>
      <c r="H43" s="270">
        <f t="shared" si="6"/>
        <v>0</v>
      </c>
      <c r="I43" s="270"/>
      <c r="J43" s="269"/>
      <c r="K43" s="287">
        <f t="shared" si="0"/>
        <v>0</v>
      </c>
      <c r="L43" s="287">
        <f t="shared" si="1"/>
        <v>0</v>
      </c>
      <c r="M43" s="287">
        <f t="shared" si="2"/>
        <v>0</v>
      </c>
      <c r="N43" s="287">
        <f t="shared" si="3"/>
        <v>0</v>
      </c>
      <c r="O43" s="287">
        <f t="shared" si="4"/>
        <v>0</v>
      </c>
      <c r="P43" s="287">
        <f t="shared" si="5"/>
        <v>0</v>
      </c>
    </row>
    <row r="44" spans="1:16" ht="30">
      <c r="A44" s="265">
        <f>IF(B44&lt;&gt;"", MAX($A$1:A43)+1, "")</f>
        <v>19</v>
      </c>
      <c r="B44" s="260" t="s">
        <v>136</v>
      </c>
      <c r="C44" s="266" t="s">
        <v>467</v>
      </c>
      <c r="D44" s="262" t="s">
        <v>15</v>
      </c>
      <c r="E44" s="294">
        <v>43</v>
      </c>
      <c r="F44" s="264"/>
      <c r="G44" s="264"/>
      <c r="H44" s="270">
        <f t="shared" si="6"/>
        <v>0</v>
      </c>
      <c r="I44" s="145"/>
      <c r="J44" s="145"/>
      <c r="K44" s="287">
        <f t="shared" si="0"/>
        <v>0</v>
      </c>
      <c r="L44" s="287">
        <f t="shared" si="1"/>
        <v>0</v>
      </c>
      <c r="M44" s="287">
        <f t="shared" si="2"/>
        <v>0</v>
      </c>
      <c r="N44" s="287">
        <f t="shared" si="3"/>
        <v>0</v>
      </c>
      <c r="O44" s="287">
        <f t="shared" si="4"/>
        <v>0</v>
      </c>
      <c r="P44" s="287">
        <f t="shared" si="5"/>
        <v>0</v>
      </c>
    </row>
    <row r="45" spans="1:16" ht="30">
      <c r="A45" s="265">
        <f>IF(B45&lt;&gt;"", MAX($A$1:A44)+1, "")</f>
        <v>20</v>
      </c>
      <c r="B45" s="260" t="s">
        <v>136</v>
      </c>
      <c r="C45" s="266" t="s">
        <v>594</v>
      </c>
      <c r="D45" s="262" t="s">
        <v>15</v>
      </c>
      <c r="E45" s="294">
        <v>43</v>
      </c>
      <c r="F45" s="264"/>
      <c r="G45" s="264"/>
      <c r="H45" s="270">
        <f t="shared" si="6"/>
        <v>0</v>
      </c>
      <c r="I45" s="145"/>
      <c r="J45" s="145"/>
      <c r="K45" s="287">
        <f t="shared" si="0"/>
        <v>0</v>
      </c>
      <c r="L45" s="287">
        <f t="shared" si="1"/>
        <v>0</v>
      </c>
      <c r="M45" s="287">
        <f t="shared" si="2"/>
        <v>0</v>
      </c>
      <c r="N45" s="287">
        <f t="shared" si="3"/>
        <v>0</v>
      </c>
      <c r="O45" s="287">
        <f t="shared" si="4"/>
        <v>0</v>
      </c>
      <c r="P45" s="287">
        <f t="shared" si="5"/>
        <v>0</v>
      </c>
    </row>
    <row r="46" spans="1:16" ht="15">
      <c r="A46" s="265">
        <f>IF(B46&lt;&gt;"", MAX($A$1:A45)+1, "")</f>
        <v>21</v>
      </c>
      <c r="B46" s="260" t="s">
        <v>136</v>
      </c>
      <c r="C46" s="266" t="s">
        <v>595</v>
      </c>
      <c r="D46" s="262" t="s">
        <v>15</v>
      </c>
      <c r="E46" s="294">
        <v>43</v>
      </c>
      <c r="F46" s="264"/>
      <c r="G46" s="264"/>
      <c r="H46" s="270">
        <f t="shared" si="6"/>
        <v>0</v>
      </c>
      <c r="I46" s="145"/>
      <c r="J46" s="145"/>
      <c r="K46" s="287">
        <f t="shared" si="0"/>
        <v>0</v>
      </c>
      <c r="L46" s="287">
        <f t="shared" si="1"/>
        <v>0</v>
      </c>
      <c r="M46" s="287">
        <f t="shared" si="2"/>
        <v>0</v>
      </c>
      <c r="N46" s="287">
        <f t="shared" si="3"/>
        <v>0</v>
      </c>
      <c r="O46" s="287">
        <f t="shared" si="4"/>
        <v>0</v>
      </c>
      <c r="P46" s="287">
        <f t="shared" si="5"/>
        <v>0</v>
      </c>
    </row>
    <row r="47" spans="1:16" ht="15">
      <c r="A47" s="265" t="str">
        <f>IF(B47&lt;&gt;"", MAX($A$1:A46)+1, "")</f>
        <v/>
      </c>
      <c r="B47" s="285"/>
      <c r="C47" s="261" t="s">
        <v>596</v>
      </c>
      <c r="D47" s="268"/>
      <c r="E47" s="292"/>
      <c r="F47" s="269"/>
      <c r="G47" s="269"/>
      <c r="H47" s="270">
        <f t="shared" si="6"/>
        <v>0</v>
      </c>
      <c r="I47" s="270"/>
      <c r="J47" s="269"/>
      <c r="K47" s="287">
        <f t="shared" si="0"/>
        <v>0</v>
      </c>
      <c r="L47" s="287">
        <f t="shared" si="1"/>
        <v>0</v>
      </c>
      <c r="M47" s="287">
        <f t="shared" si="2"/>
        <v>0</v>
      </c>
      <c r="N47" s="287">
        <f t="shared" si="3"/>
        <v>0</v>
      </c>
      <c r="O47" s="287">
        <f t="shared" si="4"/>
        <v>0</v>
      </c>
      <c r="P47" s="287">
        <f t="shared" si="5"/>
        <v>0</v>
      </c>
    </row>
    <row r="48" spans="1:16" ht="30">
      <c r="A48" s="265">
        <f>IF(B48&lt;&gt;"", MAX($A$1:A47)+1, "")</f>
        <v>22</v>
      </c>
      <c r="B48" s="260" t="s">
        <v>136</v>
      </c>
      <c r="C48" s="266" t="s">
        <v>467</v>
      </c>
      <c r="D48" s="262" t="s">
        <v>15</v>
      </c>
      <c r="E48" s="294">
        <v>73</v>
      </c>
      <c r="F48" s="264"/>
      <c r="G48" s="264"/>
      <c r="H48" s="270">
        <f t="shared" si="6"/>
        <v>0</v>
      </c>
      <c r="I48" s="145"/>
      <c r="J48" s="145"/>
      <c r="K48" s="287">
        <f t="shared" si="0"/>
        <v>0</v>
      </c>
      <c r="L48" s="287">
        <f t="shared" si="1"/>
        <v>0</v>
      </c>
      <c r="M48" s="287">
        <f t="shared" si="2"/>
        <v>0</v>
      </c>
      <c r="N48" s="287">
        <f t="shared" si="3"/>
        <v>0</v>
      </c>
      <c r="O48" s="287">
        <f t="shared" si="4"/>
        <v>0</v>
      </c>
      <c r="P48" s="287">
        <f t="shared" si="5"/>
        <v>0</v>
      </c>
    </row>
    <row r="49" spans="1:16" ht="30">
      <c r="A49" s="265">
        <f>IF(B49&lt;&gt;"", MAX($A$1:A48)+1, "")</f>
        <v>23</v>
      </c>
      <c r="B49" s="260" t="s">
        <v>136</v>
      </c>
      <c r="C49" s="266" t="s">
        <v>594</v>
      </c>
      <c r="D49" s="262" t="s">
        <v>15</v>
      </c>
      <c r="E49" s="294">
        <v>73</v>
      </c>
      <c r="F49" s="264"/>
      <c r="G49" s="264"/>
      <c r="H49" s="270">
        <f t="shared" si="6"/>
        <v>0</v>
      </c>
      <c r="I49" s="145"/>
      <c r="J49" s="145"/>
      <c r="K49" s="287">
        <f t="shared" si="0"/>
        <v>0</v>
      </c>
      <c r="L49" s="287">
        <f t="shared" si="1"/>
        <v>0</v>
      </c>
      <c r="M49" s="287">
        <f t="shared" si="2"/>
        <v>0</v>
      </c>
      <c r="N49" s="287">
        <f t="shared" si="3"/>
        <v>0</v>
      </c>
      <c r="O49" s="287">
        <f t="shared" si="4"/>
        <v>0</v>
      </c>
      <c r="P49" s="287">
        <f t="shared" si="5"/>
        <v>0</v>
      </c>
    </row>
    <row r="50" spans="1:16" ht="15">
      <c r="A50" s="265">
        <f>IF(B50&lt;&gt;"", MAX($A$1:A49)+1, "")</f>
        <v>24</v>
      </c>
      <c r="B50" s="260" t="s">
        <v>136</v>
      </c>
      <c r="C50" s="266" t="s">
        <v>595</v>
      </c>
      <c r="D50" s="262" t="s">
        <v>15</v>
      </c>
      <c r="E50" s="294">
        <v>73</v>
      </c>
      <c r="F50" s="264"/>
      <c r="G50" s="264"/>
      <c r="H50" s="270">
        <f t="shared" si="6"/>
        <v>0</v>
      </c>
      <c r="I50" s="145"/>
      <c r="J50" s="145"/>
      <c r="K50" s="287">
        <f t="shared" si="0"/>
        <v>0</v>
      </c>
      <c r="L50" s="287">
        <f t="shared" si="1"/>
        <v>0</v>
      </c>
      <c r="M50" s="287">
        <f t="shared" si="2"/>
        <v>0</v>
      </c>
      <c r="N50" s="287">
        <f t="shared" si="3"/>
        <v>0</v>
      </c>
      <c r="O50" s="287">
        <f t="shared" si="4"/>
        <v>0</v>
      </c>
      <c r="P50" s="287">
        <f t="shared" si="5"/>
        <v>0</v>
      </c>
    </row>
    <row r="51" spans="1:16" ht="15">
      <c r="A51" s="265" t="str">
        <f>IF(B51&lt;&gt;"", MAX($A$1:A50)+1, "")</f>
        <v/>
      </c>
      <c r="B51" s="285"/>
      <c r="C51" s="261" t="s">
        <v>597</v>
      </c>
      <c r="D51" s="268"/>
      <c r="E51" s="292"/>
      <c r="F51" s="269"/>
      <c r="G51" s="269"/>
      <c r="H51" s="270">
        <f t="shared" si="6"/>
        <v>0</v>
      </c>
      <c r="I51" s="270"/>
      <c r="J51" s="269"/>
      <c r="K51" s="287">
        <f t="shared" si="0"/>
        <v>0</v>
      </c>
      <c r="L51" s="287">
        <f t="shared" si="1"/>
        <v>0</v>
      </c>
      <c r="M51" s="287">
        <f t="shared" si="2"/>
        <v>0</v>
      </c>
      <c r="N51" s="287">
        <f t="shared" si="3"/>
        <v>0</v>
      </c>
      <c r="O51" s="287">
        <f t="shared" si="4"/>
        <v>0</v>
      </c>
      <c r="P51" s="287">
        <f t="shared" si="5"/>
        <v>0</v>
      </c>
    </row>
    <row r="52" spans="1:16" ht="30">
      <c r="A52" s="265">
        <f>IF(B52&lt;&gt;"", MAX($A$1:A51)+1, "")</f>
        <v>25</v>
      </c>
      <c r="B52" s="260" t="s">
        <v>136</v>
      </c>
      <c r="C52" s="266" t="s">
        <v>594</v>
      </c>
      <c r="D52" s="262" t="s">
        <v>15</v>
      </c>
      <c r="E52" s="294">
        <v>20</v>
      </c>
      <c r="F52" s="264"/>
      <c r="G52" s="264"/>
      <c r="H52" s="270">
        <f t="shared" si="6"/>
        <v>0</v>
      </c>
      <c r="I52" s="145"/>
      <c r="J52" s="145"/>
      <c r="K52" s="287">
        <f t="shared" si="0"/>
        <v>0</v>
      </c>
      <c r="L52" s="287">
        <f t="shared" si="1"/>
        <v>0</v>
      </c>
      <c r="M52" s="287">
        <f t="shared" si="2"/>
        <v>0</v>
      </c>
      <c r="N52" s="287">
        <f t="shared" si="3"/>
        <v>0</v>
      </c>
      <c r="O52" s="287">
        <f t="shared" si="4"/>
        <v>0</v>
      </c>
      <c r="P52" s="287">
        <f t="shared" si="5"/>
        <v>0</v>
      </c>
    </row>
    <row r="53" spans="1:16" ht="15">
      <c r="A53" s="265" t="str">
        <f>IF(B53&lt;&gt;"", MAX($A$1:A52)+1, "")</f>
        <v/>
      </c>
      <c r="B53" s="285"/>
      <c r="C53" s="261" t="s">
        <v>598</v>
      </c>
      <c r="D53" s="268"/>
      <c r="E53" s="292"/>
      <c r="F53" s="269"/>
      <c r="G53" s="269"/>
      <c r="H53" s="270">
        <f t="shared" si="6"/>
        <v>0</v>
      </c>
      <c r="I53" s="270"/>
      <c r="J53" s="269"/>
      <c r="K53" s="287">
        <f t="shared" si="0"/>
        <v>0</v>
      </c>
      <c r="L53" s="287">
        <f t="shared" si="1"/>
        <v>0</v>
      </c>
      <c r="M53" s="287">
        <f t="shared" si="2"/>
        <v>0</v>
      </c>
      <c r="N53" s="287">
        <f t="shared" si="3"/>
        <v>0</v>
      </c>
      <c r="O53" s="287">
        <f t="shared" si="4"/>
        <v>0</v>
      </c>
      <c r="P53" s="287">
        <f t="shared" si="5"/>
        <v>0</v>
      </c>
    </row>
    <row r="54" spans="1:16" ht="45">
      <c r="A54" s="265">
        <f>IF(B54&lt;&gt;"", MAX($A$1:A53)+1, "")</f>
        <v>26</v>
      </c>
      <c r="B54" s="260" t="s">
        <v>136</v>
      </c>
      <c r="C54" s="266" t="s">
        <v>600</v>
      </c>
      <c r="D54" s="262" t="s">
        <v>15</v>
      </c>
      <c r="E54" s="272">
        <v>81</v>
      </c>
      <c r="F54" s="264"/>
      <c r="G54" s="264"/>
      <c r="H54" s="270">
        <f t="shared" si="6"/>
        <v>0</v>
      </c>
      <c r="I54" s="145"/>
      <c r="J54" s="145"/>
      <c r="K54" s="287">
        <f t="shared" si="0"/>
        <v>0</v>
      </c>
      <c r="L54" s="287">
        <f t="shared" si="1"/>
        <v>0</v>
      </c>
      <c r="M54" s="287">
        <f t="shared" si="2"/>
        <v>0</v>
      </c>
      <c r="N54" s="287">
        <f t="shared" si="3"/>
        <v>0</v>
      </c>
      <c r="O54" s="287">
        <f t="shared" si="4"/>
        <v>0</v>
      </c>
      <c r="P54" s="287">
        <f t="shared" si="5"/>
        <v>0</v>
      </c>
    </row>
    <row r="55" spans="1:16" ht="30">
      <c r="A55" s="265">
        <f>IF(B55&lt;&gt;"", MAX($A$1:A54)+1, "")</f>
        <v>27</v>
      </c>
      <c r="B55" s="260" t="s">
        <v>136</v>
      </c>
      <c r="C55" s="266" t="s">
        <v>601</v>
      </c>
      <c r="D55" s="262" t="s">
        <v>15</v>
      </c>
      <c r="E55" s="272">
        <v>81</v>
      </c>
      <c r="F55" s="264"/>
      <c r="G55" s="264"/>
      <c r="H55" s="270">
        <f t="shared" si="6"/>
        <v>0</v>
      </c>
      <c r="I55" s="145"/>
      <c r="J55" s="145"/>
      <c r="K55" s="287">
        <f t="shared" si="0"/>
        <v>0</v>
      </c>
      <c r="L55" s="287">
        <f t="shared" si="1"/>
        <v>0</v>
      </c>
      <c r="M55" s="287">
        <f t="shared" si="2"/>
        <v>0</v>
      </c>
      <c r="N55" s="287">
        <f t="shared" si="3"/>
        <v>0</v>
      </c>
      <c r="O55" s="287">
        <f t="shared" si="4"/>
        <v>0</v>
      </c>
      <c r="P55" s="287">
        <f t="shared" si="5"/>
        <v>0</v>
      </c>
    </row>
    <row r="56" spans="1:16" ht="15">
      <c r="A56" s="265" t="str">
        <f>IF(B56&lt;&gt;"", MAX($A$1:A55)+1, "")</f>
        <v/>
      </c>
      <c r="B56" s="285"/>
      <c r="C56" s="261" t="s">
        <v>599</v>
      </c>
      <c r="D56" s="268"/>
      <c r="E56" s="292"/>
      <c r="F56" s="269"/>
      <c r="G56" s="269"/>
      <c r="H56" s="270">
        <f t="shared" si="6"/>
        <v>0</v>
      </c>
      <c r="I56" s="270"/>
      <c r="J56" s="269"/>
      <c r="K56" s="287">
        <f t="shared" si="0"/>
        <v>0</v>
      </c>
      <c r="L56" s="287">
        <f t="shared" si="1"/>
        <v>0</v>
      </c>
      <c r="M56" s="287">
        <f t="shared" si="2"/>
        <v>0</v>
      </c>
      <c r="N56" s="287">
        <f t="shared" si="3"/>
        <v>0</v>
      </c>
      <c r="O56" s="287">
        <f t="shared" si="4"/>
        <v>0</v>
      </c>
      <c r="P56" s="287">
        <f t="shared" si="5"/>
        <v>0</v>
      </c>
    </row>
    <row r="57" spans="1:16" ht="45">
      <c r="A57" s="265">
        <f>IF(B57&lt;&gt;"", MAX($A$1:A56)+1, "")</f>
        <v>28</v>
      </c>
      <c r="B57" s="260" t="s">
        <v>136</v>
      </c>
      <c r="C57" s="266" t="s">
        <v>600</v>
      </c>
      <c r="D57" s="262" t="s">
        <v>15</v>
      </c>
      <c r="E57" s="272">
        <v>5</v>
      </c>
      <c r="F57" s="264"/>
      <c r="G57" s="264"/>
      <c r="H57" s="270">
        <f t="shared" si="6"/>
        <v>0</v>
      </c>
      <c r="I57" s="145"/>
      <c r="J57" s="145"/>
      <c r="K57" s="287">
        <f t="shared" si="0"/>
        <v>0</v>
      </c>
      <c r="L57" s="287">
        <f t="shared" si="1"/>
        <v>0</v>
      </c>
      <c r="M57" s="287">
        <f t="shared" si="2"/>
        <v>0</v>
      </c>
      <c r="N57" s="287">
        <f t="shared" si="3"/>
        <v>0</v>
      </c>
      <c r="O57" s="287">
        <f t="shared" si="4"/>
        <v>0</v>
      </c>
      <c r="P57" s="287">
        <f t="shared" si="5"/>
        <v>0</v>
      </c>
    </row>
    <row r="58" spans="1:16" ht="30">
      <c r="A58" s="265">
        <f>IF(B58&lt;&gt;"", MAX($A$1:A57)+1, "")</f>
        <v>29</v>
      </c>
      <c r="B58" s="260" t="s">
        <v>136</v>
      </c>
      <c r="C58" s="266" t="s">
        <v>601</v>
      </c>
      <c r="D58" s="262" t="s">
        <v>15</v>
      </c>
      <c r="E58" s="272">
        <v>5</v>
      </c>
      <c r="F58" s="264"/>
      <c r="G58" s="264"/>
      <c r="H58" s="270">
        <f t="shared" si="6"/>
        <v>0</v>
      </c>
      <c r="I58" s="145"/>
      <c r="J58" s="145"/>
      <c r="K58" s="287">
        <f t="shared" si="0"/>
        <v>0</v>
      </c>
      <c r="L58" s="287">
        <f t="shared" si="1"/>
        <v>0</v>
      </c>
      <c r="M58" s="287">
        <f t="shared" si="2"/>
        <v>0</v>
      </c>
      <c r="N58" s="287">
        <f t="shared" si="3"/>
        <v>0</v>
      </c>
      <c r="O58" s="287">
        <f t="shared" si="4"/>
        <v>0</v>
      </c>
      <c r="P58" s="287">
        <f t="shared" si="5"/>
        <v>0</v>
      </c>
    </row>
    <row r="59" spans="1:16" ht="15">
      <c r="A59" s="265" t="str">
        <f>IF(B59&lt;&gt;"", MAX($A$1:A58)+1, "")</f>
        <v/>
      </c>
      <c r="B59" s="285"/>
      <c r="C59" s="261" t="s">
        <v>616</v>
      </c>
      <c r="D59" s="268"/>
      <c r="E59" s="292"/>
      <c r="F59" s="269"/>
      <c r="G59" s="269"/>
      <c r="H59" s="270">
        <f t="shared" si="6"/>
        <v>0</v>
      </c>
      <c r="I59" s="270"/>
      <c r="J59" s="269"/>
      <c r="K59" s="287">
        <f t="shared" si="0"/>
        <v>0</v>
      </c>
      <c r="L59" s="287">
        <f t="shared" si="1"/>
        <v>0</v>
      </c>
      <c r="M59" s="287">
        <f t="shared" si="2"/>
        <v>0</v>
      </c>
      <c r="N59" s="287">
        <f t="shared" si="3"/>
        <v>0</v>
      </c>
      <c r="O59" s="287">
        <f t="shared" si="4"/>
        <v>0</v>
      </c>
      <c r="P59" s="287">
        <f t="shared" si="5"/>
        <v>0</v>
      </c>
    </row>
    <row r="60" spans="1:16" ht="90">
      <c r="A60" s="265">
        <f>IF(B60&lt;&gt;"", MAX($A$1:A59)+1, "")</f>
        <v>30</v>
      </c>
      <c r="B60" s="285" t="s">
        <v>167</v>
      </c>
      <c r="C60" s="267" t="s">
        <v>708</v>
      </c>
      <c r="D60" s="286" t="s">
        <v>15</v>
      </c>
      <c r="E60" s="293">
        <v>366</v>
      </c>
      <c r="F60" s="269"/>
      <c r="G60" s="269"/>
      <c r="H60" s="270">
        <f t="shared" si="6"/>
        <v>0</v>
      </c>
      <c r="I60" s="270"/>
      <c r="J60" s="269"/>
      <c r="K60" s="287">
        <f t="shared" si="0"/>
        <v>0</v>
      </c>
      <c r="L60" s="287">
        <f t="shared" si="1"/>
        <v>0</v>
      </c>
      <c r="M60" s="287">
        <f t="shared" si="2"/>
        <v>0</v>
      </c>
      <c r="N60" s="287">
        <f t="shared" si="3"/>
        <v>0</v>
      </c>
      <c r="O60" s="287">
        <f t="shared" si="4"/>
        <v>0</v>
      </c>
      <c r="P60" s="287">
        <f t="shared" si="5"/>
        <v>0</v>
      </c>
    </row>
    <row r="61" spans="1:16" ht="15">
      <c r="A61" s="265">
        <v>31</v>
      </c>
      <c r="B61" s="285" t="s">
        <v>167</v>
      </c>
      <c r="C61" s="267" t="s">
        <v>176</v>
      </c>
      <c r="D61" s="286" t="s">
        <v>15</v>
      </c>
      <c r="E61" s="293">
        <v>366</v>
      </c>
      <c r="F61" s="269"/>
      <c r="G61" s="269"/>
      <c r="H61" s="270">
        <f t="shared" si="6"/>
        <v>0</v>
      </c>
      <c r="I61" s="270"/>
      <c r="J61" s="269"/>
      <c r="K61" s="287">
        <f t="shared" si="0"/>
        <v>0</v>
      </c>
      <c r="L61" s="287">
        <f t="shared" si="1"/>
        <v>0</v>
      </c>
      <c r="M61" s="287">
        <f t="shared" si="2"/>
        <v>0</v>
      </c>
      <c r="N61" s="287">
        <f t="shared" si="3"/>
        <v>0</v>
      </c>
      <c r="O61" s="287">
        <f t="shared" si="4"/>
        <v>0</v>
      </c>
      <c r="P61" s="287">
        <f t="shared" si="5"/>
        <v>0</v>
      </c>
    </row>
    <row r="62" spans="1:16" ht="60">
      <c r="A62" s="265">
        <f>IF(B62&lt;&gt;"", MAX($A$1:A61)+1, "")</f>
        <v>32</v>
      </c>
      <c r="B62" s="285" t="s">
        <v>167</v>
      </c>
      <c r="C62" s="267" t="s">
        <v>177</v>
      </c>
      <c r="D62" s="286" t="s">
        <v>15</v>
      </c>
      <c r="E62" s="292">
        <v>5.0999999999999996</v>
      </c>
      <c r="F62" s="269"/>
      <c r="G62" s="269"/>
      <c r="H62" s="270">
        <f t="shared" si="6"/>
        <v>0</v>
      </c>
      <c r="I62" s="270"/>
      <c r="J62" s="269"/>
      <c r="K62" s="287">
        <f t="shared" si="0"/>
        <v>0</v>
      </c>
      <c r="L62" s="287">
        <f t="shared" si="1"/>
        <v>0</v>
      </c>
      <c r="M62" s="287">
        <f t="shared" si="2"/>
        <v>0</v>
      </c>
      <c r="N62" s="287">
        <f t="shared" si="3"/>
        <v>0</v>
      </c>
      <c r="O62" s="287">
        <f t="shared" si="4"/>
        <v>0</v>
      </c>
      <c r="P62" s="287">
        <f t="shared" si="5"/>
        <v>0</v>
      </c>
    </row>
    <row r="63" spans="1:16" ht="15">
      <c r="A63" s="265" t="str">
        <f>IF(B63&lt;&gt;"", MAX($A$1:A62)+1, "")</f>
        <v/>
      </c>
      <c r="B63" s="285"/>
      <c r="C63" s="261" t="s">
        <v>617</v>
      </c>
      <c r="D63" s="268"/>
      <c r="E63" s="292"/>
      <c r="F63" s="269"/>
      <c r="G63" s="269"/>
      <c r="H63" s="270">
        <f t="shared" si="6"/>
        <v>0</v>
      </c>
      <c r="I63" s="270"/>
      <c r="J63" s="269"/>
      <c r="K63" s="287">
        <f t="shared" ref="K63:K85" si="7">SUM(H63:J63)</f>
        <v>0</v>
      </c>
      <c r="L63" s="287">
        <f t="shared" ref="L63:L85" si="8">SUM(E63*F63)</f>
        <v>0</v>
      </c>
      <c r="M63" s="287">
        <f t="shared" ref="M63:M85" si="9">SUM(E63*H63)</f>
        <v>0</v>
      </c>
      <c r="N63" s="287">
        <f t="shared" ref="N63:N85" si="10">SUM(E63*I63)</f>
        <v>0</v>
      </c>
      <c r="O63" s="287">
        <f t="shared" ref="O63:O85" si="11">SUM(E63*J63)</f>
        <v>0</v>
      </c>
      <c r="P63" s="287">
        <f t="shared" ref="P63:P85" si="12">SUM(M63:O63)</f>
        <v>0</v>
      </c>
    </row>
    <row r="64" spans="1:16" ht="75">
      <c r="A64" s="265">
        <f>IF(B64&lt;&gt;"", MAX($A$1:A63)+1, "")</f>
        <v>33</v>
      </c>
      <c r="B64" s="285" t="s">
        <v>167</v>
      </c>
      <c r="C64" s="267" t="s">
        <v>709</v>
      </c>
      <c r="D64" s="286" t="s">
        <v>15</v>
      </c>
      <c r="E64" s="293">
        <v>64.8</v>
      </c>
      <c r="F64" s="269"/>
      <c r="G64" s="269"/>
      <c r="H64" s="270">
        <f t="shared" si="6"/>
        <v>0</v>
      </c>
      <c r="I64" s="270"/>
      <c r="J64" s="269"/>
      <c r="K64" s="287">
        <f t="shared" si="7"/>
        <v>0</v>
      </c>
      <c r="L64" s="287">
        <f t="shared" si="8"/>
        <v>0</v>
      </c>
      <c r="M64" s="287">
        <f t="shared" si="9"/>
        <v>0</v>
      </c>
      <c r="N64" s="287">
        <f t="shared" si="10"/>
        <v>0</v>
      </c>
      <c r="O64" s="287">
        <f t="shared" si="11"/>
        <v>0</v>
      </c>
      <c r="P64" s="287">
        <f t="shared" si="12"/>
        <v>0</v>
      </c>
    </row>
    <row r="65" spans="1:16" ht="15">
      <c r="A65" s="265">
        <v>34</v>
      </c>
      <c r="B65" s="285" t="s">
        <v>167</v>
      </c>
      <c r="C65" s="267" t="s">
        <v>176</v>
      </c>
      <c r="D65" s="286" t="s">
        <v>15</v>
      </c>
      <c r="E65" s="293">
        <v>64.8</v>
      </c>
      <c r="F65" s="269"/>
      <c r="G65" s="269"/>
      <c r="H65" s="270">
        <f t="shared" si="6"/>
        <v>0</v>
      </c>
      <c r="I65" s="270"/>
      <c r="J65" s="269"/>
      <c r="K65" s="287">
        <f t="shared" si="7"/>
        <v>0</v>
      </c>
      <c r="L65" s="287">
        <f t="shared" si="8"/>
        <v>0</v>
      </c>
      <c r="M65" s="287">
        <f t="shared" si="9"/>
        <v>0</v>
      </c>
      <c r="N65" s="287">
        <f t="shared" si="10"/>
        <v>0</v>
      </c>
      <c r="O65" s="287">
        <f t="shared" si="11"/>
        <v>0</v>
      </c>
      <c r="P65" s="287">
        <f t="shared" si="12"/>
        <v>0</v>
      </c>
    </row>
    <row r="66" spans="1:16" ht="60">
      <c r="A66" s="265">
        <f>IF(B66&lt;&gt;"", MAX($A$1:A65)+1, "")</f>
        <v>35</v>
      </c>
      <c r="B66" s="285" t="s">
        <v>167</v>
      </c>
      <c r="C66" s="267" t="s">
        <v>177</v>
      </c>
      <c r="D66" s="286" t="s">
        <v>15</v>
      </c>
      <c r="E66" s="292">
        <v>9.1999999999999993</v>
      </c>
      <c r="F66" s="269"/>
      <c r="G66" s="269"/>
      <c r="H66" s="270">
        <f t="shared" si="6"/>
        <v>0</v>
      </c>
      <c r="I66" s="270"/>
      <c r="J66" s="269"/>
      <c r="K66" s="287">
        <f t="shared" si="7"/>
        <v>0</v>
      </c>
      <c r="L66" s="287">
        <f t="shared" si="8"/>
        <v>0</v>
      </c>
      <c r="M66" s="287">
        <f t="shared" si="9"/>
        <v>0</v>
      </c>
      <c r="N66" s="287">
        <f t="shared" si="10"/>
        <v>0</v>
      </c>
      <c r="O66" s="287">
        <f t="shared" si="11"/>
        <v>0</v>
      </c>
      <c r="P66" s="287">
        <f t="shared" si="12"/>
        <v>0</v>
      </c>
    </row>
    <row r="67" spans="1:16" ht="15">
      <c r="A67" s="265" t="str">
        <f>IF(B67&lt;&gt;"", MAX($A$1:A66)+1, "")</f>
        <v/>
      </c>
      <c r="B67" s="285"/>
      <c r="C67" s="261" t="s">
        <v>618</v>
      </c>
      <c r="D67" s="268"/>
      <c r="E67" s="292"/>
      <c r="F67" s="269"/>
      <c r="G67" s="269"/>
      <c r="H67" s="270">
        <f t="shared" si="6"/>
        <v>0</v>
      </c>
      <c r="I67" s="270"/>
      <c r="J67" s="269"/>
      <c r="K67" s="287">
        <f t="shared" si="7"/>
        <v>0</v>
      </c>
      <c r="L67" s="287">
        <f t="shared" si="8"/>
        <v>0</v>
      </c>
      <c r="M67" s="287">
        <f t="shared" si="9"/>
        <v>0</v>
      </c>
      <c r="N67" s="287">
        <f t="shared" si="10"/>
        <v>0</v>
      </c>
      <c r="O67" s="287">
        <f t="shared" si="11"/>
        <v>0</v>
      </c>
      <c r="P67" s="287">
        <f t="shared" si="12"/>
        <v>0</v>
      </c>
    </row>
    <row r="68" spans="1:16" ht="75">
      <c r="A68" s="265">
        <f>IF(B68&lt;&gt;"", MAX($A$1:A67)+1, "")</f>
        <v>36</v>
      </c>
      <c r="B68" s="285" t="s">
        <v>167</v>
      </c>
      <c r="C68" s="267" t="s">
        <v>709</v>
      </c>
      <c r="D68" s="286" t="s">
        <v>15</v>
      </c>
      <c r="E68" s="293">
        <v>33</v>
      </c>
      <c r="F68" s="269"/>
      <c r="G68" s="269"/>
      <c r="H68" s="270">
        <f t="shared" si="6"/>
        <v>0</v>
      </c>
      <c r="I68" s="270"/>
      <c r="J68" s="269"/>
      <c r="K68" s="287">
        <f t="shared" si="7"/>
        <v>0</v>
      </c>
      <c r="L68" s="287">
        <f t="shared" si="8"/>
        <v>0</v>
      </c>
      <c r="M68" s="287">
        <f t="shared" si="9"/>
        <v>0</v>
      </c>
      <c r="N68" s="287">
        <f t="shared" si="10"/>
        <v>0</v>
      </c>
      <c r="O68" s="287">
        <f t="shared" si="11"/>
        <v>0</v>
      </c>
      <c r="P68" s="287">
        <f t="shared" si="12"/>
        <v>0</v>
      </c>
    </row>
    <row r="69" spans="1:16" ht="15">
      <c r="A69" s="265">
        <v>37</v>
      </c>
      <c r="B69" s="285" t="s">
        <v>167</v>
      </c>
      <c r="C69" s="267" t="s">
        <v>176</v>
      </c>
      <c r="D69" s="286" t="s">
        <v>15</v>
      </c>
      <c r="E69" s="293">
        <v>33</v>
      </c>
      <c r="F69" s="269"/>
      <c r="G69" s="269"/>
      <c r="H69" s="270">
        <f t="shared" si="6"/>
        <v>0</v>
      </c>
      <c r="I69" s="270"/>
      <c r="J69" s="269"/>
      <c r="K69" s="287">
        <f t="shared" si="7"/>
        <v>0</v>
      </c>
      <c r="L69" s="287">
        <f t="shared" si="8"/>
        <v>0</v>
      </c>
      <c r="M69" s="287">
        <f t="shared" si="9"/>
        <v>0</v>
      </c>
      <c r="N69" s="287">
        <f t="shared" si="10"/>
        <v>0</v>
      </c>
      <c r="O69" s="287">
        <f t="shared" si="11"/>
        <v>0</v>
      </c>
      <c r="P69" s="287">
        <f t="shared" si="12"/>
        <v>0</v>
      </c>
    </row>
    <row r="70" spans="1:16" ht="60">
      <c r="A70" s="265">
        <f>IF(B70&lt;&gt;"", MAX($A$1:A69)+1, "")</f>
        <v>38</v>
      </c>
      <c r="B70" s="285" t="s">
        <v>167</v>
      </c>
      <c r="C70" s="267" t="s">
        <v>177</v>
      </c>
      <c r="D70" s="286" t="s">
        <v>15</v>
      </c>
      <c r="E70" s="292">
        <v>15</v>
      </c>
      <c r="F70" s="269"/>
      <c r="G70" s="269"/>
      <c r="H70" s="270">
        <f t="shared" si="6"/>
        <v>0</v>
      </c>
      <c r="I70" s="270"/>
      <c r="J70" s="269"/>
      <c r="K70" s="287">
        <f t="shared" si="7"/>
        <v>0</v>
      </c>
      <c r="L70" s="287">
        <f t="shared" si="8"/>
        <v>0</v>
      </c>
      <c r="M70" s="287">
        <f t="shared" si="9"/>
        <v>0</v>
      </c>
      <c r="N70" s="287">
        <f t="shared" si="10"/>
        <v>0</v>
      </c>
      <c r="O70" s="287">
        <f t="shared" si="11"/>
        <v>0</v>
      </c>
      <c r="P70" s="287">
        <f t="shared" si="12"/>
        <v>0</v>
      </c>
    </row>
    <row r="71" spans="1:16" ht="15">
      <c r="A71" s="265" t="str">
        <f>IF(B71&lt;&gt;"", MAX($A$1:A70)+1, "")</f>
        <v/>
      </c>
      <c r="B71" s="285"/>
      <c r="C71" s="261" t="s">
        <v>619</v>
      </c>
      <c r="D71" s="268"/>
      <c r="E71" s="292"/>
      <c r="F71" s="269"/>
      <c r="G71" s="269"/>
      <c r="H71" s="270">
        <f t="shared" si="6"/>
        <v>0</v>
      </c>
      <c r="I71" s="270"/>
      <c r="J71" s="269"/>
      <c r="K71" s="287">
        <f t="shared" si="7"/>
        <v>0</v>
      </c>
      <c r="L71" s="287">
        <f t="shared" si="8"/>
        <v>0</v>
      </c>
      <c r="M71" s="287">
        <f t="shared" si="9"/>
        <v>0</v>
      </c>
      <c r="N71" s="287">
        <f t="shared" si="10"/>
        <v>0</v>
      </c>
      <c r="O71" s="287">
        <f t="shared" si="11"/>
        <v>0</v>
      </c>
      <c r="P71" s="287">
        <f t="shared" si="12"/>
        <v>0</v>
      </c>
    </row>
    <row r="72" spans="1:16" ht="30">
      <c r="A72" s="265">
        <f>IF(B72&lt;&gt;"", MAX($A$1:A71)+1, "")</f>
        <v>39</v>
      </c>
      <c r="B72" s="285" t="s">
        <v>167</v>
      </c>
      <c r="C72" s="267" t="s">
        <v>163</v>
      </c>
      <c r="D72" s="262" t="s">
        <v>15</v>
      </c>
      <c r="E72" s="293">
        <v>16</v>
      </c>
      <c r="F72" s="264"/>
      <c r="G72" s="269"/>
      <c r="H72" s="270">
        <f t="shared" si="6"/>
        <v>0</v>
      </c>
      <c r="I72" s="145"/>
      <c r="J72" s="269"/>
      <c r="K72" s="287">
        <f t="shared" si="7"/>
        <v>0</v>
      </c>
      <c r="L72" s="287">
        <f t="shared" si="8"/>
        <v>0</v>
      </c>
      <c r="M72" s="287">
        <f t="shared" si="9"/>
        <v>0</v>
      </c>
      <c r="N72" s="287">
        <f t="shared" si="10"/>
        <v>0</v>
      </c>
      <c r="O72" s="287">
        <f t="shared" si="11"/>
        <v>0</v>
      </c>
      <c r="P72" s="287">
        <f t="shared" si="12"/>
        <v>0</v>
      </c>
    </row>
    <row r="73" spans="1:16" ht="60">
      <c r="A73" s="265">
        <f>IF(B73&lt;&gt;"", MAX($A$1:A72)+1, "")</f>
        <v>40</v>
      </c>
      <c r="B73" s="285" t="s">
        <v>167</v>
      </c>
      <c r="C73" s="267" t="s">
        <v>164</v>
      </c>
      <c r="D73" s="286" t="s">
        <v>15</v>
      </c>
      <c r="E73" s="293">
        <v>16</v>
      </c>
      <c r="F73" s="269"/>
      <c r="G73" s="269"/>
      <c r="H73" s="270">
        <f t="shared" si="6"/>
        <v>0</v>
      </c>
      <c r="I73" s="270"/>
      <c r="J73" s="269"/>
      <c r="K73" s="287">
        <f t="shared" si="7"/>
        <v>0</v>
      </c>
      <c r="L73" s="287">
        <f t="shared" si="8"/>
        <v>0</v>
      </c>
      <c r="M73" s="287">
        <f t="shared" si="9"/>
        <v>0</v>
      </c>
      <c r="N73" s="287">
        <f t="shared" si="10"/>
        <v>0</v>
      </c>
      <c r="O73" s="287">
        <f t="shared" si="11"/>
        <v>0</v>
      </c>
      <c r="P73" s="287">
        <f t="shared" si="12"/>
        <v>0</v>
      </c>
    </row>
    <row r="74" spans="1:16" ht="15">
      <c r="A74" s="265">
        <f>IF(B74&lt;&gt;"", MAX($A$1:A73)+1, "")</f>
        <v>41</v>
      </c>
      <c r="B74" s="285" t="s">
        <v>167</v>
      </c>
      <c r="C74" s="267" t="s">
        <v>165</v>
      </c>
      <c r="D74" s="286" t="s">
        <v>15</v>
      </c>
      <c r="E74" s="293">
        <v>16</v>
      </c>
      <c r="F74" s="269"/>
      <c r="G74" s="269"/>
      <c r="H74" s="270">
        <f t="shared" si="6"/>
        <v>0</v>
      </c>
      <c r="I74" s="270"/>
      <c r="J74" s="269"/>
      <c r="K74" s="287">
        <f t="shared" si="7"/>
        <v>0</v>
      </c>
      <c r="L74" s="287">
        <f t="shared" si="8"/>
        <v>0</v>
      </c>
      <c r="M74" s="287">
        <f t="shared" si="9"/>
        <v>0</v>
      </c>
      <c r="N74" s="287">
        <f t="shared" si="10"/>
        <v>0</v>
      </c>
      <c r="O74" s="287">
        <f t="shared" si="11"/>
        <v>0</v>
      </c>
      <c r="P74" s="287">
        <f t="shared" si="12"/>
        <v>0</v>
      </c>
    </row>
    <row r="75" spans="1:16" ht="15">
      <c r="A75" s="265">
        <f>IF(B75&lt;&gt;"", MAX($A$1:A74)+1, "")</f>
        <v>42</v>
      </c>
      <c r="B75" s="285" t="s">
        <v>167</v>
      </c>
      <c r="C75" s="267" t="s">
        <v>176</v>
      </c>
      <c r="D75" s="286" t="s">
        <v>15</v>
      </c>
      <c r="E75" s="293">
        <v>16</v>
      </c>
      <c r="F75" s="269"/>
      <c r="G75" s="269"/>
      <c r="H75" s="270">
        <f t="shared" si="6"/>
        <v>0</v>
      </c>
      <c r="I75" s="270"/>
      <c r="J75" s="269"/>
      <c r="K75" s="287">
        <f t="shared" si="7"/>
        <v>0</v>
      </c>
      <c r="L75" s="287">
        <f t="shared" si="8"/>
        <v>0</v>
      </c>
      <c r="M75" s="287">
        <f t="shared" si="9"/>
        <v>0</v>
      </c>
      <c r="N75" s="287">
        <f t="shared" si="10"/>
        <v>0</v>
      </c>
      <c r="O75" s="287">
        <f t="shared" si="11"/>
        <v>0</v>
      </c>
      <c r="P75" s="287">
        <f t="shared" si="12"/>
        <v>0</v>
      </c>
    </row>
    <row r="76" spans="1:16" ht="60">
      <c r="A76" s="265">
        <f>IF(B76&lt;&gt;"", MAX($A$1:A75)+1, "")</f>
        <v>43</v>
      </c>
      <c r="B76" s="285" t="s">
        <v>167</v>
      </c>
      <c r="C76" s="267" t="s">
        <v>177</v>
      </c>
      <c r="D76" s="286" t="s">
        <v>15</v>
      </c>
      <c r="E76" s="292">
        <v>7</v>
      </c>
      <c r="F76" s="269"/>
      <c r="G76" s="269"/>
      <c r="H76" s="270">
        <f t="shared" si="6"/>
        <v>0</v>
      </c>
      <c r="I76" s="270"/>
      <c r="J76" s="269"/>
      <c r="K76" s="287">
        <f t="shared" si="7"/>
        <v>0</v>
      </c>
      <c r="L76" s="287">
        <f t="shared" si="8"/>
        <v>0</v>
      </c>
      <c r="M76" s="287">
        <f t="shared" si="9"/>
        <v>0</v>
      </c>
      <c r="N76" s="287">
        <f t="shared" si="10"/>
        <v>0</v>
      </c>
      <c r="O76" s="287">
        <f t="shared" si="11"/>
        <v>0</v>
      </c>
      <c r="P76" s="287">
        <f t="shared" si="12"/>
        <v>0</v>
      </c>
    </row>
    <row r="77" spans="1:16" ht="15">
      <c r="A77" s="265" t="str">
        <f>IF(B77&lt;&gt;"", MAX($A$1:A76)+1, "")</f>
        <v/>
      </c>
      <c r="B77" s="285"/>
      <c r="C77" s="261" t="s">
        <v>635</v>
      </c>
      <c r="D77" s="268"/>
      <c r="E77" s="292"/>
      <c r="F77" s="269"/>
      <c r="G77" s="269"/>
      <c r="H77" s="270">
        <f t="shared" si="6"/>
        <v>0</v>
      </c>
      <c r="I77" s="270"/>
      <c r="J77" s="269"/>
      <c r="K77" s="287">
        <f t="shared" si="7"/>
        <v>0</v>
      </c>
      <c r="L77" s="287">
        <f t="shared" si="8"/>
        <v>0</v>
      </c>
      <c r="M77" s="287">
        <f t="shared" si="9"/>
        <v>0</v>
      </c>
      <c r="N77" s="287">
        <f t="shared" si="10"/>
        <v>0</v>
      </c>
      <c r="O77" s="287">
        <f t="shared" si="11"/>
        <v>0</v>
      </c>
      <c r="P77" s="287">
        <f t="shared" si="12"/>
        <v>0</v>
      </c>
    </row>
    <row r="78" spans="1:16" ht="15">
      <c r="A78" s="265" t="str">
        <f>IF(B78&lt;&gt;"", MAX($A$1:A77)+1, "")</f>
        <v/>
      </c>
      <c r="B78" s="285"/>
      <c r="C78" s="261" t="s">
        <v>696</v>
      </c>
      <c r="D78" s="268"/>
      <c r="E78" s="292"/>
      <c r="F78" s="269"/>
      <c r="G78" s="269"/>
      <c r="H78" s="270">
        <f t="shared" si="6"/>
        <v>0</v>
      </c>
      <c r="I78" s="270"/>
      <c r="J78" s="269"/>
      <c r="K78" s="287">
        <f t="shared" si="7"/>
        <v>0</v>
      </c>
      <c r="L78" s="287">
        <f t="shared" si="8"/>
        <v>0</v>
      </c>
      <c r="M78" s="287">
        <f t="shared" si="9"/>
        <v>0</v>
      </c>
      <c r="N78" s="287">
        <f t="shared" si="10"/>
        <v>0</v>
      </c>
      <c r="O78" s="287">
        <f t="shared" si="11"/>
        <v>0</v>
      </c>
      <c r="P78" s="287">
        <f t="shared" si="12"/>
        <v>0</v>
      </c>
    </row>
    <row r="79" spans="1:16" ht="135">
      <c r="A79" s="265">
        <f>IF(B79&lt;&gt;"", MAX($A$1:A78)+1, "")</f>
        <v>44</v>
      </c>
      <c r="B79" s="285" t="s">
        <v>167</v>
      </c>
      <c r="C79" s="267" t="s">
        <v>529</v>
      </c>
      <c r="D79" s="268" t="s">
        <v>15</v>
      </c>
      <c r="E79" s="292">
        <v>24</v>
      </c>
      <c r="F79" s="269"/>
      <c r="G79" s="269"/>
      <c r="H79" s="270">
        <f t="shared" si="6"/>
        <v>0</v>
      </c>
      <c r="I79" s="270"/>
      <c r="J79" s="269"/>
      <c r="K79" s="287">
        <f t="shared" si="7"/>
        <v>0</v>
      </c>
      <c r="L79" s="287">
        <f t="shared" si="8"/>
        <v>0</v>
      </c>
      <c r="M79" s="287">
        <f t="shared" si="9"/>
        <v>0</v>
      </c>
      <c r="N79" s="287">
        <f t="shared" si="10"/>
        <v>0</v>
      </c>
      <c r="O79" s="287">
        <f t="shared" si="11"/>
        <v>0</v>
      </c>
      <c r="P79" s="287">
        <f t="shared" si="12"/>
        <v>0</v>
      </c>
    </row>
    <row r="80" spans="1:16" ht="15">
      <c r="A80" s="265" t="str">
        <f>IF(B80&lt;&gt;"", MAX($A$1:A79)+1, "")</f>
        <v/>
      </c>
      <c r="B80" s="285"/>
      <c r="C80" s="261" t="s">
        <v>531</v>
      </c>
      <c r="D80" s="268"/>
      <c r="E80" s="292"/>
      <c r="F80" s="269"/>
      <c r="G80" s="269"/>
      <c r="H80" s="270">
        <f t="shared" si="6"/>
        <v>0</v>
      </c>
      <c r="I80" s="270"/>
      <c r="J80" s="269"/>
      <c r="K80" s="287">
        <f t="shared" si="7"/>
        <v>0</v>
      </c>
      <c r="L80" s="287">
        <f t="shared" si="8"/>
        <v>0</v>
      </c>
      <c r="M80" s="287">
        <f t="shared" si="9"/>
        <v>0</v>
      </c>
      <c r="N80" s="287">
        <f t="shared" si="10"/>
        <v>0</v>
      </c>
      <c r="O80" s="287">
        <f t="shared" si="11"/>
        <v>0</v>
      </c>
      <c r="P80" s="287">
        <f t="shared" si="12"/>
        <v>0</v>
      </c>
    </row>
    <row r="81" spans="1:16" ht="77.25" customHeight="1">
      <c r="A81" s="265">
        <f>IF(B81&lt;&gt;"", MAX($A$1:A80)+1, "")</f>
        <v>45</v>
      </c>
      <c r="B81" s="285" t="s">
        <v>167</v>
      </c>
      <c r="C81" s="267" t="s">
        <v>530</v>
      </c>
      <c r="D81" s="268" t="s">
        <v>15</v>
      </c>
      <c r="E81" s="292">
        <v>212</v>
      </c>
      <c r="F81" s="269"/>
      <c r="G81" s="269"/>
      <c r="H81" s="270">
        <f t="shared" si="6"/>
        <v>0</v>
      </c>
      <c r="I81" s="270"/>
      <c r="J81" s="269"/>
      <c r="K81" s="287">
        <f t="shared" si="7"/>
        <v>0</v>
      </c>
      <c r="L81" s="287">
        <f t="shared" si="8"/>
        <v>0</v>
      </c>
      <c r="M81" s="287">
        <f t="shared" si="9"/>
        <v>0</v>
      </c>
      <c r="N81" s="287">
        <f t="shared" si="10"/>
        <v>0</v>
      </c>
      <c r="O81" s="287">
        <f t="shared" si="11"/>
        <v>0</v>
      </c>
      <c r="P81" s="287">
        <f t="shared" si="12"/>
        <v>0</v>
      </c>
    </row>
    <row r="82" spans="1:16" ht="15" customHeight="1">
      <c r="A82" s="265"/>
      <c r="B82" s="285"/>
      <c r="C82" s="261" t="s">
        <v>754</v>
      </c>
      <c r="D82" s="268"/>
      <c r="E82" s="292"/>
      <c r="F82" s="269"/>
      <c r="G82" s="269"/>
      <c r="H82" s="270">
        <f t="shared" si="6"/>
        <v>0</v>
      </c>
      <c r="I82" s="270"/>
      <c r="J82" s="269"/>
      <c r="K82" s="287">
        <f t="shared" si="7"/>
        <v>0</v>
      </c>
      <c r="L82" s="287">
        <f t="shared" si="8"/>
        <v>0</v>
      </c>
      <c r="M82" s="287">
        <f t="shared" si="9"/>
        <v>0</v>
      </c>
      <c r="N82" s="287">
        <f t="shared" si="10"/>
        <v>0</v>
      </c>
      <c r="O82" s="287">
        <f t="shared" si="11"/>
        <v>0</v>
      </c>
      <c r="P82" s="287">
        <f t="shared" si="12"/>
        <v>0</v>
      </c>
    </row>
    <row r="83" spans="1:16" ht="33" customHeight="1">
      <c r="A83" s="265"/>
      <c r="B83" s="313" t="s">
        <v>740</v>
      </c>
      <c r="C83" s="267" t="s">
        <v>750</v>
      </c>
      <c r="D83" s="268" t="s">
        <v>16</v>
      </c>
      <c r="E83" s="292">
        <v>22</v>
      </c>
      <c r="F83" s="269"/>
      <c r="G83" s="269"/>
      <c r="H83" s="270">
        <f t="shared" ref="H83:H85" si="13">SUM(F83*G83)</f>
        <v>0</v>
      </c>
      <c r="I83" s="270"/>
      <c r="J83" s="269"/>
      <c r="K83" s="287">
        <f t="shared" si="7"/>
        <v>0</v>
      </c>
      <c r="L83" s="287">
        <f t="shared" si="8"/>
        <v>0</v>
      </c>
      <c r="M83" s="287">
        <f t="shared" si="9"/>
        <v>0</v>
      </c>
      <c r="N83" s="287">
        <f t="shared" si="10"/>
        <v>0</v>
      </c>
      <c r="O83" s="287">
        <f t="shared" si="11"/>
        <v>0</v>
      </c>
      <c r="P83" s="287">
        <f t="shared" si="12"/>
        <v>0</v>
      </c>
    </row>
    <row r="84" spans="1:16" ht="49.5" customHeight="1">
      <c r="A84" s="265"/>
      <c r="B84" s="313" t="s">
        <v>740</v>
      </c>
      <c r="C84" s="267" t="s">
        <v>751</v>
      </c>
      <c r="D84" s="268" t="s">
        <v>752</v>
      </c>
      <c r="E84" s="292">
        <v>1</v>
      </c>
      <c r="F84" s="269"/>
      <c r="G84" s="269"/>
      <c r="H84" s="270">
        <f t="shared" si="13"/>
        <v>0</v>
      </c>
      <c r="I84" s="270"/>
      <c r="J84" s="269"/>
      <c r="K84" s="287">
        <f t="shared" si="7"/>
        <v>0</v>
      </c>
      <c r="L84" s="287">
        <f t="shared" si="8"/>
        <v>0</v>
      </c>
      <c r="M84" s="287">
        <f t="shared" si="9"/>
        <v>0</v>
      </c>
      <c r="N84" s="287">
        <f t="shared" si="10"/>
        <v>0</v>
      </c>
      <c r="O84" s="287">
        <f t="shared" si="11"/>
        <v>0</v>
      </c>
      <c r="P84" s="287">
        <f t="shared" si="12"/>
        <v>0</v>
      </c>
    </row>
    <row r="85" spans="1:16" ht="69" customHeight="1">
      <c r="A85" s="265"/>
      <c r="B85" s="313" t="s">
        <v>740</v>
      </c>
      <c r="C85" s="267" t="s">
        <v>753</v>
      </c>
      <c r="D85" s="268" t="s">
        <v>16</v>
      </c>
      <c r="E85" s="292">
        <v>15</v>
      </c>
      <c r="F85" s="269"/>
      <c r="G85" s="269"/>
      <c r="H85" s="270">
        <f t="shared" si="13"/>
        <v>0</v>
      </c>
      <c r="I85" s="270"/>
      <c r="J85" s="269"/>
      <c r="K85" s="287">
        <f t="shared" si="7"/>
        <v>0</v>
      </c>
      <c r="L85" s="287">
        <f t="shared" si="8"/>
        <v>0</v>
      </c>
      <c r="M85" s="287">
        <f t="shared" si="9"/>
        <v>0</v>
      </c>
      <c r="N85" s="287">
        <f t="shared" si="10"/>
        <v>0</v>
      </c>
      <c r="O85" s="287">
        <f t="shared" si="11"/>
        <v>0</v>
      </c>
      <c r="P85" s="287">
        <f t="shared" si="12"/>
        <v>0</v>
      </c>
    </row>
    <row r="86" spans="1:16" ht="30">
      <c r="A86" s="265" t="str">
        <f>IF(B86&lt;&gt;"", MAX($A$1:A81)+1, "")</f>
        <v/>
      </c>
      <c r="B86" s="260"/>
      <c r="C86" s="271" t="s">
        <v>127</v>
      </c>
      <c r="D86" s="272"/>
      <c r="E86" s="272"/>
      <c r="F86" s="273"/>
      <c r="G86" s="273"/>
      <c r="H86" s="274"/>
      <c r="I86" s="274"/>
      <c r="J86" s="274"/>
      <c r="K86" s="274"/>
      <c r="L86" s="275">
        <f>SUM(L13:L81)</f>
        <v>0</v>
      </c>
      <c r="M86" s="275">
        <f>SUM(M13:M81)</f>
        <v>0</v>
      </c>
      <c r="N86" s="275">
        <f>SUM(N13:N81)</f>
        <v>0</v>
      </c>
      <c r="O86" s="275">
        <f>SUM(O13:O81)</f>
        <v>0</v>
      </c>
      <c r="P86" s="275">
        <f>SUM(P13:P81)</f>
        <v>0</v>
      </c>
    </row>
    <row r="87" spans="1:16">
      <c r="A87" s="340" t="s">
        <v>179</v>
      </c>
      <c r="B87" s="341"/>
      <c r="C87" s="341"/>
      <c r="D87" s="341"/>
      <c r="E87" s="341"/>
      <c r="F87" s="341"/>
      <c r="G87" s="341"/>
      <c r="H87" s="341"/>
      <c r="I87" s="341"/>
      <c r="J87" s="341"/>
      <c r="K87" s="341"/>
      <c r="L87" s="341"/>
      <c r="M87" s="341"/>
      <c r="N87" s="341"/>
      <c r="O87" s="341"/>
      <c r="P87" s="276"/>
    </row>
    <row r="88" spans="1:16">
      <c r="A88" s="277"/>
      <c r="B88" s="277"/>
      <c r="C88" s="278"/>
      <c r="D88" s="277"/>
      <c r="E88" s="242"/>
      <c r="F88" s="279"/>
      <c r="G88" s="242"/>
      <c r="H88" s="242"/>
      <c r="I88" s="242"/>
      <c r="J88" s="242"/>
      <c r="K88" s="242"/>
      <c r="L88" s="280"/>
      <c r="M88" s="242"/>
      <c r="N88" s="281"/>
      <c r="O88" s="282"/>
      <c r="P88" s="242"/>
    </row>
    <row r="89" spans="1:16">
      <c r="A89" s="277"/>
      <c r="B89" s="277"/>
      <c r="C89" s="58" t="s">
        <v>717</v>
      </c>
      <c r="D89" s="277"/>
      <c r="E89" s="242"/>
      <c r="F89" s="279"/>
      <c r="G89" s="242"/>
      <c r="H89" s="242"/>
      <c r="I89" s="242"/>
      <c r="J89" s="242"/>
      <c r="K89" s="242"/>
      <c r="L89" s="280"/>
      <c r="M89" s="242"/>
      <c r="N89" s="281"/>
      <c r="O89" s="281"/>
      <c r="P89" s="283"/>
    </row>
    <row r="90" spans="1:16">
      <c r="C90" s="2" t="s">
        <v>718</v>
      </c>
    </row>
  </sheetData>
  <mergeCells count="9">
    <mergeCell ref="A87:O87"/>
    <mergeCell ref="D2:O2"/>
    <mergeCell ref="A9:A10"/>
    <mergeCell ref="B9:B10"/>
    <mergeCell ref="C9:C10"/>
    <mergeCell ref="D9:D10"/>
    <mergeCell ref="E9:E10"/>
    <mergeCell ref="F9:K9"/>
    <mergeCell ref="L9:P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P104"/>
  <sheetViews>
    <sheetView topLeftCell="A85" zoomScale="90" zoomScaleNormal="90" workbookViewId="0">
      <selection activeCell="C103" sqref="C103:C104"/>
    </sheetView>
  </sheetViews>
  <sheetFormatPr baseColWidth="10" defaultColWidth="9.1640625" defaultRowHeight="14"/>
  <cols>
    <col min="1" max="1" width="6.5" style="284" customWidth="1"/>
    <col min="2" max="2" width="9.33203125" style="284" customWidth="1"/>
    <col min="3" max="3" width="31.1640625" style="284" customWidth="1"/>
    <col min="4" max="4" width="9.1640625" style="284"/>
    <col min="5" max="10" width="9.33203125" style="284" bestFit="1" customWidth="1"/>
    <col min="11" max="11" width="10" style="284" bestFit="1" customWidth="1"/>
    <col min="12" max="12" width="10.6640625" style="284" customWidth="1"/>
    <col min="13" max="15" width="10" style="284" bestFit="1" customWidth="1"/>
    <col min="16" max="16" width="10.6640625" style="284" customWidth="1"/>
    <col min="17" max="16384" width="9.1640625" style="284"/>
  </cols>
  <sheetData>
    <row r="1" spans="1:16">
      <c r="A1" s="241"/>
      <c r="B1" s="241"/>
      <c r="C1" s="242"/>
      <c r="D1" s="243" t="s">
        <v>122</v>
      </c>
      <c r="E1" s="244"/>
      <c r="F1" s="242"/>
      <c r="G1" s="245"/>
      <c r="H1" s="244"/>
      <c r="I1" s="244"/>
      <c r="J1" s="244"/>
      <c r="K1" s="244"/>
      <c r="L1" s="244"/>
      <c r="M1" s="244"/>
      <c r="N1" s="244"/>
      <c r="O1" s="244"/>
      <c r="P1" s="242"/>
    </row>
    <row r="2" spans="1:16">
      <c r="A2" s="241"/>
      <c r="B2" s="241"/>
      <c r="C2" s="247"/>
      <c r="D2" s="342" t="s">
        <v>172</v>
      </c>
      <c r="E2" s="342"/>
      <c r="F2" s="342"/>
      <c r="G2" s="342"/>
      <c r="H2" s="342"/>
      <c r="I2" s="342"/>
      <c r="J2" s="342"/>
      <c r="K2" s="342"/>
      <c r="L2" s="342"/>
      <c r="M2" s="342"/>
      <c r="N2" s="342"/>
      <c r="O2" s="342"/>
      <c r="P2" s="242"/>
    </row>
    <row r="3" spans="1:16">
      <c r="A3" s="241"/>
      <c r="B3" s="241"/>
      <c r="C3" s="247"/>
      <c r="D3" s="248"/>
      <c r="E3" s="249"/>
      <c r="F3" s="244"/>
      <c r="G3" s="243"/>
      <c r="H3" s="245"/>
      <c r="I3" s="244"/>
      <c r="J3" s="244"/>
      <c r="K3" s="244"/>
      <c r="L3" s="244"/>
      <c r="M3" s="244"/>
      <c r="N3" s="244"/>
      <c r="O3" s="244"/>
      <c r="P3" s="244"/>
    </row>
    <row r="4" spans="1:16">
      <c r="A4" s="243" t="s">
        <v>180</v>
      </c>
      <c r="B4" s="251"/>
      <c r="C4" s="251"/>
      <c r="D4" s="252"/>
      <c r="E4" s="253"/>
      <c r="F4" s="243"/>
      <c r="G4" s="249"/>
      <c r="H4" s="249"/>
      <c r="I4" s="249"/>
      <c r="J4" s="249"/>
      <c r="K4" s="254"/>
      <c r="L4" s="254"/>
      <c r="M4" s="254"/>
      <c r="N4" s="254"/>
      <c r="O4" s="254"/>
      <c r="P4" s="242"/>
    </row>
    <row r="5" spans="1:16">
      <c r="A5" s="243" t="s">
        <v>181</v>
      </c>
      <c r="B5" s="251"/>
      <c r="C5" s="251"/>
      <c r="D5" s="252"/>
      <c r="E5" s="253"/>
      <c r="F5" s="243"/>
      <c r="G5" s="249"/>
      <c r="H5" s="249"/>
      <c r="I5" s="249"/>
      <c r="J5" s="249"/>
      <c r="K5" s="254"/>
      <c r="L5" s="254"/>
      <c r="M5" s="254"/>
      <c r="N5" s="254"/>
      <c r="O5" s="254"/>
      <c r="P5" s="242"/>
    </row>
    <row r="6" spans="1:16">
      <c r="A6" s="243" t="s">
        <v>182</v>
      </c>
      <c r="B6" s="251"/>
      <c r="C6" s="251"/>
      <c r="D6" s="252"/>
      <c r="E6" s="253"/>
      <c r="F6" s="243"/>
      <c r="G6" s="249"/>
      <c r="H6" s="249"/>
      <c r="I6" s="249"/>
      <c r="J6" s="249"/>
      <c r="K6" s="254"/>
      <c r="L6" s="254"/>
      <c r="M6" s="254"/>
      <c r="N6" s="254"/>
      <c r="O6" s="254"/>
      <c r="P6" s="242"/>
    </row>
    <row r="7" spans="1:16">
      <c r="A7" s="242"/>
      <c r="B7" s="277"/>
      <c r="C7" s="244" t="s">
        <v>650</v>
      </c>
      <c r="D7" s="255"/>
      <c r="E7" s="252"/>
      <c r="F7" s="253"/>
      <c r="G7" s="254"/>
      <c r="H7" s="249"/>
      <c r="I7" s="249"/>
      <c r="J7" s="249"/>
      <c r="K7" s="249"/>
      <c r="L7" s="242"/>
      <c r="M7" s="244" t="s">
        <v>88</v>
      </c>
      <c r="N7" s="244"/>
      <c r="O7" s="256">
        <f>P100</f>
        <v>0</v>
      </c>
      <c r="P7" s="257" t="s">
        <v>13</v>
      </c>
    </row>
    <row r="8" spans="1:16">
      <c r="A8" s="248"/>
      <c r="B8" s="248"/>
      <c r="C8" s="242"/>
      <c r="D8" s="248"/>
      <c r="E8" s="258"/>
      <c r="F8" s="244"/>
      <c r="G8" s="244"/>
      <c r="H8" s="244"/>
      <c r="I8" s="244"/>
      <c r="J8" s="244"/>
      <c r="K8" s="244"/>
      <c r="L8" s="254"/>
      <c r="M8" s="242"/>
      <c r="N8" s="244"/>
      <c r="O8" s="254"/>
      <c r="P8" s="254"/>
    </row>
    <row r="9" spans="1:16">
      <c r="A9" s="343" t="s">
        <v>0</v>
      </c>
      <c r="B9" s="343" t="s">
        <v>134</v>
      </c>
      <c r="C9" s="343" t="s">
        <v>92</v>
      </c>
      <c r="D9" s="344" t="s">
        <v>6</v>
      </c>
      <c r="E9" s="344" t="s">
        <v>1</v>
      </c>
      <c r="F9" s="343" t="s">
        <v>2</v>
      </c>
      <c r="G9" s="343"/>
      <c r="H9" s="343"/>
      <c r="I9" s="343"/>
      <c r="J9" s="343"/>
      <c r="K9" s="343"/>
      <c r="L9" s="343" t="s">
        <v>3</v>
      </c>
      <c r="M9" s="343"/>
      <c r="N9" s="343"/>
      <c r="O9" s="343"/>
      <c r="P9" s="343"/>
    </row>
    <row r="10" spans="1:16" ht="81">
      <c r="A10" s="343"/>
      <c r="B10" s="343"/>
      <c r="C10" s="343"/>
      <c r="D10" s="344"/>
      <c r="E10" s="344"/>
      <c r="F10" s="259" t="s">
        <v>4</v>
      </c>
      <c r="G10" s="259" t="s">
        <v>695</v>
      </c>
      <c r="H10" s="259" t="s">
        <v>93</v>
      </c>
      <c r="I10" s="259" t="s">
        <v>91</v>
      </c>
      <c r="J10" s="259" t="s">
        <v>94</v>
      </c>
      <c r="K10" s="259" t="s">
        <v>95</v>
      </c>
      <c r="L10" s="259" t="s">
        <v>5</v>
      </c>
      <c r="M10" s="259" t="s">
        <v>96</v>
      </c>
      <c r="N10" s="259" t="s">
        <v>91</v>
      </c>
      <c r="O10" s="259" t="s">
        <v>97</v>
      </c>
      <c r="P10" s="259" t="s">
        <v>98</v>
      </c>
    </row>
    <row r="11" spans="1:16" ht="30">
      <c r="A11" s="289"/>
      <c r="B11" s="289"/>
      <c r="C11" s="289" t="s">
        <v>710</v>
      </c>
      <c r="D11" s="259"/>
      <c r="E11" s="259"/>
      <c r="F11" s="259"/>
      <c r="G11" s="259"/>
      <c r="H11" s="259"/>
      <c r="I11" s="259"/>
      <c r="J11" s="259"/>
      <c r="K11" s="259"/>
      <c r="L11" s="259"/>
      <c r="M11" s="259"/>
      <c r="N11" s="259"/>
      <c r="O11" s="259"/>
      <c r="P11" s="259"/>
    </row>
    <row r="12" spans="1:16" ht="45">
      <c r="A12" s="265">
        <f>IF(B12&lt;&gt;"", MAX($A$1:A8)+1, "")</f>
        <v>1</v>
      </c>
      <c r="B12" s="260" t="s">
        <v>173</v>
      </c>
      <c r="C12" s="266" t="s">
        <v>364</v>
      </c>
      <c r="D12" s="268" t="s">
        <v>15</v>
      </c>
      <c r="E12" s="288">
        <v>1494</v>
      </c>
      <c r="F12" s="264"/>
      <c r="G12" s="264"/>
      <c r="H12" s="290">
        <f t="shared" ref="H12:H19" si="0">SUM(F12*G12)</f>
        <v>0</v>
      </c>
      <c r="I12" s="290"/>
      <c r="J12" s="290"/>
      <c r="K12" s="287">
        <f t="shared" ref="K12:K50" si="1">SUM(H12:J12)</f>
        <v>0</v>
      </c>
      <c r="L12" s="287">
        <f t="shared" ref="L12:L50" si="2">SUM(E12*F12)</f>
        <v>0</v>
      </c>
      <c r="M12" s="287">
        <f t="shared" ref="M12:M50" si="3">SUM(E12*H12)</f>
        <v>0</v>
      </c>
      <c r="N12" s="287">
        <f t="shared" ref="N12:N50" si="4">SUM(E12*I12)</f>
        <v>0</v>
      </c>
      <c r="O12" s="287">
        <f t="shared" ref="O12:O50" si="5">SUM(E12*J12)</f>
        <v>0</v>
      </c>
      <c r="P12" s="287">
        <f t="shared" ref="P12:P50" si="6">SUM(M12:O12)</f>
        <v>0</v>
      </c>
    </row>
    <row r="13" spans="1:16" ht="30">
      <c r="A13" s="265">
        <f>IF(B13&lt;&gt;"", MAX($A$1:A12)+1, "")</f>
        <v>2</v>
      </c>
      <c r="B13" s="260" t="s">
        <v>173</v>
      </c>
      <c r="C13" s="266" t="s">
        <v>365</v>
      </c>
      <c r="D13" s="268" t="s">
        <v>15</v>
      </c>
      <c r="E13" s="288">
        <v>1494</v>
      </c>
      <c r="F13" s="264"/>
      <c r="G13" s="269"/>
      <c r="H13" s="290">
        <f t="shared" si="0"/>
        <v>0</v>
      </c>
      <c r="I13" s="290"/>
      <c r="J13" s="290"/>
      <c r="K13" s="287">
        <f t="shared" si="1"/>
        <v>0</v>
      </c>
      <c r="L13" s="287">
        <f t="shared" si="2"/>
        <v>0</v>
      </c>
      <c r="M13" s="287">
        <f t="shared" si="3"/>
        <v>0</v>
      </c>
      <c r="N13" s="287">
        <f t="shared" si="4"/>
        <v>0</v>
      </c>
      <c r="O13" s="287">
        <f t="shared" si="5"/>
        <v>0</v>
      </c>
      <c r="P13" s="287">
        <f t="shared" si="6"/>
        <v>0</v>
      </c>
    </row>
    <row r="14" spans="1:16" ht="45">
      <c r="A14" s="265">
        <f>IF(B14&lt;&gt;"", MAX($A$1:A13)+1, "")</f>
        <v>3</v>
      </c>
      <c r="B14" s="260" t="s">
        <v>173</v>
      </c>
      <c r="C14" s="266" t="s">
        <v>368</v>
      </c>
      <c r="D14" s="268" t="s">
        <v>15</v>
      </c>
      <c r="E14" s="288">
        <v>1494</v>
      </c>
      <c r="F14" s="264"/>
      <c r="G14" s="269"/>
      <c r="H14" s="290">
        <f t="shared" si="0"/>
        <v>0</v>
      </c>
      <c r="I14" s="290"/>
      <c r="J14" s="290"/>
      <c r="K14" s="287">
        <f t="shared" si="1"/>
        <v>0</v>
      </c>
      <c r="L14" s="287">
        <f t="shared" si="2"/>
        <v>0</v>
      </c>
      <c r="M14" s="287">
        <f t="shared" si="3"/>
        <v>0</v>
      </c>
      <c r="N14" s="287">
        <f t="shared" si="4"/>
        <v>0</v>
      </c>
      <c r="O14" s="287">
        <f t="shared" si="5"/>
        <v>0</v>
      </c>
      <c r="P14" s="287">
        <f t="shared" si="6"/>
        <v>0</v>
      </c>
    </row>
    <row r="15" spans="1:16" ht="30">
      <c r="A15" s="265"/>
      <c r="B15" s="260"/>
      <c r="C15" s="289" t="s">
        <v>370</v>
      </c>
      <c r="D15" s="268"/>
      <c r="E15" s="288"/>
      <c r="F15" s="264"/>
      <c r="G15" s="264"/>
      <c r="H15" s="290">
        <f t="shared" si="0"/>
        <v>0</v>
      </c>
      <c r="I15" s="290"/>
      <c r="J15" s="290"/>
      <c r="K15" s="287">
        <f t="shared" si="1"/>
        <v>0</v>
      </c>
      <c r="L15" s="287">
        <f t="shared" si="2"/>
        <v>0</v>
      </c>
      <c r="M15" s="287">
        <f t="shared" si="3"/>
        <v>0</v>
      </c>
      <c r="N15" s="287">
        <f t="shared" si="4"/>
        <v>0</v>
      </c>
      <c r="O15" s="287">
        <f t="shared" si="5"/>
        <v>0</v>
      </c>
      <c r="P15" s="287">
        <f t="shared" si="6"/>
        <v>0</v>
      </c>
    </row>
    <row r="16" spans="1:16" ht="45">
      <c r="A16" s="265">
        <f>IF(B16&lt;&gt;"", MAX($A$1:A15)+1, "")</f>
        <v>4</v>
      </c>
      <c r="B16" s="260" t="s">
        <v>173</v>
      </c>
      <c r="C16" s="266" t="s">
        <v>369</v>
      </c>
      <c r="D16" s="268" t="s">
        <v>15</v>
      </c>
      <c r="E16" s="288">
        <v>164</v>
      </c>
      <c r="F16" s="264"/>
      <c r="G16" s="269"/>
      <c r="H16" s="290">
        <f t="shared" si="0"/>
        <v>0</v>
      </c>
      <c r="I16" s="290"/>
      <c r="J16" s="290"/>
      <c r="K16" s="287">
        <f t="shared" si="1"/>
        <v>0</v>
      </c>
      <c r="L16" s="287">
        <f t="shared" si="2"/>
        <v>0</v>
      </c>
      <c r="M16" s="287">
        <f t="shared" si="3"/>
        <v>0</v>
      </c>
      <c r="N16" s="287">
        <f t="shared" si="4"/>
        <v>0</v>
      </c>
      <c r="O16" s="287">
        <f t="shared" si="5"/>
        <v>0</v>
      </c>
      <c r="P16" s="287">
        <f t="shared" si="6"/>
        <v>0</v>
      </c>
    </row>
    <row r="17" spans="1:16" ht="45">
      <c r="A17" s="265">
        <f>IF(B17&lt;&gt;"", MAX($A$1:A16)+1, "")</f>
        <v>5</v>
      </c>
      <c r="B17" s="260" t="s">
        <v>173</v>
      </c>
      <c r="C17" s="266" t="s">
        <v>366</v>
      </c>
      <c r="D17" s="268" t="s">
        <v>15</v>
      </c>
      <c r="E17" s="288">
        <v>164</v>
      </c>
      <c r="F17" s="264"/>
      <c r="G17" s="269"/>
      <c r="H17" s="290">
        <f t="shared" si="0"/>
        <v>0</v>
      </c>
      <c r="I17" s="290"/>
      <c r="J17" s="290"/>
      <c r="K17" s="287">
        <f t="shared" si="1"/>
        <v>0</v>
      </c>
      <c r="L17" s="287">
        <f t="shared" si="2"/>
        <v>0</v>
      </c>
      <c r="M17" s="287">
        <f t="shared" si="3"/>
        <v>0</v>
      </c>
      <c r="N17" s="287">
        <f t="shared" si="4"/>
        <v>0</v>
      </c>
      <c r="O17" s="287">
        <f t="shared" si="5"/>
        <v>0</v>
      </c>
      <c r="P17" s="287">
        <f t="shared" si="6"/>
        <v>0</v>
      </c>
    </row>
    <row r="18" spans="1:16" ht="45">
      <c r="A18" s="265">
        <f>IF(B18&lt;&gt;"", MAX($A$1:A17)+1, "")</f>
        <v>6</v>
      </c>
      <c r="B18" s="260" t="s">
        <v>173</v>
      </c>
      <c r="C18" s="266" t="s">
        <v>367</v>
      </c>
      <c r="D18" s="268" t="s">
        <v>15</v>
      </c>
      <c r="E18" s="288">
        <v>164</v>
      </c>
      <c r="F18" s="264"/>
      <c r="G18" s="269"/>
      <c r="H18" s="290">
        <f t="shared" si="0"/>
        <v>0</v>
      </c>
      <c r="I18" s="290"/>
      <c r="J18" s="290"/>
      <c r="K18" s="287">
        <f t="shared" si="1"/>
        <v>0</v>
      </c>
      <c r="L18" s="287">
        <f t="shared" si="2"/>
        <v>0</v>
      </c>
      <c r="M18" s="287">
        <f t="shared" si="3"/>
        <v>0</v>
      </c>
      <c r="N18" s="287">
        <f t="shared" si="4"/>
        <v>0</v>
      </c>
      <c r="O18" s="287">
        <f t="shared" si="5"/>
        <v>0</v>
      </c>
      <c r="P18" s="287">
        <f t="shared" si="6"/>
        <v>0</v>
      </c>
    </row>
    <row r="19" spans="1:16" ht="30">
      <c r="A19" s="265">
        <f>IF(B19&lt;&gt;"", MAX($A$1:A18)+1, "")</f>
        <v>7</v>
      </c>
      <c r="B19" s="260" t="s">
        <v>173</v>
      </c>
      <c r="C19" s="266" t="s">
        <v>373</v>
      </c>
      <c r="D19" s="268" t="s">
        <v>15</v>
      </c>
      <c r="E19" s="288">
        <v>164</v>
      </c>
      <c r="F19" s="264"/>
      <c r="G19" s="269"/>
      <c r="H19" s="290">
        <f t="shared" si="0"/>
        <v>0</v>
      </c>
      <c r="I19" s="290"/>
      <c r="J19" s="290"/>
      <c r="K19" s="287">
        <f t="shared" si="1"/>
        <v>0</v>
      </c>
      <c r="L19" s="287">
        <f t="shared" si="2"/>
        <v>0</v>
      </c>
      <c r="M19" s="287">
        <f t="shared" si="3"/>
        <v>0</v>
      </c>
      <c r="N19" s="287">
        <f t="shared" si="4"/>
        <v>0</v>
      </c>
      <c r="O19" s="287">
        <f t="shared" si="5"/>
        <v>0</v>
      </c>
      <c r="P19" s="287">
        <f t="shared" si="6"/>
        <v>0</v>
      </c>
    </row>
    <row r="20" spans="1:16" ht="30">
      <c r="A20" s="265" t="str">
        <f>IF(B20&lt;&gt;"", MAX($A$1:A19)+1, "")</f>
        <v/>
      </c>
      <c r="B20" s="260"/>
      <c r="C20" s="289" t="s">
        <v>371</v>
      </c>
      <c r="D20" s="268"/>
      <c r="E20" s="288"/>
      <c r="F20" s="264"/>
      <c r="G20" s="264"/>
      <c r="H20" s="290"/>
      <c r="I20" s="290"/>
      <c r="J20" s="290"/>
      <c r="K20" s="287">
        <f t="shared" si="1"/>
        <v>0</v>
      </c>
      <c r="L20" s="287">
        <f t="shared" si="2"/>
        <v>0</v>
      </c>
      <c r="M20" s="287">
        <f t="shared" si="3"/>
        <v>0</v>
      </c>
      <c r="N20" s="287">
        <f t="shared" si="4"/>
        <v>0</v>
      </c>
      <c r="O20" s="287">
        <f t="shared" si="5"/>
        <v>0</v>
      </c>
      <c r="P20" s="287">
        <f t="shared" si="6"/>
        <v>0</v>
      </c>
    </row>
    <row r="21" spans="1:16" ht="45">
      <c r="A21" s="265">
        <f>IF(B21&lt;&gt;"", MAX($A$1:A20)+1, "")</f>
        <v>8</v>
      </c>
      <c r="B21" s="260" t="s">
        <v>173</v>
      </c>
      <c r="C21" s="266" t="s">
        <v>369</v>
      </c>
      <c r="D21" s="268" t="s">
        <v>15</v>
      </c>
      <c r="E21" s="288">
        <v>22</v>
      </c>
      <c r="F21" s="264"/>
      <c r="G21" s="269"/>
      <c r="H21" s="290">
        <f t="shared" ref="H21:H24" si="7">SUM(F21*G21)</f>
        <v>0</v>
      </c>
      <c r="I21" s="290"/>
      <c r="J21" s="290"/>
      <c r="K21" s="287">
        <f t="shared" si="1"/>
        <v>0</v>
      </c>
      <c r="L21" s="287">
        <f t="shared" si="2"/>
        <v>0</v>
      </c>
      <c r="M21" s="287">
        <f t="shared" si="3"/>
        <v>0</v>
      </c>
      <c r="N21" s="287">
        <f t="shared" si="4"/>
        <v>0</v>
      </c>
      <c r="O21" s="287">
        <f t="shared" si="5"/>
        <v>0</v>
      </c>
      <c r="P21" s="287">
        <f t="shared" si="6"/>
        <v>0</v>
      </c>
    </row>
    <row r="22" spans="1:16" ht="45">
      <c r="A22" s="265">
        <f>IF(B22&lt;&gt;"", MAX($A$1:A21)+1, "")</f>
        <v>9</v>
      </c>
      <c r="B22" s="260" t="s">
        <v>173</v>
      </c>
      <c r="C22" s="266" t="s">
        <v>366</v>
      </c>
      <c r="D22" s="268" t="s">
        <v>15</v>
      </c>
      <c r="E22" s="288">
        <v>22</v>
      </c>
      <c r="F22" s="264"/>
      <c r="G22" s="269"/>
      <c r="H22" s="290">
        <f t="shared" si="7"/>
        <v>0</v>
      </c>
      <c r="I22" s="290"/>
      <c r="J22" s="290"/>
      <c r="K22" s="287">
        <f t="shared" si="1"/>
        <v>0</v>
      </c>
      <c r="L22" s="287">
        <f t="shared" si="2"/>
        <v>0</v>
      </c>
      <c r="M22" s="287">
        <f t="shared" si="3"/>
        <v>0</v>
      </c>
      <c r="N22" s="287">
        <f t="shared" si="4"/>
        <v>0</v>
      </c>
      <c r="O22" s="287">
        <f t="shared" si="5"/>
        <v>0</v>
      </c>
      <c r="P22" s="287">
        <f t="shared" si="6"/>
        <v>0</v>
      </c>
    </row>
    <row r="23" spans="1:16" ht="45">
      <c r="A23" s="265">
        <f>IF(B23&lt;&gt;"", MAX($A$1:A22)+1, "")</f>
        <v>10</v>
      </c>
      <c r="B23" s="260" t="s">
        <v>173</v>
      </c>
      <c r="C23" s="266" t="s">
        <v>367</v>
      </c>
      <c r="D23" s="268" t="s">
        <v>15</v>
      </c>
      <c r="E23" s="288">
        <v>22</v>
      </c>
      <c r="F23" s="264"/>
      <c r="G23" s="269"/>
      <c r="H23" s="290">
        <f t="shared" si="7"/>
        <v>0</v>
      </c>
      <c r="I23" s="290"/>
      <c r="J23" s="290"/>
      <c r="K23" s="287">
        <f t="shared" si="1"/>
        <v>0</v>
      </c>
      <c r="L23" s="287">
        <f t="shared" si="2"/>
        <v>0</v>
      </c>
      <c r="M23" s="287">
        <f t="shared" si="3"/>
        <v>0</v>
      </c>
      <c r="N23" s="287">
        <f t="shared" si="4"/>
        <v>0</v>
      </c>
      <c r="O23" s="287">
        <f t="shared" si="5"/>
        <v>0</v>
      </c>
      <c r="P23" s="287">
        <f t="shared" si="6"/>
        <v>0</v>
      </c>
    </row>
    <row r="24" spans="1:16" ht="30">
      <c r="A24" s="265">
        <f>IF(B24&lt;&gt;"", MAX($A$1:A23)+1, "")</f>
        <v>11</v>
      </c>
      <c r="B24" s="260" t="s">
        <v>173</v>
      </c>
      <c r="C24" s="266" t="s">
        <v>372</v>
      </c>
      <c r="D24" s="268" t="s">
        <v>15</v>
      </c>
      <c r="E24" s="288">
        <v>22</v>
      </c>
      <c r="F24" s="264"/>
      <c r="G24" s="269"/>
      <c r="H24" s="290">
        <f t="shared" si="7"/>
        <v>0</v>
      </c>
      <c r="I24" s="290"/>
      <c r="J24" s="290"/>
      <c r="K24" s="287">
        <f t="shared" si="1"/>
        <v>0</v>
      </c>
      <c r="L24" s="287">
        <f t="shared" si="2"/>
        <v>0</v>
      </c>
      <c r="M24" s="287">
        <f t="shared" si="3"/>
        <v>0</v>
      </c>
      <c r="N24" s="287">
        <f t="shared" si="4"/>
        <v>0</v>
      </c>
      <c r="O24" s="287">
        <f t="shared" si="5"/>
        <v>0</v>
      </c>
      <c r="P24" s="287">
        <f t="shared" si="6"/>
        <v>0</v>
      </c>
    </row>
    <row r="25" spans="1:16" ht="30">
      <c r="A25" s="265" t="str">
        <f>IF(B25&lt;&gt;"", MAX($A$1:A24)+1, "")</f>
        <v/>
      </c>
      <c r="B25" s="260"/>
      <c r="C25" s="289" t="s">
        <v>374</v>
      </c>
      <c r="D25" s="268"/>
      <c r="E25" s="288"/>
      <c r="F25" s="264"/>
      <c r="G25" s="264"/>
      <c r="H25" s="290"/>
      <c r="I25" s="290"/>
      <c r="J25" s="290"/>
      <c r="K25" s="287">
        <f t="shared" si="1"/>
        <v>0</v>
      </c>
      <c r="L25" s="287">
        <f t="shared" si="2"/>
        <v>0</v>
      </c>
      <c r="M25" s="287">
        <f t="shared" si="3"/>
        <v>0</v>
      </c>
      <c r="N25" s="287">
        <f t="shared" si="4"/>
        <v>0</v>
      </c>
      <c r="O25" s="287">
        <f t="shared" si="5"/>
        <v>0</v>
      </c>
      <c r="P25" s="287">
        <f t="shared" si="6"/>
        <v>0</v>
      </c>
    </row>
    <row r="26" spans="1:16" ht="45">
      <c r="A26" s="265">
        <f>IF(B26&lt;&gt;"", MAX($A$1:A25)+1, "")</f>
        <v>12</v>
      </c>
      <c r="B26" s="260" t="s">
        <v>173</v>
      </c>
      <c r="C26" s="266" t="s">
        <v>369</v>
      </c>
      <c r="D26" s="268" t="s">
        <v>15</v>
      </c>
      <c r="E26" s="288">
        <v>302</v>
      </c>
      <c r="F26" s="264"/>
      <c r="G26" s="269"/>
      <c r="H26" s="290">
        <f t="shared" ref="H26:H29" si="8">SUM(F26*G26)</f>
        <v>0</v>
      </c>
      <c r="I26" s="290"/>
      <c r="J26" s="290"/>
      <c r="K26" s="287">
        <f t="shared" si="1"/>
        <v>0</v>
      </c>
      <c r="L26" s="287">
        <f t="shared" si="2"/>
        <v>0</v>
      </c>
      <c r="M26" s="287">
        <f t="shared" si="3"/>
        <v>0</v>
      </c>
      <c r="N26" s="287">
        <f t="shared" si="4"/>
        <v>0</v>
      </c>
      <c r="O26" s="287">
        <f t="shared" si="5"/>
        <v>0</v>
      </c>
      <c r="P26" s="287">
        <f t="shared" si="6"/>
        <v>0</v>
      </c>
    </row>
    <row r="27" spans="1:16" ht="45">
      <c r="A27" s="265">
        <f>IF(B27&lt;&gt;"", MAX($A$1:A26)+1, "")</f>
        <v>13</v>
      </c>
      <c r="B27" s="260" t="s">
        <v>173</v>
      </c>
      <c r="C27" s="266" t="s">
        <v>366</v>
      </c>
      <c r="D27" s="268" t="s">
        <v>15</v>
      </c>
      <c r="E27" s="288">
        <v>302</v>
      </c>
      <c r="F27" s="264"/>
      <c r="G27" s="269"/>
      <c r="H27" s="290">
        <f t="shared" si="8"/>
        <v>0</v>
      </c>
      <c r="I27" s="290"/>
      <c r="J27" s="290"/>
      <c r="K27" s="287">
        <f t="shared" si="1"/>
        <v>0</v>
      </c>
      <c r="L27" s="287">
        <f t="shared" si="2"/>
        <v>0</v>
      </c>
      <c r="M27" s="287">
        <f t="shared" si="3"/>
        <v>0</v>
      </c>
      <c r="N27" s="287">
        <f t="shared" si="4"/>
        <v>0</v>
      </c>
      <c r="O27" s="287">
        <f t="shared" si="5"/>
        <v>0</v>
      </c>
      <c r="P27" s="287">
        <f t="shared" si="6"/>
        <v>0</v>
      </c>
    </row>
    <row r="28" spans="1:16" ht="45">
      <c r="A28" s="265">
        <f>IF(B28&lt;&gt;"", MAX($A$1:A27)+1, "")</f>
        <v>14</v>
      </c>
      <c r="B28" s="260" t="s">
        <v>173</v>
      </c>
      <c r="C28" s="266" t="s">
        <v>367</v>
      </c>
      <c r="D28" s="268" t="s">
        <v>15</v>
      </c>
      <c r="E28" s="288">
        <v>302</v>
      </c>
      <c r="F28" s="264"/>
      <c r="G28" s="269"/>
      <c r="H28" s="290">
        <f t="shared" si="8"/>
        <v>0</v>
      </c>
      <c r="I28" s="290"/>
      <c r="J28" s="290"/>
      <c r="K28" s="287">
        <f t="shared" si="1"/>
        <v>0</v>
      </c>
      <c r="L28" s="287">
        <f t="shared" si="2"/>
        <v>0</v>
      </c>
      <c r="M28" s="287">
        <f t="shared" si="3"/>
        <v>0</v>
      </c>
      <c r="N28" s="287">
        <f t="shared" si="4"/>
        <v>0</v>
      </c>
      <c r="O28" s="287">
        <f t="shared" si="5"/>
        <v>0</v>
      </c>
      <c r="P28" s="287">
        <f t="shared" si="6"/>
        <v>0</v>
      </c>
    </row>
    <row r="29" spans="1:16" ht="30">
      <c r="A29" s="265">
        <f>IF(B29&lt;&gt;"", MAX($A$1:A28)+1, "")</f>
        <v>15</v>
      </c>
      <c r="B29" s="260" t="s">
        <v>173</v>
      </c>
      <c r="C29" s="266" t="s">
        <v>375</v>
      </c>
      <c r="D29" s="268" t="s">
        <v>15</v>
      </c>
      <c r="E29" s="288">
        <v>302</v>
      </c>
      <c r="F29" s="264"/>
      <c r="G29" s="269"/>
      <c r="H29" s="290">
        <f t="shared" si="8"/>
        <v>0</v>
      </c>
      <c r="I29" s="290"/>
      <c r="J29" s="290"/>
      <c r="K29" s="287">
        <f t="shared" si="1"/>
        <v>0</v>
      </c>
      <c r="L29" s="287">
        <f t="shared" si="2"/>
        <v>0</v>
      </c>
      <c r="M29" s="287">
        <f t="shared" si="3"/>
        <v>0</v>
      </c>
      <c r="N29" s="287">
        <f t="shared" si="4"/>
        <v>0</v>
      </c>
      <c r="O29" s="287">
        <f t="shared" si="5"/>
        <v>0</v>
      </c>
      <c r="P29" s="287">
        <f t="shared" si="6"/>
        <v>0</v>
      </c>
    </row>
    <row r="30" spans="1:16" ht="30">
      <c r="A30" s="265" t="str">
        <f>IF(B30&lt;&gt;"", MAX($A$1:A29)+1, "")</f>
        <v/>
      </c>
      <c r="B30" s="260"/>
      <c r="C30" s="289" t="s">
        <v>376</v>
      </c>
      <c r="D30" s="268"/>
      <c r="E30" s="288"/>
      <c r="F30" s="264"/>
      <c r="G30" s="264"/>
      <c r="H30" s="290"/>
      <c r="I30" s="290"/>
      <c r="J30" s="290"/>
      <c r="K30" s="287">
        <f t="shared" si="1"/>
        <v>0</v>
      </c>
      <c r="L30" s="287">
        <f t="shared" si="2"/>
        <v>0</v>
      </c>
      <c r="M30" s="287">
        <f t="shared" si="3"/>
        <v>0</v>
      </c>
      <c r="N30" s="287">
        <f t="shared" si="4"/>
        <v>0</v>
      </c>
      <c r="O30" s="287">
        <f t="shared" si="5"/>
        <v>0</v>
      </c>
      <c r="P30" s="287">
        <f t="shared" si="6"/>
        <v>0</v>
      </c>
    </row>
    <row r="31" spans="1:16" ht="45">
      <c r="A31" s="265">
        <f>IF(B31&lt;&gt;"", MAX($A$1:A30)+1, "")</f>
        <v>16</v>
      </c>
      <c r="B31" s="260" t="s">
        <v>173</v>
      </c>
      <c r="C31" s="266" t="s">
        <v>369</v>
      </c>
      <c r="D31" s="268" t="s">
        <v>15</v>
      </c>
      <c r="E31" s="288">
        <v>13</v>
      </c>
      <c r="F31" s="264"/>
      <c r="G31" s="269"/>
      <c r="H31" s="290">
        <f t="shared" ref="H31:H34" si="9">SUM(F31*G31)</f>
        <v>0</v>
      </c>
      <c r="I31" s="290"/>
      <c r="J31" s="290"/>
      <c r="K31" s="287">
        <f t="shared" si="1"/>
        <v>0</v>
      </c>
      <c r="L31" s="287">
        <f t="shared" si="2"/>
        <v>0</v>
      </c>
      <c r="M31" s="287">
        <f t="shared" si="3"/>
        <v>0</v>
      </c>
      <c r="N31" s="287">
        <f t="shared" si="4"/>
        <v>0</v>
      </c>
      <c r="O31" s="287">
        <f t="shared" si="5"/>
        <v>0</v>
      </c>
      <c r="P31" s="287">
        <f t="shared" si="6"/>
        <v>0</v>
      </c>
    </row>
    <row r="32" spans="1:16" ht="45">
      <c r="A32" s="265">
        <f>IF(B32&lt;&gt;"", MAX($A$1:A31)+1, "")</f>
        <v>17</v>
      </c>
      <c r="B32" s="260" t="s">
        <v>173</v>
      </c>
      <c r="C32" s="266" t="s">
        <v>366</v>
      </c>
      <c r="D32" s="268" t="s">
        <v>15</v>
      </c>
      <c r="E32" s="288">
        <v>13</v>
      </c>
      <c r="F32" s="264"/>
      <c r="G32" s="269"/>
      <c r="H32" s="290">
        <f t="shared" si="9"/>
        <v>0</v>
      </c>
      <c r="I32" s="290"/>
      <c r="J32" s="290"/>
      <c r="K32" s="287">
        <f t="shared" si="1"/>
        <v>0</v>
      </c>
      <c r="L32" s="287">
        <f t="shared" si="2"/>
        <v>0</v>
      </c>
      <c r="M32" s="287">
        <f t="shared" si="3"/>
        <v>0</v>
      </c>
      <c r="N32" s="287">
        <f t="shared" si="4"/>
        <v>0</v>
      </c>
      <c r="O32" s="287">
        <f t="shared" si="5"/>
        <v>0</v>
      </c>
      <c r="P32" s="287">
        <f t="shared" si="6"/>
        <v>0</v>
      </c>
    </row>
    <row r="33" spans="1:16" ht="45">
      <c r="A33" s="265">
        <f>IF(B33&lt;&gt;"", MAX($A$1:A32)+1, "")</f>
        <v>18</v>
      </c>
      <c r="B33" s="260" t="s">
        <v>173</v>
      </c>
      <c r="C33" s="266" t="s">
        <v>367</v>
      </c>
      <c r="D33" s="268" t="s">
        <v>15</v>
      </c>
      <c r="E33" s="288">
        <v>13</v>
      </c>
      <c r="F33" s="264"/>
      <c r="G33" s="269"/>
      <c r="H33" s="290">
        <f t="shared" si="9"/>
        <v>0</v>
      </c>
      <c r="I33" s="290"/>
      <c r="J33" s="290"/>
      <c r="K33" s="287">
        <f t="shared" si="1"/>
        <v>0</v>
      </c>
      <c r="L33" s="287">
        <f t="shared" si="2"/>
        <v>0</v>
      </c>
      <c r="M33" s="287">
        <f t="shared" si="3"/>
        <v>0</v>
      </c>
      <c r="N33" s="287">
        <f t="shared" si="4"/>
        <v>0</v>
      </c>
      <c r="O33" s="287">
        <f t="shared" si="5"/>
        <v>0</v>
      </c>
      <c r="P33" s="287">
        <f t="shared" si="6"/>
        <v>0</v>
      </c>
    </row>
    <row r="34" spans="1:16" ht="30">
      <c r="A34" s="265">
        <f>IF(B34&lt;&gt;"", MAX($A$1:A33)+1, "")</f>
        <v>19</v>
      </c>
      <c r="B34" s="260" t="s">
        <v>173</v>
      </c>
      <c r="C34" s="266" t="s">
        <v>377</v>
      </c>
      <c r="D34" s="268" t="s">
        <v>15</v>
      </c>
      <c r="E34" s="288">
        <v>13</v>
      </c>
      <c r="F34" s="264"/>
      <c r="G34" s="269"/>
      <c r="H34" s="290">
        <f t="shared" si="9"/>
        <v>0</v>
      </c>
      <c r="I34" s="290"/>
      <c r="J34" s="290"/>
      <c r="K34" s="287">
        <f t="shared" si="1"/>
        <v>0</v>
      </c>
      <c r="L34" s="287">
        <f t="shared" si="2"/>
        <v>0</v>
      </c>
      <c r="M34" s="287">
        <f t="shared" si="3"/>
        <v>0</v>
      </c>
      <c r="N34" s="287">
        <f t="shared" si="4"/>
        <v>0</v>
      </c>
      <c r="O34" s="287">
        <f t="shared" si="5"/>
        <v>0</v>
      </c>
      <c r="P34" s="287">
        <f t="shared" si="6"/>
        <v>0</v>
      </c>
    </row>
    <row r="35" spans="1:16" ht="30">
      <c r="A35" s="265" t="str">
        <f>IF(B35&lt;&gt;"", MAX($A$1:A34)+1, "")</f>
        <v/>
      </c>
      <c r="B35" s="260"/>
      <c r="C35" s="289" t="s">
        <v>379</v>
      </c>
      <c r="D35" s="268"/>
      <c r="E35" s="288"/>
      <c r="F35" s="264"/>
      <c r="G35" s="264"/>
      <c r="H35" s="290"/>
      <c r="I35" s="290"/>
      <c r="J35" s="290"/>
      <c r="K35" s="287">
        <f t="shared" si="1"/>
        <v>0</v>
      </c>
      <c r="L35" s="287">
        <f t="shared" si="2"/>
        <v>0</v>
      </c>
      <c r="M35" s="287">
        <f t="shared" si="3"/>
        <v>0</v>
      </c>
      <c r="N35" s="287">
        <f t="shared" si="4"/>
        <v>0</v>
      </c>
      <c r="O35" s="287">
        <f t="shared" si="5"/>
        <v>0</v>
      </c>
      <c r="P35" s="287">
        <f t="shared" si="6"/>
        <v>0</v>
      </c>
    </row>
    <row r="36" spans="1:16" ht="45">
      <c r="A36" s="265">
        <f>IF(B36&lt;&gt;"", MAX($A$1:A35)+1, "")</f>
        <v>20</v>
      </c>
      <c r="B36" s="260" t="s">
        <v>173</v>
      </c>
      <c r="C36" s="266" t="s">
        <v>369</v>
      </c>
      <c r="D36" s="268" t="s">
        <v>15</v>
      </c>
      <c r="E36" s="288">
        <v>240</v>
      </c>
      <c r="F36" s="264"/>
      <c r="G36" s="269"/>
      <c r="H36" s="290">
        <f t="shared" ref="H36:H37" si="10">SUM(F36*G36)</f>
        <v>0</v>
      </c>
      <c r="I36" s="290"/>
      <c r="J36" s="290"/>
      <c r="K36" s="287">
        <f t="shared" si="1"/>
        <v>0</v>
      </c>
      <c r="L36" s="287">
        <f t="shared" si="2"/>
        <v>0</v>
      </c>
      <c r="M36" s="287">
        <f t="shared" si="3"/>
        <v>0</v>
      </c>
      <c r="N36" s="287">
        <f t="shared" si="4"/>
        <v>0</v>
      </c>
      <c r="O36" s="287">
        <f t="shared" si="5"/>
        <v>0</v>
      </c>
      <c r="P36" s="287">
        <f t="shared" si="6"/>
        <v>0</v>
      </c>
    </row>
    <row r="37" spans="1:16" ht="45">
      <c r="A37" s="265">
        <f>IF(B37&lt;&gt;"", MAX($A$1:A36)+1, "")</f>
        <v>21</v>
      </c>
      <c r="B37" s="260" t="s">
        <v>173</v>
      </c>
      <c r="C37" s="266" t="s">
        <v>378</v>
      </c>
      <c r="D37" s="268" t="s">
        <v>15</v>
      </c>
      <c r="E37" s="288">
        <v>240</v>
      </c>
      <c r="F37" s="264"/>
      <c r="G37" s="269"/>
      <c r="H37" s="290">
        <f t="shared" si="10"/>
        <v>0</v>
      </c>
      <c r="I37" s="290"/>
      <c r="J37" s="290"/>
      <c r="K37" s="287">
        <f t="shared" si="1"/>
        <v>0</v>
      </c>
      <c r="L37" s="287">
        <f t="shared" si="2"/>
        <v>0</v>
      </c>
      <c r="M37" s="287">
        <f t="shared" si="3"/>
        <v>0</v>
      </c>
      <c r="N37" s="287">
        <f t="shared" si="4"/>
        <v>0</v>
      </c>
      <c r="O37" s="287">
        <f t="shared" si="5"/>
        <v>0</v>
      </c>
      <c r="P37" s="287">
        <f t="shared" si="6"/>
        <v>0</v>
      </c>
    </row>
    <row r="38" spans="1:16">
      <c r="A38" s="265"/>
      <c r="B38" s="260"/>
      <c r="C38" s="266"/>
      <c r="D38" s="268"/>
      <c r="E38" s="288"/>
      <c r="F38" s="264"/>
      <c r="G38" s="269"/>
      <c r="H38" s="290"/>
      <c r="I38" s="290"/>
      <c r="J38" s="290"/>
      <c r="K38" s="287"/>
      <c r="L38" s="287"/>
      <c r="M38" s="287"/>
      <c r="N38" s="287"/>
      <c r="O38" s="287"/>
      <c r="P38" s="287"/>
    </row>
    <row r="39" spans="1:16" ht="15">
      <c r="A39" s="265" t="str">
        <f>IF(B39&lt;&gt;"", MAX($A$1:A37)+1, "")</f>
        <v/>
      </c>
      <c r="B39" s="260"/>
      <c r="C39" s="289" t="s">
        <v>380</v>
      </c>
      <c r="D39" s="268"/>
      <c r="E39" s="288"/>
      <c r="F39" s="264"/>
      <c r="G39" s="264"/>
      <c r="H39" s="290"/>
      <c r="I39" s="290"/>
      <c r="J39" s="290"/>
      <c r="K39" s="287">
        <f t="shared" si="1"/>
        <v>0</v>
      </c>
      <c r="L39" s="287">
        <f t="shared" si="2"/>
        <v>0</v>
      </c>
      <c r="M39" s="287">
        <f t="shared" si="3"/>
        <v>0</v>
      </c>
      <c r="N39" s="287">
        <f t="shared" si="4"/>
        <v>0</v>
      </c>
      <c r="O39" s="287">
        <f t="shared" si="5"/>
        <v>0</v>
      </c>
      <c r="P39" s="287">
        <f t="shared" si="6"/>
        <v>0</v>
      </c>
    </row>
    <row r="40" spans="1:16" ht="45">
      <c r="A40" s="265">
        <f>IF(B40&lt;&gt;"", MAX($A$1:A39)+1, "")</f>
        <v>22</v>
      </c>
      <c r="B40" s="260" t="s">
        <v>173</v>
      </c>
      <c r="C40" s="266" t="s">
        <v>174</v>
      </c>
      <c r="D40" s="268" t="s">
        <v>15</v>
      </c>
      <c r="E40" s="288">
        <v>630</v>
      </c>
      <c r="F40" s="264"/>
      <c r="G40" s="264"/>
      <c r="H40" s="290">
        <f t="shared" ref="H40" si="11">SUM(F40*G40)</f>
        <v>0</v>
      </c>
      <c r="I40" s="290"/>
      <c r="J40" s="290"/>
      <c r="K40" s="287">
        <f t="shared" si="1"/>
        <v>0</v>
      </c>
      <c r="L40" s="287">
        <f t="shared" si="2"/>
        <v>0</v>
      </c>
      <c r="M40" s="287">
        <f t="shared" si="3"/>
        <v>0</v>
      </c>
      <c r="N40" s="287">
        <f t="shared" si="4"/>
        <v>0</v>
      </c>
      <c r="O40" s="287">
        <f t="shared" si="5"/>
        <v>0</v>
      </c>
      <c r="P40" s="287">
        <f t="shared" si="6"/>
        <v>0</v>
      </c>
    </row>
    <row r="41" spans="1:16" ht="15">
      <c r="A41" s="265" t="str">
        <f>IF(B41&lt;&gt;"", MAX($A$1:A40)+1, "")</f>
        <v/>
      </c>
      <c r="B41" s="260"/>
      <c r="C41" s="289" t="s">
        <v>381</v>
      </c>
      <c r="D41" s="268"/>
      <c r="E41" s="288"/>
      <c r="F41" s="264"/>
      <c r="G41" s="264"/>
      <c r="H41" s="290"/>
      <c r="I41" s="290"/>
      <c r="J41" s="290"/>
      <c r="K41" s="287">
        <f t="shared" si="1"/>
        <v>0</v>
      </c>
      <c r="L41" s="287">
        <f t="shared" si="2"/>
        <v>0</v>
      </c>
      <c r="M41" s="287">
        <f t="shared" si="3"/>
        <v>0</v>
      </c>
      <c r="N41" s="287">
        <f t="shared" si="4"/>
        <v>0</v>
      </c>
      <c r="O41" s="287">
        <f t="shared" si="5"/>
        <v>0</v>
      </c>
      <c r="P41" s="287">
        <f t="shared" si="6"/>
        <v>0</v>
      </c>
    </row>
    <row r="42" spans="1:16" ht="45">
      <c r="A42" s="265">
        <f>IF(B42&lt;&gt;"", MAX($A$1:A41)+1, "")</f>
        <v>23</v>
      </c>
      <c r="B42" s="260" t="s">
        <v>173</v>
      </c>
      <c r="C42" s="266" t="s">
        <v>388</v>
      </c>
      <c r="D42" s="268" t="s">
        <v>15</v>
      </c>
      <c r="E42" s="288">
        <v>4</v>
      </c>
      <c r="F42" s="264"/>
      <c r="G42" s="269"/>
      <c r="H42" s="290">
        <f t="shared" ref="H42:H43" si="12">SUM(F42*G42)</f>
        <v>0</v>
      </c>
      <c r="I42" s="290"/>
      <c r="J42" s="290"/>
      <c r="K42" s="287">
        <f t="shared" si="1"/>
        <v>0</v>
      </c>
      <c r="L42" s="287">
        <f t="shared" si="2"/>
        <v>0</v>
      </c>
      <c r="M42" s="287">
        <f t="shared" si="3"/>
        <v>0</v>
      </c>
      <c r="N42" s="287">
        <f t="shared" si="4"/>
        <v>0</v>
      </c>
      <c r="O42" s="287">
        <f t="shared" si="5"/>
        <v>0</v>
      </c>
      <c r="P42" s="287">
        <f t="shared" si="6"/>
        <v>0</v>
      </c>
    </row>
    <row r="43" spans="1:16" ht="45">
      <c r="A43" s="265">
        <f>IF(B43&lt;&gt;"", MAX($A$1:A42)+1, "")</f>
        <v>24</v>
      </c>
      <c r="B43" s="260" t="s">
        <v>173</v>
      </c>
      <c r="C43" s="266" t="s">
        <v>382</v>
      </c>
      <c r="D43" s="268" t="s">
        <v>16</v>
      </c>
      <c r="E43" s="288">
        <v>14</v>
      </c>
      <c r="F43" s="264"/>
      <c r="G43" s="264"/>
      <c r="H43" s="290">
        <f t="shared" si="12"/>
        <v>0</v>
      </c>
      <c r="I43" s="290"/>
      <c r="J43" s="290"/>
      <c r="K43" s="287">
        <f t="shared" si="1"/>
        <v>0</v>
      </c>
      <c r="L43" s="287">
        <f t="shared" si="2"/>
        <v>0</v>
      </c>
      <c r="M43" s="287">
        <f t="shared" si="3"/>
        <v>0</v>
      </c>
      <c r="N43" s="287">
        <f t="shared" si="4"/>
        <v>0</v>
      </c>
      <c r="O43" s="287">
        <f t="shared" si="5"/>
        <v>0</v>
      </c>
      <c r="P43" s="287">
        <f t="shared" si="6"/>
        <v>0</v>
      </c>
    </row>
    <row r="44" spans="1:16" ht="15">
      <c r="A44" s="265" t="str">
        <f>IF(B44&lt;&gt;"", MAX($A$1:A43)+1, "")</f>
        <v/>
      </c>
      <c r="B44" s="260"/>
      <c r="C44" s="289" t="s">
        <v>383</v>
      </c>
      <c r="D44" s="268"/>
      <c r="E44" s="288"/>
      <c r="F44" s="264"/>
      <c r="G44" s="264"/>
      <c r="H44" s="290"/>
      <c r="I44" s="290"/>
      <c r="J44" s="290"/>
      <c r="K44" s="287">
        <f t="shared" si="1"/>
        <v>0</v>
      </c>
      <c r="L44" s="287">
        <f t="shared" si="2"/>
        <v>0</v>
      </c>
      <c r="M44" s="287">
        <f t="shared" si="3"/>
        <v>0</v>
      </c>
      <c r="N44" s="287">
        <f t="shared" si="4"/>
        <v>0</v>
      </c>
      <c r="O44" s="287">
        <f t="shared" si="5"/>
        <v>0</v>
      </c>
      <c r="P44" s="287">
        <f t="shared" si="6"/>
        <v>0</v>
      </c>
    </row>
    <row r="45" spans="1:16" ht="45">
      <c r="A45" s="265">
        <f>IF(B45&lt;&gt;"", MAX($A$1:A44)+1, "")</f>
        <v>25</v>
      </c>
      <c r="B45" s="260" t="s">
        <v>173</v>
      </c>
      <c r="C45" s="266" t="s">
        <v>388</v>
      </c>
      <c r="D45" s="268" t="s">
        <v>15</v>
      </c>
      <c r="E45" s="288">
        <v>3.4</v>
      </c>
      <c r="F45" s="264"/>
      <c r="G45" s="269"/>
      <c r="H45" s="290">
        <f t="shared" ref="H45:H46" si="13">SUM(F45*G45)</f>
        <v>0</v>
      </c>
      <c r="I45" s="290"/>
      <c r="J45" s="290"/>
      <c r="K45" s="287">
        <f t="shared" si="1"/>
        <v>0</v>
      </c>
      <c r="L45" s="287">
        <f t="shared" si="2"/>
        <v>0</v>
      </c>
      <c r="M45" s="287">
        <f t="shared" si="3"/>
        <v>0</v>
      </c>
      <c r="N45" s="287">
        <f t="shared" si="4"/>
        <v>0</v>
      </c>
      <c r="O45" s="287">
        <f t="shared" si="5"/>
        <v>0</v>
      </c>
      <c r="P45" s="287">
        <f t="shared" si="6"/>
        <v>0</v>
      </c>
    </row>
    <row r="46" spans="1:16" ht="45">
      <c r="A46" s="265">
        <f>IF(B46&lt;&gt;"", MAX($A$1:A45)+1, "")</f>
        <v>26</v>
      </c>
      <c r="B46" s="260" t="s">
        <v>173</v>
      </c>
      <c r="C46" s="266" t="s">
        <v>386</v>
      </c>
      <c r="D46" s="268" t="s">
        <v>16</v>
      </c>
      <c r="E46" s="288">
        <v>10.199999999999999</v>
      </c>
      <c r="F46" s="264"/>
      <c r="G46" s="264"/>
      <c r="H46" s="290">
        <f t="shared" si="13"/>
        <v>0</v>
      </c>
      <c r="I46" s="290"/>
      <c r="J46" s="290"/>
      <c r="K46" s="287">
        <f t="shared" si="1"/>
        <v>0</v>
      </c>
      <c r="L46" s="287">
        <f t="shared" si="2"/>
        <v>0</v>
      </c>
      <c r="M46" s="287">
        <f t="shared" si="3"/>
        <v>0</v>
      </c>
      <c r="N46" s="287">
        <f t="shared" si="4"/>
        <v>0</v>
      </c>
      <c r="O46" s="287">
        <f t="shared" si="5"/>
        <v>0</v>
      </c>
      <c r="P46" s="287">
        <f t="shared" si="6"/>
        <v>0</v>
      </c>
    </row>
    <row r="47" spans="1:16" ht="15">
      <c r="A47" s="265" t="str">
        <f>IF(B47&lt;&gt;"", MAX($A$1:A46)+1, "")</f>
        <v/>
      </c>
      <c r="B47" s="260"/>
      <c r="C47" s="289" t="s">
        <v>384</v>
      </c>
      <c r="D47" s="268"/>
      <c r="E47" s="288"/>
      <c r="F47" s="264"/>
      <c r="G47" s="264"/>
      <c r="H47" s="290"/>
      <c r="I47" s="290"/>
      <c r="J47" s="290"/>
      <c r="K47" s="287">
        <f t="shared" si="1"/>
        <v>0</v>
      </c>
      <c r="L47" s="287">
        <f t="shared" si="2"/>
        <v>0</v>
      </c>
      <c r="M47" s="287">
        <f t="shared" si="3"/>
        <v>0</v>
      </c>
      <c r="N47" s="287">
        <f t="shared" si="4"/>
        <v>0</v>
      </c>
      <c r="O47" s="287">
        <f t="shared" si="5"/>
        <v>0</v>
      </c>
      <c r="P47" s="287">
        <f t="shared" si="6"/>
        <v>0</v>
      </c>
    </row>
    <row r="48" spans="1:16" ht="45">
      <c r="A48" s="265">
        <f>IF(B48&lt;&gt;"", MAX($A$1:A47)+1, "")</f>
        <v>27</v>
      </c>
      <c r="B48" s="260" t="s">
        <v>173</v>
      </c>
      <c r="C48" s="266" t="s">
        <v>388</v>
      </c>
      <c r="D48" s="268" t="s">
        <v>15</v>
      </c>
      <c r="E48" s="288">
        <v>13.6</v>
      </c>
      <c r="F48" s="264"/>
      <c r="G48" s="269"/>
      <c r="H48" s="290">
        <f t="shared" ref="H48:H49" si="14">SUM(F48*G48)</f>
        <v>0</v>
      </c>
      <c r="I48" s="290"/>
      <c r="J48" s="290"/>
      <c r="K48" s="287">
        <f t="shared" si="1"/>
        <v>0</v>
      </c>
      <c r="L48" s="287">
        <f t="shared" si="2"/>
        <v>0</v>
      </c>
      <c r="M48" s="287">
        <f t="shared" si="3"/>
        <v>0</v>
      </c>
      <c r="N48" s="287">
        <f t="shared" si="4"/>
        <v>0</v>
      </c>
      <c r="O48" s="287">
        <f t="shared" si="5"/>
        <v>0</v>
      </c>
      <c r="P48" s="287">
        <f t="shared" si="6"/>
        <v>0</v>
      </c>
    </row>
    <row r="49" spans="1:16" ht="45">
      <c r="A49" s="265">
        <f>IF(B49&lt;&gt;"", MAX($A$1:A48)+1, "")</f>
        <v>28</v>
      </c>
      <c r="B49" s="260" t="s">
        <v>173</v>
      </c>
      <c r="C49" s="266" t="s">
        <v>385</v>
      </c>
      <c r="D49" s="268" t="s">
        <v>16</v>
      </c>
      <c r="E49" s="288">
        <v>41</v>
      </c>
      <c r="F49" s="264"/>
      <c r="G49" s="264"/>
      <c r="H49" s="290">
        <f t="shared" si="14"/>
        <v>0</v>
      </c>
      <c r="I49" s="290"/>
      <c r="J49" s="290"/>
      <c r="K49" s="287">
        <f t="shared" si="1"/>
        <v>0</v>
      </c>
      <c r="L49" s="287">
        <f t="shared" si="2"/>
        <v>0</v>
      </c>
      <c r="M49" s="287">
        <f t="shared" si="3"/>
        <v>0</v>
      </c>
      <c r="N49" s="287">
        <f t="shared" si="4"/>
        <v>0</v>
      </c>
      <c r="O49" s="287">
        <f t="shared" si="5"/>
        <v>0</v>
      </c>
      <c r="P49" s="287">
        <f t="shared" si="6"/>
        <v>0</v>
      </c>
    </row>
    <row r="50" spans="1:16" ht="15">
      <c r="A50" s="265" t="str">
        <f>IF(B50&lt;&gt;"", MAX($A$1:A49)+1, "")</f>
        <v/>
      </c>
      <c r="B50" s="260"/>
      <c r="C50" s="289" t="s">
        <v>387</v>
      </c>
      <c r="D50" s="268"/>
      <c r="E50" s="288"/>
      <c r="F50" s="264"/>
      <c r="G50" s="264"/>
      <c r="H50" s="290"/>
      <c r="I50" s="290"/>
      <c r="J50" s="290"/>
      <c r="K50" s="287">
        <f t="shared" si="1"/>
        <v>0</v>
      </c>
      <c r="L50" s="287">
        <f t="shared" si="2"/>
        <v>0</v>
      </c>
      <c r="M50" s="287">
        <f t="shared" si="3"/>
        <v>0</v>
      </c>
      <c r="N50" s="287">
        <f t="shared" si="4"/>
        <v>0</v>
      </c>
      <c r="O50" s="287">
        <f t="shared" si="5"/>
        <v>0</v>
      </c>
      <c r="P50" s="287">
        <f t="shared" si="6"/>
        <v>0</v>
      </c>
    </row>
    <row r="51" spans="1:16" ht="45">
      <c r="A51" s="265">
        <f>IF(B51&lt;&gt;"", MAX($A$1:A50)+1, "")</f>
        <v>29</v>
      </c>
      <c r="B51" s="260" t="s">
        <v>173</v>
      </c>
      <c r="C51" s="266" t="s">
        <v>388</v>
      </c>
      <c r="D51" s="268" t="s">
        <v>15</v>
      </c>
      <c r="E51" s="288">
        <v>30</v>
      </c>
      <c r="F51" s="264"/>
      <c r="G51" s="269"/>
      <c r="H51" s="290">
        <f t="shared" ref="H51:H52" si="15">SUM(F51*G51)</f>
        <v>0</v>
      </c>
      <c r="I51" s="290"/>
      <c r="J51" s="290"/>
      <c r="K51" s="287">
        <f t="shared" ref="K51:K99" si="16">SUM(H51:J51)</f>
        <v>0</v>
      </c>
      <c r="L51" s="287">
        <f t="shared" ref="L51:L99" si="17">SUM(E51*F51)</f>
        <v>0</v>
      </c>
      <c r="M51" s="287">
        <f t="shared" ref="M51:M99" si="18">SUM(E51*H51)</f>
        <v>0</v>
      </c>
      <c r="N51" s="287">
        <f t="shared" ref="N51:N99" si="19">SUM(E51*I51)</f>
        <v>0</v>
      </c>
      <c r="O51" s="287">
        <f t="shared" ref="O51:O99" si="20">SUM(E51*J51)</f>
        <v>0</v>
      </c>
      <c r="P51" s="287">
        <f t="shared" ref="P51:P99" si="21">SUM(M51:O51)</f>
        <v>0</v>
      </c>
    </row>
    <row r="52" spans="1:16" ht="15">
      <c r="A52" s="265">
        <f>IF(B52&lt;&gt;"", MAX($A$1:A51)+1, "")</f>
        <v>30</v>
      </c>
      <c r="B52" s="260" t="s">
        <v>173</v>
      </c>
      <c r="C52" s="266" t="s">
        <v>389</v>
      </c>
      <c r="D52" s="268" t="s">
        <v>16</v>
      </c>
      <c r="E52" s="288">
        <v>115</v>
      </c>
      <c r="F52" s="264"/>
      <c r="G52" s="264"/>
      <c r="H52" s="290">
        <f t="shared" si="15"/>
        <v>0</v>
      </c>
      <c r="I52" s="290"/>
      <c r="J52" s="290"/>
      <c r="K52" s="287">
        <f t="shared" si="16"/>
        <v>0</v>
      </c>
      <c r="L52" s="287">
        <f t="shared" si="17"/>
        <v>0</v>
      </c>
      <c r="M52" s="287">
        <f t="shared" si="18"/>
        <v>0</v>
      </c>
      <c r="N52" s="287">
        <f t="shared" si="19"/>
        <v>0</v>
      </c>
      <c r="O52" s="287">
        <f t="shared" si="20"/>
        <v>0</v>
      </c>
      <c r="P52" s="287">
        <f t="shared" si="21"/>
        <v>0</v>
      </c>
    </row>
    <row r="53" spans="1:16" ht="30">
      <c r="A53" s="265" t="str">
        <f>IF(B53&lt;&gt;"", MAX($A$1:A52)+1, "")</f>
        <v/>
      </c>
      <c r="B53" s="260"/>
      <c r="C53" s="289" t="s">
        <v>390</v>
      </c>
      <c r="D53" s="268"/>
      <c r="E53" s="288"/>
      <c r="F53" s="264"/>
      <c r="G53" s="264"/>
      <c r="H53" s="290"/>
      <c r="I53" s="290"/>
      <c r="J53" s="290"/>
      <c r="K53" s="287">
        <f t="shared" si="16"/>
        <v>0</v>
      </c>
      <c r="L53" s="287">
        <f t="shared" si="17"/>
        <v>0</v>
      </c>
      <c r="M53" s="287">
        <f t="shared" si="18"/>
        <v>0</v>
      </c>
      <c r="N53" s="287">
        <f t="shared" si="19"/>
        <v>0</v>
      </c>
      <c r="O53" s="287">
        <f t="shared" si="20"/>
        <v>0</v>
      </c>
      <c r="P53" s="287">
        <f t="shared" si="21"/>
        <v>0</v>
      </c>
    </row>
    <row r="54" spans="1:16" ht="60">
      <c r="A54" s="265">
        <f>IF(B54&lt;&gt;"", MAX($A$1:A53)+1, "")</f>
        <v>31</v>
      </c>
      <c r="B54" s="260" t="s">
        <v>173</v>
      </c>
      <c r="C54" s="266" t="s">
        <v>391</v>
      </c>
      <c r="D54" s="268" t="s">
        <v>16</v>
      </c>
      <c r="E54" s="288">
        <v>25</v>
      </c>
      <c r="F54" s="264"/>
      <c r="G54" s="264"/>
      <c r="H54" s="290">
        <f t="shared" ref="H54" si="22">SUM(F54*G54)</f>
        <v>0</v>
      </c>
      <c r="I54" s="290"/>
      <c r="J54" s="290"/>
      <c r="K54" s="287">
        <f t="shared" si="16"/>
        <v>0</v>
      </c>
      <c r="L54" s="287">
        <f t="shared" si="17"/>
        <v>0</v>
      </c>
      <c r="M54" s="287">
        <f t="shared" si="18"/>
        <v>0</v>
      </c>
      <c r="N54" s="287">
        <f t="shared" si="19"/>
        <v>0</v>
      </c>
      <c r="O54" s="287">
        <f t="shared" si="20"/>
        <v>0</v>
      </c>
      <c r="P54" s="287">
        <f t="shared" si="21"/>
        <v>0</v>
      </c>
    </row>
    <row r="55" spans="1:16" ht="15">
      <c r="A55" s="265" t="str">
        <f>IF(B55&lt;&gt;"", MAX($A$1:A54)+1, "")</f>
        <v/>
      </c>
      <c r="B55" s="260"/>
      <c r="C55" s="289" t="s">
        <v>392</v>
      </c>
      <c r="D55" s="268"/>
      <c r="E55" s="288"/>
      <c r="F55" s="264"/>
      <c r="G55" s="264"/>
      <c r="H55" s="290"/>
      <c r="I55" s="290"/>
      <c r="J55" s="290"/>
      <c r="K55" s="287">
        <f t="shared" si="16"/>
        <v>0</v>
      </c>
      <c r="L55" s="287">
        <f t="shared" si="17"/>
        <v>0</v>
      </c>
      <c r="M55" s="287">
        <f t="shared" si="18"/>
        <v>0</v>
      </c>
      <c r="N55" s="287">
        <f t="shared" si="19"/>
        <v>0</v>
      </c>
      <c r="O55" s="287">
        <f t="shared" si="20"/>
        <v>0</v>
      </c>
      <c r="P55" s="287">
        <f t="shared" si="21"/>
        <v>0</v>
      </c>
    </row>
    <row r="56" spans="1:16" ht="45">
      <c r="A56" s="265">
        <f>IF(B56&lt;&gt;"", MAX($A$1:A55)+1, "")</f>
        <v>32</v>
      </c>
      <c r="B56" s="260" t="s">
        <v>173</v>
      </c>
      <c r="C56" s="266" t="s">
        <v>393</v>
      </c>
      <c r="D56" s="268" t="s">
        <v>103</v>
      </c>
      <c r="E56" s="288">
        <v>24</v>
      </c>
      <c r="F56" s="264"/>
      <c r="G56" s="264"/>
      <c r="H56" s="290">
        <f t="shared" ref="H56:H59" si="23">SUM(F56*G56)</f>
        <v>0</v>
      </c>
      <c r="I56" s="290"/>
      <c r="J56" s="290"/>
      <c r="K56" s="287">
        <f t="shared" si="16"/>
        <v>0</v>
      </c>
      <c r="L56" s="287">
        <f t="shared" si="17"/>
        <v>0</v>
      </c>
      <c r="M56" s="287">
        <f t="shared" si="18"/>
        <v>0</v>
      </c>
      <c r="N56" s="287">
        <f t="shared" si="19"/>
        <v>0</v>
      </c>
      <c r="O56" s="287">
        <f t="shared" si="20"/>
        <v>0</v>
      </c>
      <c r="P56" s="287">
        <f t="shared" si="21"/>
        <v>0</v>
      </c>
    </row>
    <row r="57" spans="1:16" ht="45">
      <c r="A57" s="265">
        <f>IF(B57&lt;&gt;"", MAX($A$1:A56)+1, "")</f>
        <v>33</v>
      </c>
      <c r="B57" s="260" t="s">
        <v>173</v>
      </c>
      <c r="C57" s="266" t="s">
        <v>394</v>
      </c>
      <c r="D57" s="268" t="s">
        <v>103</v>
      </c>
      <c r="E57" s="288">
        <v>50</v>
      </c>
      <c r="F57" s="264"/>
      <c r="G57" s="264"/>
      <c r="H57" s="290">
        <f t="shared" si="23"/>
        <v>0</v>
      </c>
      <c r="I57" s="290"/>
      <c r="J57" s="290"/>
      <c r="K57" s="287">
        <f t="shared" si="16"/>
        <v>0</v>
      </c>
      <c r="L57" s="287">
        <f t="shared" si="17"/>
        <v>0</v>
      </c>
      <c r="M57" s="287">
        <f t="shared" si="18"/>
        <v>0</v>
      </c>
      <c r="N57" s="287">
        <f t="shared" si="19"/>
        <v>0</v>
      </c>
      <c r="O57" s="287">
        <f t="shared" si="20"/>
        <v>0</v>
      </c>
      <c r="P57" s="287">
        <f t="shared" si="21"/>
        <v>0</v>
      </c>
    </row>
    <row r="58" spans="1:16" ht="30">
      <c r="A58" s="265">
        <f>IF(B58&lt;&gt;"", MAX($A$1:A57)+1, "")</f>
        <v>34</v>
      </c>
      <c r="B58" s="260" t="s">
        <v>173</v>
      </c>
      <c r="C58" s="266" t="s">
        <v>395</v>
      </c>
      <c r="D58" s="268" t="s">
        <v>103</v>
      </c>
      <c r="E58" s="288">
        <v>3</v>
      </c>
      <c r="F58" s="264"/>
      <c r="G58" s="264"/>
      <c r="H58" s="290">
        <f t="shared" si="23"/>
        <v>0</v>
      </c>
      <c r="I58" s="290"/>
      <c r="J58" s="290"/>
      <c r="K58" s="287">
        <f t="shared" si="16"/>
        <v>0</v>
      </c>
      <c r="L58" s="287">
        <f t="shared" si="17"/>
        <v>0</v>
      </c>
      <c r="M58" s="287">
        <f t="shared" si="18"/>
        <v>0</v>
      </c>
      <c r="N58" s="287">
        <f t="shared" si="19"/>
        <v>0</v>
      </c>
      <c r="O58" s="287">
        <f t="shared" si="20"/>
        <v>0</v>
      </c>
      <c r="P58" s="287">
        <f t="shared" si="21"/>
        <v>0</v>
      </c>
    </row>
    <row r="59" spans="1:16" ht="60">
      <c r="A59" s="265">
        <f>IF(B59&lt;&gt;"", MAX($A$1:A58)+1, "")</f>
        <v>35</v>
      </c>
      <c r="B59" s="260" t="s">
        <v>173</v>
      </c>
      <c r="C59" s="266" t="s">
        <v>396</v>
      </c>
      <c r="D59" s="268" t="s">
        <v>15</v>
      </c>
      <c r="E59" s="288">
        <v>50</v>
      </c>
      <c r="F59" s="264"/>
      <c r="G59" s="264"/>
      <c r="H59" s="290">
        <f t="shared" si="23"/>
        <v>0</v>
      </c>
      <c r="I59" s="290"/>
      <c r="J59" s="290"/>
      <c r="K59" s="287">
        <f t="shared" si="16"/>
        <v>0</v>
      </c>
      <c r="L59" s="287">
        <f t="shared" si="17"/>
        <v>0</v>
      </c>
      <c r="M59" s="287">
        <f t="shared" si="18"/>
        <v>0</v>
      </c>
      <c r="N59" s="287">
        <f t="shared" si="19"/>
        <v>0</v>
      </c>
      <c r="O59" s="287">
        <f t="shared" si="20"/>
        <v>0</v>
      </c>
      <c r="P59" s="287">
        <f t="shared" si="21"/>
        <v>0</v>
      </c>
    </row>
    <row r="60" spans="1:16" ht="15">
      <c r="A60" s="265" t="str">
        <f>IF(B60&lt;&gt;"", MAX($A$1:A59)+1, "")</f>
        <v/>
      </c>
      <c r="B60" s="260"/>
      <c r="C60" s="289" t="s">
        <v>397</v>
      </c>
      <c r="D60" s="268"/>
      <c r="E60" s="288"/>
      <c r="F60" s="264"/>
      <c r="G60" s="264"/>
      <c r="H60" s="290"/>
      <c r="I60" s="290"/>
      <c r="J60" s="290"/>
      <c r="K60" s="287">
        <f t="shared" si="16"/>
        <v>0</v>
      </c>
      <c r="L60" s="287">
        <f t="shared" si="17"/>
        <v>0</v>
      </c>
      <c r="M60" s="287">
        <f t="shared" si="18"/>
        <v>0</v>
      </c>
      <c r="N60" s="287">
        <f t="shared" si="19"/>
        <v>0</v>
      </c>
      <c r="O60" s="287">
        <f t="shared" si="20"/>
        <v>0</v>
      </c>
      <c r="P60" s="287">
        <f t="shared" si="21"/>
        <v>0</v>
      </c>
    </row>
    <row r="61" spans="1:16" ht="45">
      <c r="A61" s="265">
        <f>IF(B61&lt;&gt;"", MAX($A$1:A60)+1, "")</f>
        <v>36</v>
      </c>
      <c r="B61" s="260" t="s">
        <v>173</v>
      </c>
      <c r="C61" s="266" t="s">
        <v>398</v>
      </c>
      <c r="D61" s="268" t="s">
        <v>103</v>
      </c>
      <c r="E61" s="288">
        <v>3</v>
      </c>
      <c r="F61" s="264"/>
      <c r="G61" s="264"/>
      <c r="H61" s="290">
        <f t="shared" ref="H61:H64" si="24">SUM(F61*G61)</f>
        <v>0</v>
      </c>
      <c r="I61" s="290"/>
      <c r="J61" s="290"/>
      <c r="K61" s="287">
        <f t="shared" si="16"/>
        <v>0</v>
      </c>
      <c r="L61" s="287">
        <f t="shared" si="17"/>
        <v>0</v>
      </c>
      <c r="M61" s="287">
        <f t="shared" si="18"/>
        <v>0</v>
      </c>
      <c r="N61" s="287">
        <f t="shared" si="19"/>
        <v>0</v>
      </c>
      <c r="O61" s="287">
        <f t="shared" si="20"/>
        <v>0</v>
      </c>
      <c r="P61" s="287">
        <f t="shared" si="21"/>
        <v>0</v>
      </c>
    </row>
    <row r="62" spans="1:16" ht="60">
      <c r="A62" s="265">
        <f>IF(B62&lt;&gt;"", MAX($A$1:A61)+1, "")</f>
        <v>37</v>
      </c>
      <c r="B62" s="260" t="s">
        <v>173</v>
      </c>
      <c r="C62" s="266" t="s">
        <v>399</v>
      </c>
      <c r="D62" s="268" t="s">
        <v>128</v>
      </c>
      <c r="E62" s="288">
        <v>1</v>
      </c>
      <c r="F62" s="264"/>
      <c r="G62" s="264"/>
      <c r="H62" s="290">
        <f t="shared" si="24"/>
        <v>0</v>
      </c>
      <c r="I62" s="290"/>
      <c r="J62" s="290"/>
      <c r="K62" s="287">
        <f t="shared" si="16"/>
        <v>0</v>
      </c>
      <c r="L62" s="287">
        <f t="shared" si="17"/>
        <v>0</v>
      </c>
      <c r="M62" s="287">
        <f t="shared" si="18"/>
        <v>0</v>
      </c>
      <c r="N62" s="287">
        <f t="shared" si="19"/>
        <v>0</v>
      </c>
      <c r="O62" s="287">
        <f t="shared" si="20"/>
        <v>0</v>
      </c>
      <c r="P62" s="287">
        <f t="shared" si="21"/>
        <v>0</v>
      </c>
    </row>
    <row r="63" spans="1:16" ht="75">
      <c r="A63" s="265">
        <f>IF(B63&lt;&gt;"", MAX($A$1:A62)+1, "")</f>
        <v>38</v>
      </c>
      <c r="B63" s="260" t="s">
        <v>173</v>
      </c>
      <c r="C63" s="266" t="s">
        <v>400</v>
      </c>
      <c r="D63" s="268" t="s">
        <v>103</v>
      </c>
      <c r="E63" s="288">
        <v>1</v>
      </c>
      <c r="F63" s="264"/>
      <c r="G63" s="264"/>
      <c r="H63" s="290">
        <f t="shared" si="24"/>
        <v>0</v>
      </c>
      <c r="I63" s="290"/>
      <c r="J63" s="290"/>
      <c r="K63" s="287">
        <f t="shared" si="16"/>
        <v>0</v>
      </c>
      <c r="L63" s="287">
        <f t="shared" si="17"/>
        <v>0</v>
      </c>
      <c r="M63" s="287">
        <f t="shared" si="18"/>
        <v>0</v>
      </c>
      <c r="N63" s="287">
        <f t="shared" si="19"/>
        <v>0</v>
      </c>
      <c r="O63" s="287">
        <f t="shared" si="20"/>
        <v>0</v>
      </c>
      <c r="P63" s="287">
        <f t="shared" si="21"/>
        <v>0</v>
      </c>
    </row>
    <row r="64" spans="1:16" ht="60">
      <c r="A64" s="265">
        <f>IF(B64&lt;&gt;"", MAX($A$1:A63)+1, "")</f>
        <v>39</v>
      </c>
      <c r="B64" s="260" t="s">
        <v>173</v>
      </c>
      <c r="C64" s="266" t="s">
        <v>401</v>
      </c>
      <c r="D64" s="268" t="s">
        <v>103</v>
      </c>
      <c r="E64" s="288">
        <v>2</v>
      </c>
      <c r="F64" s="264"/>
      <c r="G64" s="264"/>
      <c r="H64" s="290">
        <f t="shared" si="24"/>
        <v>0</v>
      </c>
      <c r="I64" s="290"/>
      <c r="J64" s="290"/>
      <c r="K64" s="287">
        <f t="shared" si="16"/>
        <v>0</v>
      </c>
      <c r="L64" s="287">
        <f t="shared" si="17"/>
        <v>0</v>
      </c>
      <c r="M64" s="287">
        <f t="shared" si="18"/>
        <v>0</v>
      </c>
      <c r="N64" s="287">
        <f t="shared" si="19"/>
        <v>0</v>
      </c>
      <c r="O64" s="287">
        <f t="shared" si="20"/>
        <v>0</v>
      </c>
      <c r="P64" s="287">
        <f t="shared" si="21"/>
        <v>0</v>
      </c>
    </row>
    <row r="65" spans="1:16" ht="15">
      <c r="A65" s="265" t="str">
        <f>IF(B65&lt;&gt;"", MAX($A$1:A64)+1, "")</f>
        <v/>
      </c>
      <c r="B65" s="260"/>
      <c r="C65" s="289" t="s">
        <v>402</v>
      </c>
      <c r="D65" s="268"/>
      <c r="E65" s="288"/>
      <c r="F65" s="264"/>
      <c r="G65" s="264"/>
      <c r="H65" s="290"/>
      <c r="I65" s="290"/>
      <c r="J65" s="290"/>
      <c r="K65" s="287">
        <f t="shared" si="16"/>
        <v>0</v>
      </c>
      <c r="L65" s="287">
        <f t="shared" si="17"/>
        <v>0</v>
      </c>
      <c r="M65" s="287">
        <f t="shared" si="18"/>
        <v>0</v>
      </c>
      <c r="N65" s="287">
        <f t="shared" si="19"/>
        <v>0</v>
      </c>
      <c r="O65" s="287">
        <f t="shared" si="20"/>
        <v>0</v>
      </c>
      <c r="P65" s="287">
        <f t="shared" si="21"/>
        <v>0</v>
      </c>
    </row>
    <row r="66" spans="1:16" ht="45">
      <c r="A66" s="265">
        <f>IF(B66&lt;&gt;"", MAX($A$1:A65)+1, "")</f>
        <v>40</v>
      </c>
      <c r="B66" s="260" t="s">
        <v>173</v>
      </c>
      <c r="C66" s="266" t="s">
        <v>403</v>
      </c>
      <c r="D66" s="268" t="s">
        <v>103</v>
      </c>
      <c r="E66" s="288">
        <v>8</v>
      </c>
      <c r="F66" s="264"/>
      <c r="G66" s="264"/>
      <c r="H66" s="290">
        <f t="shared" ref="H66" si="25">SUM(F66*G66)</f>
        <v>0</v>
      </c>
      <c r="I66" s="290"/>
      <c r="J66" s="290"/>
      <c r="K66" s="287">
        <f t="shared" si="16"/>
        <v>0</v>
      </c>
      <c r="L66" s="287">
        <f t="shared" si="17"/>
        <v>0</v>
      </c>
      <c r="M66" s="287">
        <f t="shared" si="18"/>
        <v>0</v>
      </c>
      <c r="N66" s="287">
        <f t="shared" si="19"/>
        <v>0</v>
      </c>
      <c r="O66" s="287">
        <f t="shared" si="20"/>
        <v>0</v>
      </c>
      <c r="P66" s="287">
        <f t="shared" si="21"/>
        <v>0</v>
      </c>
    </row>
    <row r="67" spans="1:16" ht="15">
      <c r="A67" s="265" t="str">
        <f>IF(B67&lt;&gt;"", MAX($A$1:A66)+1, "")</f>
        <v/>
      </c>
      <c r="B67" s="260"/>
      <c r="C67" s="289" t="s">
        <v>404</v>
      </c>
      <c r="D67" s="268"/>
      <c r="E67" s="288"/>
      <c r="F67" s="264"/>
      <c r="G67" s="264"/>
      <c r="H67" s="290"/>
      <c r="I67" s="290"/>
      <c r="J67" s="290"/>
      <c r="K67" s="287">
        <f t="shared" si="16"/>
        <v>0</v>
      </c>
      <c r="L67" s="287">
        <f t="shared" si="17"/>
        <v>0</v>
      </c>
      <c r="M67" s="287">
        <f t="shared" si="18"/>
        <v>0</v>
      </c>
      <c r="N67" s="287">
        <f t="shared" si="19"/>
        <v>0</v>
      </c>
      <c r="O67" s="287">
        <f t="shared" si="20"/>
        <v>0</v>
      </c>
      <c r="P67" s="287">
        <f t="shared" si="21"/>
        <v>0</v>
      </c>
    </row>
    <row r="68" spans="1:16" ht="45">
      <c r="A68" s="265">
        <f>IF(B68&lt;&gt;"", MAX($A$1:A67)+1, "")</f>
        <v>41</v>
      </c>
      <c r="B68" s="260" t="s">
        <v>173</v>
      </c>
      <c r="C68" s="266" t="s">
        <v>405</v>
      </c>
      <c r="D68" s="268" t="s">
        <v>103</v>
      </c>
      <c r="E68" s="288">
        <v>1</v>
      </c>
      <c r="F68" s="264"/>
      <c r="G68" s="264"/>
      <c r="H68" s="290">
        <f t="shared" ref="H68:H71" si="26">SUM(F68*G68)</f>
        <v>0</v>
      </c>
      <c r="I68" s="290"/>
      <c r="J68" s="290"/>
      <c r="K68" s="287">
        <f t="shared" si="16"/>
        <v>0</v>
      </c>
      <c r="L68" s="287">
        <f t="shared" si="17"/>
        <v>0</v>
      </c>
      <c r="M68" s="287">
        <f t="shared" si="18"/>
        <v>0</v>
      </c>
      <c r="N68" s="287">
        <f t="shared" si="19"/>
        <v>0</v>
      </c>
      <c r="O68" s="287">
        <f t="shared" si="20"/>
        <v>0</v>
      </c>
      <c r="P68" s="287">
        <f t="shared" si="21"/>
        <v>0</v>
      </c>
    </row>
    <row r="69" spans="1:16" ht="30">
      <c r="A69" s="265">
        <f>IF(B69&lt;&gt;"", MAX($A$1:A68)+1, "")</f>
        <v>42</v>
      </c>
      <c r="B69" s="260" t="s">
        <v>173</v>
      </c>
      <c r="C69" s="266" t="s">
        <v>406</v>
      </c>
      <c r="D69" s="268" t="s">
        <v>103</v>
      </c>
      <c r="E69" s="288">
        <v>1</v>
      </c>
      <c r="F69" s="264"/>
      <c r="G69" s="264"/>
      <c r="H69" s="290">
        <f t="shared" si="26"/>
        <v>0</v>
      </c>
      <c r="I69" s="290"/>
      <c r="J69" s="290"/>
      <c r="K69" s="287">
        <f t="shared" si="16"/>
        <v>0</v>
      </c>
      <c r="L69" s="287">
        <f t="shared" si="17"/>
        <v>0</v>
      </c>
      <c r="M69" s="287">
        <f t="shared" si="18"/>
        <v>0</v>
      </c>
      <c r="N69" s="287">
        <f t="shared" si="19"/>
        <v>0</v>
      </c>
      <c r="O69" s="287">
        <f t="shared" si="20"/>
        <v>0</v>
      </c>
      <c r="P69" s="287">
        <f t="shared" si="21"/>
        <v>0</v>
      </c>
    </row>
    <row r="70" spans="1:16" ht="60">
      <c r="A70" s="265">
        <f>IF(B70&lt;&gt;"", MAX($A$1:A69)+1, "")</f>
        <v>43</v>
      </c>
      <c r="B70" s="260" t="s">
        <v>173</v>
      </c>
      <c r="C70" s="266" t="s">
        <v>407</v>
      </c>
      <c r="D70" s="268" t="s">
        <v>103</v>
      </c>
      <c r="E70" s="288">
        <v>1</v>
      </c>
      <c r="F70" s="264"/>
      <c r="G70" s="264"/>
      <c r="H70" s="290">
        <f t="shared" si="26"/>
        <v>0</v>
      </c>
      <c r="I70" s="290"/>
      <c r="J70" s="290"/>
      <c r="K70" s="287">
        <f t="shared" si="16"/>
        <v>0</v>
      </c>
      <c r="L70" s="287">
        <f t="shared" si="17"/>
        <v>0</v>
      </c>
      <c r="M70" s="287">
        <f t="shared" si="18"/>
        <v>0</v>
      </c>
      <c r="N70" s="287">
        <f t="shared" si="19"/>
        <v>0</v>
      </c>
      <c r="O70" s="287">
        <f t="shared" si="20"/>
        <v>0</v>
      </c>
      <c r="P70" s="287">
        <f t="shared" si="21"/>
        <v>0</v>
      </c>
    </row>
    <row r="71" spans="1:16" ht="45">
      <c r="A71" s="265">
        <f>IF(B71&lt;&gt;"", MAX($A$1:A70)+1, "")</f>
        <v>44</v>
      </c>
      <c r="B71" s="260" t="s">
        <v>173</v>
      </c>
      <c r="C71" s="266" t="s">
        <v>408</v>
      </c>
      <c r="D71" s="268" t="s">
        <v>103</v>
      </c>
      <c r="E71" s="288">
        <v>8</v>
      </c>
      <c r="F71" s="264"/>
      <c r="G71" s="264"/>
      <c r="H71" s="290">
        <f t="shared" si="26"/>
        <v>0</v>
      </c>
      <c r="I71" s="290"/>
      <c r="J71" s="290"/>
      <c r="K71" s="287">
        <f t="shared" si="16"/>
        <v>0</v>
      </c>
      <c r="L71" s="287">
        <f t="shared" si="17"/>
        <v>0</v>
      </c>
      <c r="M71" s="287">
        <f t="shared" si="18"/>
        <v>0</v>
      </c>
      <c r="N71" s="287">
        <f t="shared" si="19"/>
        <v>0</v>
      </c>
      <c r="O71" s="287">
        <f t="shared" si="20"/>
        <v>0</v>
      </c>
      <c r="P71" s="287">
        <f t="shared" si="21"/>
        <v>0</v>
      </c>
    </row>
    <row r="72" spans="1:16" ht="15">
      <c r="A72" s="265" t="str">
        <f>IF(B72&lt;&gt;"", MAX($A$1:A71)+1, "")</f>
        <v/>
      </c>
      <c r="B72" s="260"/>
      <c r="C72" s="289" t="s">
        <v>425</v>
      </c>
      <c r="D72" s="268"/>
      <c r="E72" s="288"/>
      <c r="F72" s="264"/>
      <c r="G72" s="264"/>
      <c r="H72" s="290"/>
      <c r="I72" s="290"/>
      <c r="J72" s="290"/>
      <c r="K72" s="287">
        <f t="shared" si="16"/>
        <v>0</v>
      </c>
      <c r="L72" s="287">
        <f t="shared" si="17"/>
        <v>0</v>
      </c>
      <c r="M72" s="287">
        <f t="shared" si="18"/>
        <v>0</v>
      </c>
      <c r="N72" s="287">
        <f t="shared" si="19"/>
        <v>0</v>
      </c>
      <c r="O72" s="287">
        <f t="shared" si="20"/>
        <v>0</v>
      </c>
      <c r="P72" s="287">
        <f t="shared" si="21"/>
        <v>0</v>
      </c>
    </row>
    <row r="73" spans="1:16" ht="45">
      <c r="A73" s="265">
        <f>IF(B73&lt;&gt;"", MAX($A$1:A72)+1, "")</f>
        <v>45</v>
      </c>
      <c r="B73" s="260" t="s">
        <v>173</v>
      </c>
      <c r="C73" s="266" t="s">
        <v>369</v>
      </c>
      <c r="D73" s="268" t="s">
        <v>15</v>
      </c>
      <c r="E73" s="288">
        <v>42</v>
      </c>
      <c r="F73" s="264"/>
      <c r="G73" s="269"/>
      <c r="H73" s="290">
        <f t="shared" ref="H73:H76" si="27">SUM(F73*G73)</f>
        <v>0</v>
      </c>
      <c r="I73" s="290"/>
      <c r="J73" s="290"/>
      <c r="K73" s="287">
        <f t="shared" si="16"/>
        <v>0</v>
      </c>
      <c r="L73" s="287">
        <f t="shared" si="17"/>
        <v>0</v>
      </c>
      <c r="M73" s="287">
        <f t="shared" si="18"/>
        <v>0</v>
      </c>
      <c r="N73" s="287">
        <f t="shared" si="19"/>
        <v>0</v>
      </c>
      <c r="O73" s="287">
        <f t="shared" si="20"/>
        <v>0</v>
      </c>
      <c r="P73" s="287">
        <f t="shared" si="21"/>
        <v>0</v>
      </c>
    </row>
    <row r="74" spans="1:16" ht="45">
      <c r="A74" s="265">
        <f>IF(B74&lt;&gt;"", MAX($A$1:A73)+1, "")</f>
        <v>46</v>
      </c>
      <c r="B74" s="260" t="s">
        <v>173</v>
      </c>
      <c r="C74" s="266" t="s">
        <v>366</v>
      </c>
      <c r="D74" s="268" t="s">
        <v>15</v>
      </c>
      <c r="E74" s="288">
        <v>42</v>
      </c>
      <c r="F74" s="264"/>
      <c r="G74" s="269"/>
      <c r="H74" s="290">
        <f t="shared" si="27"/>
        <v>0</v>
      </c>
      <c r="I74" s="290"/>
      <c r="J74" s="290"/>
      <c r="K74" s="287">
        <f t="shared" si="16"/>
        <v>0</v>
      </c>
      <c r="L74" s="287">
        <f t="shared" si="17"/>
        <v>0</v>
      </c>
      <c r="M74" s="287">
        <f t="shared" si="18"/>
        <v>0</v>
      </c>
      <c r="N74" s="287">
        <f t="shared" si="19"/>
        <v>0</v>
      </c>
      <c r="O74" s="287">
        <f t="shared" si="20"/>
        <v>0</v>
      </c>
      <c r="P74" s="287">
        <f t="shared" si="21"/>
        <v>0</v>
      </c>
    </row>
    <row r="75" spans="1:16" ht="45">
      <c r="A75" s="265">
        <f>IF(B75&lt;&gt;"", MAX($A$1:A74)+1, "")</f>
        <v>47</v>
      </c>
      <c r="B75" s="260" t="s">
        <v>173</v>
      </c>
      <c r="C75" s="266" t="s">
        <v>367</v>
      </c>
      <c r="D75" s="268" t="s">
        <v>15</v>
      </c>
      <c r="E75" s="288">
        <v>42</v>
      </c>
      <c r="F75" s="264"/>
      <c r="G75" s="269"/>
      <c r="H75" s="290">
        <f t="shared" si="27"/>
        <v>0</v>
      </c>
      <c r="I75" s="290"/>
      <c r="J75" s="290"/>
      <c r="K75" s="287">
        <f t="shared" si="16"/>
        <v>0</v>
      </c>
      <c r="L75" s="287">
        <f t="shared" si="17"/>
        <v>0</v>
      </c>
      <c r="M75" s="287">
        <f t="shared" si="18"/>
        <v>0</v>
      </c>
      <c r="N75" s="287">
        <f t="shared" si="19"/>
        <v>0</v>
      </c>
      <c r="O75" s="287">
        <f t="shared" si="20"/>
        <v>0</v>
      </c>
      <c r="P75" s="287">
        <f t="shared" si="21"/>
        <v>0</v>
      </c>
    </row>
    <row r="76" spans="1:16" ht="30">
      <c r="A76" s="265">
        <f>IF(B76&lt;&gt;"", MAX($A$1:A75)+1, "")</f>
        <v>48</v>
      </c>
      <c r="B76" s="260" t="s">
        <v>173</v>
      </c>
      <c r="C76" s="266" t="s">
        <v>373</v>
      </c>
      <c r="D76" s="268" t="s">
        <v>15</v>
      </c>
      <c r="E76" s="288">
        <v>42</v>
      </c>
      <c r="F76" s="264"/>
      <c r="G76" s="269"/>
      <c r="H76" s="290">
        <f t="shared" si="27"/>
        <v>0</v>
      </c>
      <c r="I76" s="290"/>
      <c r="J76" s="290"/>
      <c r="K76" s="287">
        <f t="shared" si="16"/>
        <v>0</v>
      </c>
      <c r="L76" s="287">
        <f t="shared" si="17"/>
        <v>0</v>
      </c>
      <c r="M76" s="287">
        <f t="shared" si="18"/>
        <v>0</v>
      </c>
      <c r="N76" s="287">
        <f t="shared" si="19"/>
        <v>0</v>
      </c>
      <c r="O76" s="287">
        <f t="shared" si="20"/>
        <v>0</v>
      </c>
      <c r="P76" s="287">
        <f t="shared" si="21"/>
        <v>0</v>
      </c>
    </row>
    <row r="77" spans="1:16" ht="15">
      <c r="A77" s="265" t="str">
        <f>IF(B77&lt;&gt;"", MAX($A$1:A76)+1, "")</f>
        <v/>
      </c>
      <c r="B77" s="260"/>
      <c r="C77" s="289" t="s">
        <v>426</v>
      </c>
      <c r="D77" s="268"/>
      <c r="E77" s="288"/>
      <c r="F77" s="264"/>
      <c r="G77" s="264"/>
      <c r="H77" s="290"/>
      <c r="I77" s="290"/>
      <c r="J77" s="290"/>
      <c r="K77" s="287">
        <f t="shared" si="16"/>
        <v>0</v>
      </c>
      <c r="L77" s="287">
        <f t="shared" si="17"/>
        <v>0</v>
      </c>
      <c r="M77" s="287">
        <f t="shared" si="18"/>
        <v>0</v>
      </c>
      <c r="N77" s="287">
        <f t="shared" si="19"/>
        <v>0</v>
      </c>
      <c r="O77" s="287">
        <f t="shared" si="20"/>
        <v>0</v>
      </c>
      <c r="P77" s="287">
        <f t="shared" si="21"/>
        <v>0</v>
      </c>
    </row>
    <row r="78" spans="1:16" ht="45">
      <c r="A78" s="265">
        <f>IF(B78&lt;&gt;"", MAX($A$1:A77)+1, "")</f>
        <v>49</v>
      </c>
      <c r="B78" s="260" t="s">
        <v>173</v>
      </c>
      <c r="C78" s="266" t="s">
        <v>427</v>
      </c>
      <c r="D78" s="268" t="s">
        <v>15</v>
      </c>
      <c r="E78" s="288">
        <v>15</v>
      </c>
      <c r="F78" s="264"/>
      <c r="G78" s="269"/>
      <c r="H78" s="290">
        <f t="shared" ref="H78" si="28">SUM(F78*G78)</f>
        <v>0</v>
      </c>
      <c r="I78" s="290"/>
      <c r="J78" s="290"/>
      <c r="K78" s="287">
        <f t="shared" si="16"/>
        <v>0</v>
      </c>
      <c r="L78" s="287">
        <f t="shared" si="17"/>
        <v>0</v>
      </c>
      <c r="M78" s="287">
        <f t="shared" si="18"/>
        <v>0</v>
      </c>
      <c r="N78" s="287">
        <f t="shared" si="19"/>
        <v>0</v>
      </c>
      <c r="O78" s="287">
        <f t="shared" si="20"/>
        <v>0</v>
      </c>
      <c r="P78" s="287">
        <f t="shared" si="21"/>
        <v>0</v>
      </c>
    </row>
    <row r="79" spans="1:16" ht="30">
      <c r="A79" s="265" t="str">
        <f>IF(B79&lt;&gt;"", MAX($A$1:A78)+1, "")</f>
        <v/>
      </c>
      <c r="B79" s="260"/>
      <c r="C79" s="289" t="s">
        <v>428</v>
      </c>
      <c r="D79" s="268"/>
      <c r="E79" s="288"/>
      <c r="F79" s="264"/>
      <c r="G79" s="264"/>
      <c r="H79" s="290"/>
      <c r="I79" s="290"/>
      <c r="J79" s="290"/>
      <c r="K79" s="287">
        <f t="shared" si="16"/>
        <v>0</v>
      </c>
      <c r="L79" s="287">
        <f t="shared" si="17"/>
        <v>0</v>
      </c>
      <c r="M79" s="287">
        <f t="shared" si="18"/>
        <v>0</v>
      </c>
      <c r="N79" s="287">
        <f t="shared" si="19"/>
        <v>0</v>
      </c>
      <c r="O79" s="287">
        <f t="shared" si="20"/>
        <v>0</v>
      </c>
      <c r="P79" s="287">
        <f t="shared" si="21"/>
        <v>0</v>
      </c>
    </row>
    <row r="80" spans="1:16" ht="45">
      <c r="A80" s="265">
        <f>IF(B80&lt;&gt;"", MAX($A$1:A79)+1, "")</f>
        <v>50</v>
      </c>
      <c r="B80" s="260" t="s">
        <v>173</v>
      </c>
      <c r="C80" s="266" t="s">
        <v>388</v>
      </c>
      <c r="D80" s="268" t="s">
        <v>15</v>
      </c>
      <c r="E80" s="288">
        <v>0.5</v>
      </c>
      <c r="F80" s="264"/>
      <c r="G80" s="269"/>
      <c r="H80" s="290">
        <f t="shared" ref="H80:H81" si="29">SUM(F80*G80)</f>
        <v>0</v>
      </c>
      <c r="I80" s="290"/>
      <c r="J80" s="290"/>
      <c r="K80" s="287">
        <f t="shared" si="16"/>
        <v>0</v>
      </c>
      <c r="L80" s="287">
        <f t="shared" si="17"/>
        <v>0</v>
      </c>
      <c r="M80" s="287">
        <f t="shared" si="18"/>
        <v>0</v>
      </c>
      <c r="N80" s="287">
        <f t="shared" si="19"/>
        <v>0</v>
      </c>
      <c r="O80" s="287">
        <f t="shared" si="20"/>
        <v>0</v>
      </c>
      <c r="P80" s="287">
        <f t="shared" si="21"/>
        <v>0</v>
      </c>
    </row>
    <row r="81" spans="1:16" ht="45">
      <c r="A81" s="265">
        <f>IF(B81&lt;&gt;"", MAX($A$1:A80)+1, "")</f>
        <v>51</v>
      </c>
      <c r="B81" s="260" t="s">
        <v>173</v>
      </c>
      <c r="C81" s="266" t="s">
        <v>382</v>
      </c>
      <c r="D81" s="268" t="s">
        <v>16</v>
      </c>
      <c r="E81" s="288">
        <v>1.1000000000000001</v>
      </c>
      <c r="F81" s="264"/>
      <c r="G81" s="264"/>
      <c r="H81" s="290">
        <f t="shared" si="29"/>
        <v>0</v>
      </c>
      <c r="I81" s="290"/>
      <c r="J81" s="290"/>
      <c r="K81" s="287">
        <f t="shared" si="16"/>
        <v>0</v>
      </c>
      <c r="L81" s="287">
        <f t="shared" si="17"/>
        <v>0</v>
      </c>
      <c r="M81" s="287">
        <f t="shared" si="18"/>
        <v>0</v>
      </c>
      <c r="N81" s="287">
        <f t="shared" si="19"/>
        <v>0</v>
      </c>
      <c r="O81" s="287">
        <f t="shared" si="20"/>
        <v>0</v>
      </c>
      <c r="P81" s="287">
        <f t="shared" si="21"/>
        <v>0</v>
      </c>
    </row>
    <row r="82" spans="1:16" ht="30">
      <c r="A82" s="265" t="str">
        <f>IF(B82&lt;&gt;"", MAX($A$1:A81)+1, "")</f>
        <v/>
      </c>
      <c r="B82" s="260"/>
      <c r="C82" s="289" t="s">
        <v>429</v>
      </c>
      <c r="D82" s="268"/>
      <c r="E82" s="288"/>
      <c r="F82" s="264"/>
      <c r="G82" s="264"/>
      <c r="H82" s="290"/>
      <c r="I82" s="290"/>
      <c r="J82" s="290"/>
      <c r="K82" s="287">
        <f t="shared" si="16"/>
        <v>0</v>
      </c>
      <c r="L82" s="287">
        <f t="shared" si="17"/>
        <v>0</v>
      </c>
      <c r="M82" s="287">
        <f t="shared" si="18"/>
        <v>0</v>
      </c>
      <c r="N82" s="287">
        <f t="shared" si="19"/>
        <v>0</v>
      </c>
      <c r="O82" s="287">
        <f t="shared" si="20"/>
        <v>0</v>
      </c>
      <c r="P82" s="287">
        <f t="shared" si="21"/>
        <v>0</v>
      </c>
    </row>
    <row r="83" spans="1:16" ht="45">
      <c r="A83" s="265">
        <f>IF(B83&lt;&gt;"", MAX($A$1:A82)+1, "")</f>
        <v>52</v>
      </c>
      <c r="B83" s="260" t="s">
        <v>173</v>
      </c>
      <c r="C83" s="266" t="s">
        <v>388</v>
      </c>
      <c r="D83" s="268" t="s">
        <v>15</v>
      </c>
      <c r="E83" s="288">
        <v>1.5</v>
      </c>
      <c r="F83" s="264"/>
      <c r="G83" s="269"/>
      <c r="H83" s="290">
        <f t="shared" ref="H83:H84" si="30">SUM(F83*G83)</f>
        <v>0</v>
      </c>
      <c r="I83" s="290"/>
      <c r="J83" s="290"/>
      <c r="K83" s="287">
        <f t="shared" si="16"/>
        <v>0</v>
      </c>
      <c r="L83" s="287">
        <f t="shared" si="17"/>
        <v>0</v>
      </c>
      <c r="M83" s="287">
        <f t="shared" si="18"/>
        <v>0</v>
      </c>
      <c r="N83" s="287">
        <f t="shared" si="19"/>
        <v>0</v>
      </c>
      <c r="O83" s="287">
        <f t="shared" si="20"/>
        <v>0</v>
      </c>
      <c r="P83" s="287">
        <f t="shared" si="21"/>
        <v>0</v>
      </c>
    </row>
    <row r="84" spans="1:16" ht="45">
      <c r="A84" s="265">
        <f>IF(B84&lt;&gt;"", MAX($A$1:A83)+1, "")</f>
        <v>53</v>
      </c>
      <c r="B84" s="260" t="s">
        <v>173</v>
      </c>
      <c r="C84" s="266" t="s">
        <v>385</v>
      </c>
      <c r="D84" s="268" t="s">
        <v>16</v>
      </c>
      <c r="E84" s="288">
        <v>4</v>
      </c>
      <c r="F84" s="264"/>
      <c r="G84" s="264"/>
      <c r="H84" s="290">
        <f t="shared" si="30"/>
        <v>0</v>
      </c>
      <c r="I84" s="290"/>
      <c r="J84" s="290"/>
      <c r="K84" s="287">
        <f t="shared" si="16"/>
        <v>0</v>
      </c>
      <c r="L84" s="287">
        <f t="shared" si="17"/>
        <v>0</v>
      </c>
      <c r="M84" s="287">
        <f t="shared" si="18"/>
        <v>0</v>
      </c>
      <c r="N84" s="287">
        <f t="shared" si="19"/>
        <v>0</v>
      </c>
      <c r="O84" s="287">
        <f t="shared" si="20"/>
        <v>0</v>
      </c>
      <c r="P84" s="287">
        <f t="shared" si="21"/>
        <v>0</v>
      </c>
    </row>
    <row r="85" spans="1:16" ht="15">
      <c r="A85" s="265" t="str">
        <f>IF(B85&lt;&gt;"", MAX($A$1:A84)+1, "")</f>
        <v/>
      </c>
      <c r="B85" s="260"/>
      <c r="C85" s="289" t="s">
        <v>430</v>
      </c>
      <c r="D85" s="268"/>
      <c r="E85" s="288"/>
      <c r="F85" s="264"/>
      <c r="G85" s="264"/>
      <c r="H85" s="290"/>
      <c r="I85" s="290"/>
      <c r="J85" s="290"/>
      <c r="K85" s="287">
        <f t="shared" si="16"/>
        <v>0</v>
      </c>
      <c r="L85" s="287">
        <f t="shared" si="17"/>
        <v>0</v>
      </c>
      <c r="M85" s="287">
        <f t="shared" si="18"/>
        <v>0</v>
      </c>
      <c r="N85" s="287">
        <f t="shared" si="19"/>
        <v>0</v>
      </c>
      <c r="O85" s="287">
        <f t="shared" si="20"/>
        <v>0</v>
      </c>
      <c r="P85" s="287">
        <f t="shared" si="21"/>
        <v>0</v>
      </c>
    </row>
    <row r="86" spans="1:16" ht="45">
      <c r="A86" s="265">
        <f>IF(B86&lt;&gt;"", MAX($A$1:A85)+1, "")</f>
        <v>54</v>
      </c>
      <c r="B86" s="260" t="s">
        <v>173</v>
      </c>
      <c r="C86" s="266" t="s">
        <v>174</v>
      </c>
      <c r="D86" s="268" t="s">
        <v>15</v>
      </c>
      <c r="E86" s="288">
        <v>28</v>
      </c>
      <c r="F86" s="264"/>
      <c r="G86" s="264"/>
      <c r="H86" s="290">
        <f t="shared" ref="H86" si="31">SUM(F86*G86)</f>
        <v>0</v>
      </c>
      <c r="I86" s="290"/>
      <c r="J86" s="290"/>
      <c r="K86" s="287">
        <f t="shared" si="16"/>
        <v>0</v>
      </c>
      <c r="L86" s="287">
        <f t="shared" si="17"/>
        <v>0</v>
      </c>
      <c r="M86" s="287">
        <f t="shared" si="18"/>
        <v>0</v>
      </c>
      <c r="N86" s="287">
        <f t="shared" si="19"/>
        <v>0</v>
      </c>
      <c r="O86" s="287">
        <f t="shared" si="20"/>
        <v>0</v>
      </c>
      <c r="P86" s="287">
        <f t="shared" si="21"/>
        <v>0</v>
      </c>
    </row>
    <row r="87" spans="1:16" ht="30">
      <c r="A87" s="265" t="str">
        <f>IF(B87&lt;&gt;"", MAX($A$1:A86)+1, "")</f>
        <v/>
      </c>
      <c r="B87" s="260"/>
      <c r="C87" s="289" t="s">
        <v>431</v>
      </c>
      <c r="D87" s="268"/>
      <c r="E87" s="288"/>
      <c r="F87" s="264"/>
      <c r="G87" s="264"/>
      <c r="H87" s="290"/>
      <c r="I87" s="290"/>
      <c r="J87" s="290"/>
      <c r="K87" s="287">
        <f t="shared" si="16"/>
        <v>0</v>
      </c>
      <c r="L87" s="287">
        <f t="shared" si="17"/>
        <v>0</v>
      </c>
      <c r="M87" s="287">
        <f t="shared" si="18"/>
        <v>0</v>
      </c>
      <c r="N87" s="287">
        <f t="shared" si="19"/>
        <v>0</v>
      </c>
      <c r="O87" s="287">
        <f t="shared" si="20"/>
        <v>0</v>
      </c>
      <c r="P87" s="287">
        <f t="shared" si="21"/>
        <v>0</v>
      </c>
    </row>
    <row r="88" spans="1:16" ht="15">
      <c r="A88" s="265">
        <f>IF(B88&lt;&gt;"", MAX($A$1:A87)+1, "")</f>
        <v>55</v>
      </c>
      <c r="B88" s="260" t="s">
        <v>173</v>
      </c>
      <c r="C88" s="266" t="s">
        <v>432</v>
      </c>
      <c r="D88" s="268" t="s">
        <v>16</v>
      </c>
      <c r="E88" s="288">
        <v>16</v>
      </c>
      <c r="F88" s="264"/>
      <c r="G88" s="269"/>
      <c r="H88" s="290">
        <f t="shared" ref="H88" si="32">SUM(F88*G88)</f>
        <v>0</v>
      </c>
      <c r="I88" s="290"/>
      <c r="J88" s="290"/>
      <c r="K88" s="287">
        <f t="shared" si="16"/>
        <v>0</v>
      </c>
      <c r="L88" s="287">
        <f t="shared" si="17"/>
        <v>0</v>
      </c>
      <c r="M88" s="287">
        <f t="shared" si="18"/>
        <v>0</v>
      </c>
      <c r="N88" s="287">
        <f t="shared" si="19"/>
        <v>0</v>
      </c>
      <c r="O88" s="287">
        <f t="shared" si="20"/>
        <v>0</v>
      </c>
      <c r="P88" s="287">
        <f t="shared" si="21"/>
        <v>0</v>
      </c>
    </row>
    <row r="89" spans="1:16" ht="15">
      <c r="A89" s="265" t="str">
        <f>IF(B89&lt;&gt;"", MAX($A$1:A88)+1, "")</f>
        <v/>
      </c>
      <c r="B89" s="260"/>
      <c r="C89" s="289" t="s">
        <v>434</v>
      </c>
      <c r="D89" s="268"/>
      <c r="E89" s="288"/>
      <c r="F89" s="264"/>
      <c r="G89" s="264"/>
      <c r="H89" s="290"/>
      <c r="I89" s="290"/>
      <c r="J89" s="290"/>
      <c r="K89" s="287">
        <f t="shared" si="16"/>
        <v>0</v>
      </c>
      <c r="L89" s="287">
        <f t="shared" si="17"/>
        <v>0</v>
      </c>
      <c r="M89" s="287">
        <f t="shared" si="18"/>
        <v>0</v>
      </c>
      <c r="N89" s="287">
        <f t="shared" si="19"/>
        <v>0</v>
      </c>
      <c r="O89" s="287">
        <f t="shared" si="20"/>
        <v>0</v>
      </c>
      <c r="P89" s="287">
        <f t="shared" si="21"/>
        <v>0</v>
      </c>
    </row>
    <row r="90" spans="1:16" ht="30">
      <c r="A90" s="265">
        <f>IF(B90&lt;&gt;"", MAX($A$1:A89)+1, "")</f>
        <v>56</v>
      </c>
      <c r="B90" s="260" t="s">
        <v>173</v>
      </c>
      <c r="C90" s="266" t="s">
        <v>433</v>
      </c>
      <c r="D90" s="268" t="s">
        <v>128</v>
      </c>
      <c r="E90" s="288">
        <v>1</v>
      </c>
      <c r="F90" s="264"/>
      <c r="G90" s="269"/>
      <c r="H90" s="290">
        <f t="shared" ref="H90" si="33">SUM(F90*G90)</f>
        <v>0</v>
      </c>
      <c r="I90" s="290"/>
      <c r="J90" s="290"/>
      <c r="K90" s="287">
        <f t="shared" si="16"/>
        <v>0</v>
      </c>
      <c r="L90" s="287">
        <f t="shared" si="17"/>
        <v>0</v>
      </c>
      <c r="M90" s="287">
        <f t="shared" si="18"/>
        <v>0</v>
      </c>
      <c r="N90" s="287">
        <f t="shared" si="19"/>
        <v>0</v>
      </c>
      <c r="O90" s="287">
        <f t="shared" si="20"/>
        <v>0</v>
      </c>
      <c r="P90" s="287">
        <f t="shared" si="21"/>
        <v>0</v>
      </c>
    </row>
    <row r="91" spans="1:16" ht="15">
      <c r="A91" s="265" t="str">
        <f>IF(B91&lt;&gt;"", MAX($A$1:A90)+1, "")</f>
        <v/>
      </c>
      <c r="B91" s="260"/>
      <c r="C91" s="261" t="s">
        <v>178</v>
      </c>
      <c r="D91" s="268"/>
      <c r="E91" s="288"/>
      <c r="F91" s="264"/>
      <c r="G91" s="264"/>
      <c r="H91" s="290"/>
      <c r="I91" s="290"/>
      <c r="J91" s="290"/>
      <c r="K91" s="287">
        <f t="shared" si="16"/>
        <v>0</v>
      </c>
      <c r="L91" s="287">
        <f t="shared" si="17"/>
        <v>0</v>
      </c>
      <c r="M91" s="287">
        <f t="shared" si="18"/>
        <v>0</v>
      </c>
      <c r="N91" s="287">
        <f t="shared" si="19"/>
        <v>0</v>
      </c>
      <c r="O91" s="287">
        <f t="shared" si="20"/>
        <v>0</v>
      </c>
      <c r="P91" s="287">
        <f t="shared" si="21"/>
        <v>0</v>
      </c>
    </row>
    <row r="92" spans="1:16" ht="90">
      <c r="A92" s="265">
        <f>IF(B92&lt;&gt;"", MAX($A$1:A91)+1, "")</f>
        <v>57</v>
      </c>
      <c r="B92" s="260" t="s">
        <v>173</v>
      </c>
      <c r="C92" s="266" t="s">
        <v>435</v>
      </c>
      <c r="D92" s="268" t="s">
        <v>103</v>
      </c>
      <c r="E92" s="288">
        <v>25</v>
      </c>
      <c r="F92" s="264"/>
      <c r="G92" s="264"/>
      <c r="H92" s="290">
        <f t="shared" ref="H92:H99" si="34">SUM(F92*G92)</f>
        <v>0</v>
      </c>
      <c r="I92" s="290"/>
      <c r="J92" s="290"/>
      <c r="K92" s="287">
        <f t="shared" si="16"/>
        <v>0</v>
      </c>
      <c r="L92" s="287">
        <f t="shared" si="17"/>
        <v>0</v>
      </c>
      <c r="M92" s="287">
        <f t="shared" si="18"/>
        <v>0</v>
      </c>
      <c r="N92" s="287">
        <f t="shared" si="19"/>
        <v>0</v>
      </c>
      <c r="O92" s="287">
        <f t="shared" si="20"/>
        <v>0</v>
      </c>
      <c r="P92" s="287">
        <f t="shared" si="21"/>
        <v>0</v>
      </c>
    </row>
    <row r="93" spans="1:16" ht="90">
      <c r="A93" s="265">
        <f>IF(B93&lt;&gt;"", MAX($A$1:A92)+1, "")</f>
        <v>58</v>
      </c>
      <c r="B93" s="260" t="s">
        <v>173</v>
      </c>
      <c r="C93" s="266" t="s">
        <v>436</v>
      </c>
      <c r="D93" s="268" t="s">
        <v>103</v>
      </c>
      <c r="E93" s="288">
        <v>2</v>
      </c>
      <c r="F93" s="264"/>
      <c r="G93" s="264"/>
      <c r="H93" s="290">
        <f t="shared" si="34"/>
        <v>0</v>
      </c>
      <c r="I93" s="290"/>
      <c r="J93" s="290"/>
      <c r="K93" s="287">
        <f t="shared" si="16"/>
        <v>0</v>
      </c>
      <c r="L93" s="287">
        <f t="shared" si="17"/>
        <v>0</v>
      </c>
      <c r="M93" s="287">
        <f t="shared" si="18"/>
        <v>0</v>
      </c>
      <c r="N93" s="287">
        <f t="shared" si="19"/>
        <v>0</v>
      </c>
      <c r="O93" s="287">
        <f t="shared" si="20"/>
        <v>0</v>
      </c>
      <c r="P93" s="287">
        <f t="shared" si="21"/>
        <v>0</v>
      </c>
    </row>
    <row r="94" spans="1:16" ht="90">
      <c r="A94" s="265">
        <f>IF(B94&lt;&gt;"", MAX($A$1:A93)+1, "")</f>
        <v>59</v>
      </c>
      <c r="B94" s="260" t="s">
        <v>173</v>
      </c>
      <c r="C94" s="266" t="s">
        <v>437</v>
      </c>
      <c r="D94" s="268" t="s">
        <v>103</v>
      </c>
      <c r="E94" s="288">
        <v>5</v>
      </c>
      <c r="F94" s="264"/>
      <c r="G94" s="264"/>
      <c r="H94" s="290">
        <f t="shared" si="34"/>
        <v>0</v>
      </c>
      <c r="I94" s="290"/>
      <c r="J94" s="290"/>
      <c r="K94" s="287">
        <f t="shared" si="16"/>
        <v>0</v>
      </c>
      <c r="L94" s="287">
        <f t="shared" si="17"/>
        <v>0</v>
      </c>
      <c r="M94" s="287">
        <f t="shared" si="18"/>
        <v>0</v>
      </c>
      <c r="N94" s="287">
        <f t="shared" si="19"/>
        <v>0</v>
      </c>
      <c r="O94" s="287">
        <f t="shared" si="20"/>
        <v>0</v>
      </c>
      <c r="P94" s="287">
        <f t="shared" si="21"/>
        <v>0</v>
      </c>
    </row>
    <row r="95" spans="1:16" ht="45">
      <c r="A95" s="265">
        <f>IF(B95&lt;&gt;"", MAX($A$1:A94)+1, "")</f>
        <v>60</v>
      </c>
      <c r="B95" s="260" t="s">
        <v>173</v>
      </c>
      <c r="C95" s="266" t="s">
        <v>438</v>
      </c>
      <c r="D95" s="268" t="s">
        <v>103</v>
      </c>
      <c r="E95" s="288">
        <v>28</v>
      </c>
      <c r="F95" s="264"/>
      <c r="G95" s="264"/>
      <c r="H95" s="290">
        <f t="shared" si="34"/>
        <v>0</v>
      </c>
      <c r="I95" s="290"/>
      <c r="J95" s="290"/>
      <c r="K95" s="287">
        <f t="shared" si="16"/>
        <v>0</v>
      </c>
      <c r="L95" s="287">
        <f t="shared" si="17"/>
        <v>0</v>
      </c>
      <c r="M95" s="287">
        <f t="shared" si="18"/>
        <v>0</v>
      </c>
      <c r="N95" s="287">
        <f t="shared" si="19"/>
        <v>0</v>
      </c>
      <c r="O95" s="287">
        <f t="shared" si="20"/>
        <v>0</v>
      </c>
      <c r="P95" s="287">
        <f t="shared" si="21"/>
        <v>0</v>
      </c>
    </row>
    <row r="96" spans="1:16" ht="150">
      <c r="A96" s="265">
        <f>IF(B96&lt;&gt;"", MAX($A$1:A95)+1, "")</f>
        <v>61</v>
      </c>
      <c r="B96" s="260" t="s">
        <v>173</v>
      </c>
      <c r="C96" s="266" t="s">
        <v>440</v>
      </c>
      <c r="D96" s="268" t="s">
        <v>128</v>
      </c>
      <c r="E96" s="288">
        <v>1</v>
      </c>
      <c r="F96" s="264"/>
      <c r="G96" s="264"/>
      <c r="H96" s="290">
        <f t="shared" si="34"/>
        <v>0</v>
      </c>
      <c r="I96" s="290"/>
      <c r="J96" s="290"/>
      <c r="K96" s="287">
        <f t="shared" si="16"/>
        <v>0</v>
      </c>
      <c r="L96" s="287">
        <f t="shared" si="17"/>
        <v>0</v>
      </c>
      <c r="M96" s="287">
        <f t="shared" si="18"/>
        <v>0</v>
      </c>
      <c r="N96" s="287">
        <f t="shared" si="19"/>
        <v>0</v>
      </c>
      <c r="O96" s="287">
        <f t="shared" si="20"/>
        <v>0</v>
      </c>
      <c r="P96" s="287">
        <f t="shared" si="21"/>
        <v>0</v>
      </c>
    </row>
    <row r="97" spans="1:16" ht="150">
      <c r="A97" s="265">
        <f>IF(B97&lt;&gt;"", MAX($A$1:A96)+1, "")</f>
        <v>62</v>
      </c>
      <c r="B97" s="260" t="s">
        <v>173</v>
      </c>
      <c r="C97" s="266" t="s">
        <v>441</v>
      </c>
      <c r="D97" s="268" t="s">
        <v>128</v>
      </c>
      <c r="E97" s="288">
        <v>1</v>
      </c>
      <c r="F97" s="264"/>
      <c r="G97" s="264"/>
      <c r="H97" s="290">
        <f t="shared" si="34"/>
        <v>0</v>
      </c>
      <c r="I97" s="290"/>
      <c r="J97" s="290"/>
      <c r="K97" s="287">
        <f t="shared" si="16"/>
        <v>0</v>
      </c>
      <c r="L97" s="287">
        <f t="shared" si="17"/>
        <v>0</v>
      </c>
      <c r="M97" s="287">
        <f t="shared" si="18"/>
        <v>0</v>
      </c>
      <c r="N97" s="287">
        <f t="shared" si="19"/>
        <v>0</v>
      </c>
      <c r="O97" s="287">
        <f t="shared" si="20"/>
        <v>0</v>
      </c>
      <c r="P97" s="287">
        <f t="shared" si="21"/>
        <v>0</v>
      </c>
    </row>
    <row r="98" spans="1:16" ht="225">
      <c r="A98" s="265">
        <f>IF(B98&lt;&gt;"", MAX($A$1:A97)+1, "")</f>
        <v>63</v>
      </c>
      <c r="B98" s="260" t="s">
        <v>173</v>
      </c>
      <c r="C98" s="266" t="s">
        <v>442</v>
      </c>
      <c r="D98" s="268" t="s">
        <v>128</v>
      </c>
      <c r="E98" s="288">
        <v>1</v>
      </c>
      <c r="F98" s="264"/>
      <c r="G98" s="264"/>
      <c r="H98" s="290">
        <f t="shared" si="34"/>
        <v>0</v>
      </c>
      <c r="I98" s="290"/>
      <c r="J98" s="290"/>
      <c r="K98" s="287">
        <f t="shared" si="16"/>
        <v>0</v>
      </c>
      <c r="L98" s="287">
        <f t="shared" si="17"/>
        <v>0</v>
      </c>
      <c r="M98" s="287">
        <f t="shared" si="18"/>
        <v>0</v>
      </c>
      <c r="N98" s="287">
        <f t="shared" si="19"/>
        <v>0</v>
      </c>
      <c r="O98" s="287">
        <f t="shared" si="20"/>
        <v>0</v>
      </c>
      <c r="P98" s="287">
        <f t="shared" si="21"/>
        <v>0</v>
      </c>
    </row>
    <row r="99" spans="1:16" ht="60">
      <c r="A99" s="265">
        <f>IF(B99&lt;&gt;"", MAX($A$1:A98)+1, "")</f>
        <v>64</v>
      </c>
      <c r="B99" s="260" t="s">
        <v>173</v>
      </c>
      <c r="C99" s="266" t="s">
        <v>439</v>
      </c>
      <c r="D99" s="268" t="s">
        <v>103</v>
      </c>
      <c r="E99" s="288">
        <v>28</v>
      </c>
      <c r="F99" s="264"/>
      <c r="G99" s="264"/>
      <c r="H99" s="290">
        <f t="shared" si="34"/>
        <v>0</v>
      </c>
      <c r="I99" s="290"/>
      <c r="J99" s="290"/>
      <c r="K99" s="287">
        <f t="shared" si="16"/>
        <v>0</v>
      </c>
      <c r="L99" s="287">
        <f t="shared" si="17"/>
        <v>0</v>
      </c>
      <c r="M99" s="287">
        <f t="shared" si="18"/>
        <v>0</v>
      </c>
      <c r="N99" s="287">
        <f t="shared" si="19"/>
        <v>0</v>
      </c>
      <c r="O99" s="287">
        <f t="shared" si="20"/>
        <v>0</v>
      </c>
      <c r="P99" s="287">
        <f t="shared" si="21"/>
        <v>0</v>
      </c>
    </row>
    <row r="100" spans="1:16" ht="30">
      <c r="A100" s="265" t="str">
        <f>IF(B100&lt;&gt;"", MAX($A$1:A99)+1, "")</f>
        <v/>
      </c>
      <c r="B100" s="260"/>
      <c r="C100" s="271" t="s">
        <v>127</v>
      </c>
      <c r="D100" s="272"/>
      <c r="E100" s="272"/>
      <c r="F100" s="273"/>
      <c r="G100" s="273"/>
      <c r="H100" s="274"/>
      <c r="I100" s="274"/>
      <c r="J100" s="274"/>
      <c r="K100" s="274"/>
      <c r="L100" s="275">
        <f>SUM(L16:L99)</f>
        <v>0</v>
      </c>
      <c r="M100" s="275">
        <f>SUM(M16:M99)</f>
        <v>0</v>
      </c>
      <c r="N100" s="275">
        <f>SUM(N16:N99)</f>
        <v>0</v>
      </c>
      <c r="O100" s="275">
        <f>SUM(O16:O99)</f>
        <v>0</v>
      </c>
      <c r="P100" s="275">
        <f>SUM(P16:P99)</f>
        <v>0</v>
      </c>
    </row>
    <row r="101" spans="1:16">
      <c r="A101" s="340" t="s">
        <v>179</v>
      </c>
      <c r="B101" s="341"/>
      <c r="C101" s="341"/>
      <c r="D101" s="341"/>
      <c r="E101" s="341"/>
      <c r="F101" s="341"/>
      <c r="G101" s="341"/>
      <c r="H101" s="341"/>
      <c r="I101" s="341"/>
      <c r="J101" s="341"/>
      <c r="K101" s="341"/>
      <c r="L101" s="341"/>
      <c r="M101" s="341"/>
      <c r="N101" s="341"/>
      <c r="O101" s="341"/>
      <c r="P101" s="276"/>
    </row>
    <row r="103" spans="1:16">
      <c r="C103" s="58" t="s">
        <v>717</v>
      </c>
    </row>
    <row r="104" spans="1:16">
      <c r="C104" s="2" t="s">
        <v>718</v>
      </c>
    </row>
  </sheetData>
  <mergeCells count="9">
    <mergeCell ref="A101:O101"/>
    <mergeCell ref="D2:O2"/>
    <mergeCell ref="A9:A10"/>
    <mergeCell ref="B9:B10"/>
    <mergeCell ref="C9:C10"/>
    <mergeCell ref="D9:D10"/>
    <mergeCell ref="E9:E10"/>
    <mergeCell ref="F9:K9"/>
    <mergeCell ref="L9:P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Y43"/>
  <sheetViews>
    <sheetView zoomScale="110" zoomScaleNormal="110" workbookViewId="0">
      <selection activeCell="F8" sqref="F8"/>
    </sheetView>
  </sheetViews>
  <sheetFormatPr baseColWidth="10" defaultColWidth="9.1640625" defaultRowHeight="13"/>
  <cols>
    <col min="1" max="1" width="5.6640625" style="51" customWidth="1"/>
    <col min="2" max="2" width="11.83203125" style="51" customWidth="1"/>
    <col min="3" max="3" width="46.5" style="59" customWidth="1"/>
    <col min="4" max="4" width="11.5" style="51" customWidth="1"/>
    <col min="5" max="5" width="8" style="24" customWidth="1"/>
    <col min="6" max="16" width="12" style="24" customWidth="1"/>
    <col min="17" max="16384" width="9.1640625" style="24"/>
  </cols>
  <sheetData>
    <row r="1" spans="1:17">
      <c r="A1" s="23"/>
      <c r="B1" s="23"/>
      <c r="C1" s="24"/>
      <c r="D1" s="67" t="s">
        <v>123</v>
      </c>
      <c r="E1" s="26"/>
      <c r="G1" s="27"/>
      <c r="H1" s="26"/>
      <c r="I1" s="26"/>
      <c r="J1" s="26"/>
      <c r="K1" s="26"/>
      <c r="L1" s="26"/>
      <c r="M1" s="26"/>
      <c r="N1" s="26"/>
      <c r="O1" s="26"/>
    </row>
    <row r="2" spans="1:17">
      <c r="A2" s="23"/>
      <c r="B2" s="23"/>
      <c r="C2" s="28"/>
      <c r="D2" s="347" t="s">
        <v>734</v>
      </c>
      <c r="E2" s="347"/>
      <c r="F2" s="347"/>
      <c r="G2" s="347"/>
      <c r="H2" s="347"/>
      <c r="I2" s="347"/>
      <c r="J2" s="347"/>
      <c r="K2" s="347"/>
      <c r="L2" s="347"/>
      <c r="M2" s="347"/>
      <c r="N2" s="347"/>
      <c r="O2" s="347"/>
    </row>
    <row r="3" spans="1:17">
      <c r="A3" s="23"/>
      <c r="B3" s="23"/>
      <c r="C3" s="28"/>
      <c r="D3" s="25"/>
      <c r="E3" s="29"/>
      <c r="F3" s="26"/>
      <c r="G3" s="67"/>
      <c r="H3" s="27"/>
      <c r="I3" s="26"/>
      <c r="J3" s="26"/>
      <c r="K3" s="26"/>
      <c r="L3" s="26"/>
      <c r="M3" s="26"/>
      <c r="N3" s="26"/>
      <c r="O3" s="26"/>
      <c r="P3" s="26"/>
    </row>
    <row r="4" spans="1:17" s="60" customFormat="1">
      <c r="A4" s="75" t="s">
        <v>180</v>
      </c>
      <c r="B4" s="76"/>
      <c r="C4" s="77"/>
      <c r="D4" s="79"/>
      <c r="E4" s="75"/>
      <c r="F4" s="80"/>
      <c r="G4" s="80"/>
      <c r="H4" s="80"/>
      <c r="I4" s="80"/>
      <c r="J4" s="81"/>
      <c r="K4" s="81"/>
      <c r="L4" s="81"/>
      <c r="M4" s="81"/>
      <c r="N4" s="81"/>
    </row>
    <row r="5" spans="1:17" s="60" customFormat="1">
      <c r="A5" s="75" t="s">
        <v>181</v>
      </c>
      <c r="B5" s="76"/>
      <c r="C5" s="77"/>
      <c r="D5" s="79"/>
      <c r="E5" s="75"/>
      <c r="F5" s="80"/>
      <c r="G5" s="80"/>
      <c r="H5" s="80"/>
      <c r="I5" s="80"/>
      <c r="J5" s="81"/>
      <c r="K5" s="81"/>
      <c r="L5" s="81"/>
      <c r="M5" s="81"/>
      <c r="N5" s="81"/>
    </row>
    <row r="6" spans="1:17" s="60" customFormat="1">
      <c r="A6" s="75" t="s">
        <v>182</v>
      </c>
      <c r="B6" s="76"/>
      <c r="C6" s="77"/>
      <c r="D6" s="79"/>
      <c r="E6" s="75"/>
      <c r="F6" s="80"/>
      <c r="G6" s="80"/>
      <c r="H6" s="80"/>
      <c r="I6" s="80"/>
      <c r="J6" s="81"/>
      <c r="K6" s="81"/>
      <c r="L6" s="81"/>
      <c r="M6" s="81"/>
      <c r="N6" s="81"/>
    </row>
    <row r="7" spans="1:17">
      <c r="A7" s="24"/>
      <c r="B7" s="24"/>
      <c r="C7" s="26" t="s">
        <v>653</v>
      </c>
      <c r="D7" s="33"/>
      <c r="E7" s="30"/>
      <c r="F7" s="31"/>
      <c r="G7" s="32"/>
      <c r="H7" s="29"/>
      <c r="I7" s="29"/>
      <c r="J7" s="29"/>
      <c r="K7" s="29"/>
      <c r="M7" s="26" t="s">
        <v>88</v>
      </c>
      <c r="N7" s="26"/>
      <c r="O7" s="34">
        <f>P38</f>
        <v>0</v>
      </c>
      <c r="P7" s="35" t="s">
        <v>13</v>
      </c>
    </row>
    <row r="8" spans="1:17">
      <c r="A8" s="25"/>
      <c r="B8" s="25"/>
      <c r="C8" s="24"/>
      <c r="D8" s="25"/>
      <c r="E8" s="36"/>
      <c r="F8" s="26"/>
      <c r="G8" s="26"/>
      <c r="H8" s="26"/>
      <c r="I8" s="26"/>
      <c r="J8" s="26"/>
      <c r="K8" s="26"/>
      <c r="L8" s="32"/>
      <c r="N8" s="26"/>
      <c r="O8" s="32"/>
      <c r="P8" s="32"/>
    </row>
    <row r="9" spans="1:17" ht="16.5" customHeight="1">
      <c r="A9" s="348" t="s">
        <v>0</v>
      </c>
      <c r="B9" s="348" t="s">
        <v>134</v>
      </c>
      <c r="C9" s="348" t="s">
        <v>92</v>
      </c>
      <c r="D9" s="349" t="s">
        <v>6</v>
      </c>
      <c r="E9" s="349" t="s">
        <v>1</v>
      </c>
      <c r="F9" s="348" t="s">
        <v>2</v>
      </c>
      <c r="G9" s="348"/>
      <c r="H9" s="348"/>
      <c r="I9" s="348"/>
      <c r="J9" s="348"/>
      <c r="K9" s="348"/>
      <c r="L9" s="348" t="s">
        <v>3</v>
      </c>
      <c r="M9" s="348"/>
      <c r="N9" s="348"/>
      <c r="O9" s="348"/>
      <c r="P9" s="348"/>
    </row>
    <row r="10" spans="1:17" ht="78" customHeight="1">
      <c r="A10" s="348"/>
      <c r="B10" s="348"/>
      <c r="C10" s="348"/>
      <c r="D10" s="349"/>
      <c r="E10" s="349"/>
      <c r="F10" s="68" t="s">
        <v>4</v>
      </c>
      <c r="G10" s="68" t="s">
        <v>117</v>
      </c>
      <c r="H10" s="68" t="s">
        <v>93</v>
      </c>
      <c r="I10" s="68" t="s">
        <v>91</v>
      </c>
      <c r="J10" s="68" t="s">
        <v>94</v>
      </c>
      <c r="K10" s="68" t="s">
        <v>95</v>
      </c>
      <c r="L10" s="68" t="s">
        <v>5</v>
      </c>
      <c r="M10" s="68" t="s">
        <v>96</v>
      </c>
      <c r="N10" s="68" t="s">
        <v>91</v>
      </c>
      <c r="O10" s="68" t="s">
        <v>97</v>
      </c>
      <c r="P10" s="68" t="s">
        <v>98</v>
      </c>
    </row>
    <row r="11" spans="1:17" s="43" customFormat="1" ht="14">
      <c r="A11" s="37"/>
      <c r="B11" s="37"/>
      <c r="C11" s="38" t="s">
        <v>261</v>
      </c>
      <c r="D11" s="22"/>
      <c r="E11" s="39"/>
      <c r="F11" s="40"/>
      <c r="G11" s="40"/>
      <c r="H11" s="41"/>
      <c r="I11" s="42"/>
      <c r="J11" s="42"/>
      <c r="K11" s="40"/>
      <c r="L11" s="41"/>
      <c r="M11" s="41"/>
      <c r="N11" s="41"/>
      <c r="O11" s="41"/>
      <c r="P11" s="41"/>
      <c r="Q11" s="24"/>
    </row>
    <row r="12" spans="1:17" s="43" customFormat="1" ht="14">
      <c r="A12" s="86">
        <f>IF(B12&lt;&gt;"", MAX($A$1:A11)+1, "")</f>
        <v>1</v>
      </c>
      <c r="B12" s="37" t="s">
        <v>141</v>
      </c>
      <c r="C12" s="44" t="s">
        <v>253</v>
      </c>
      <c r="D12" s="22" t="s">
        <v>187</v>
      </c>
      <c r="E12" s="39">
        <v>2</v>
      </c>
      <c r="F12" s="40"/>
      <c r="G12" s="40"/>
      <c r="H12" s="136">
        <f>SUM(F12*G12)</f>
        <v>0</v>
      </c>
      <c r="I12" s="42"/>
      <c r="J12" s="42"/>
      <c r="K12" s="63">
        <f t="shared" ref="K12" si="0">SUM(H12:J12)</f>
        <v>0</v>
      </c>
      <c r="L12" s="41">
        <f t="shared" ref="L12" si="1">SUM(E12*F12)</f>
        <v>0</v>
      </c>
      <c r="M12" s="41">
        <f t="shared" ref="M12" si="2">SUM(E12*H12)</f>
        <v>0</v>
      </c>
      <c r="N12" s="41">
        <f t="shared" ref="N12" si="3">SUM(E12*I12)</f>
        <v>0</v>
      </c>
      <c r="O12" s="41">
        <f t="shared" ref="O12" si="4">SUM(E12*J12)</f>
        <v>0</v>
      </c>
      <c r="P12" s="41">
        <f t="shared" ref="P12" si="5">SUM(M12:O12)</f>
        <v>0</v>
      </c>
      <c r="Q12" s="137"/>
    </row>
    <row r="13" spans="1:17" s="43" customFormat="1" ht="14">
      <c r="A13" s="86">
        <f>IF(B13&lt;&gt;"", MAX($A$1:A12)+1, "")</f>
        <v>2</v>
      </c>
      <c r="B13" s="37" t="s">
        <v>141</v>
      </c>
      <c r="C13" s="44" t="s">
        <v>254</v>
      </c>
      <c r="D13" s="22" t="s">
        <v>16</v>
      </c>
      <c r="E13" s="39">
        <v>7</v>
      </c>
      <c r="F13" s="40"/>
      <c r="G13" s="40"/>
      <c r="H13" s="136">
        <f t="shared" ref="H13:H37" si="6">SUM(F13*G13)</f>
        <v>0</v>
      </c>
      <c r="I13" s="42"/>
      <c r="J13" s="42"/>
      <c r="K13" s="63">
        <f t="shared" ref="K13:K37" si="7">SUM(H13:J13)</f>
        <v>0</v>
      </c>
      <c r="L13" s="41">
        <f t="shared" ref="L13:L37" si="8">SUM(E13*F13)</f>
        <v>0</v>
      </c>
      <c r="M13" s="41">
        <f t="shared" ref="M13:M37" si="9">SUM(E13*H13)</f>
        <v>0</v>
      </c>
      <c r="N13" s="41">
        <f t="shared" ref="N13:N37" si="10">SUM(E13*I13)</f>
        <v>0</v>
      </c>
      <c r="O13" s="41">
        <f t="shared" ref="O13:O37" si="11">SUM(E13*J13)</f>
        <v>0</v>
      </c>
      <c r="P13" s="41">
        <f t="shared" ref="P13:P37" si="12">SUM(M13:O13)</f>
        <v>0</v>
      </c>
      <c r="Q13" s="137"/>
    </row>
    <row r="14" spans="1:17" s="43" customFormat="1" ht="14">
      <c r="A14" s="86">
        <f>IF(B14&lt;&gt;"", MAX($A$1:A13)+1, "")</f>
        <v>3</v>
      </c>
      <c r="B14" s="37" t="s">
        <v>141</v>
      </c>
      <c r="C14" s="44" t="s">
        <v>255</v>
      </c>
      <c r="D14" s="22" t="s">
        <v>16</v>
      </c>
      <c r="E14" s="39">
        <v>4</v>
      </c>
      <c r="F14" s="40"/>
      <c r="G14" s="40"/>
      <c r="H14" s="136">
        <f t="shared" si="6"/>
        <v>0</v>
      </c>
      <c r="I14" s="42"/>
      <c r="J14" s="42"/>
      <c r="K14" s="63">
        <f t="shared" si="7"/>
        <v>0</v>
      </c>
      <c r="L14" s="41">
        <f t="shared" si="8"/>
        <v>0</v>
      </c>
      <c r="M14" s="41">
        <f t="shared" si="9"/>
        <v>0</v>
      </c>
      <c r="N14" s="41">
        <f t="shared" si="10"/>
        <v>0</v>
      </c>
      <c r="O14" s="41">
        <f t="shared" si="11"/>
        <v>0</v>
      </c>
      <c r="P14" s="41">
        <f t="shared" si="12"/>
        <v>0</v>
      </c>
      <c r="Q14" s="137"/>
    </row>
    <row r="15" spans="1:17" s="43" customFormat="1" ht="14">
      <c r="A15" s="86">
        <f>IF(B15&lt;&gt;"", MAX($A$1:A14)+1, "")</f>
        <v>4</v>
      </c>
      <c r="B15" s="37" t="s">
        <v>141</v>
      </c>
      <c r="C15" s="44" t="s">
        <v>256</v>
      </c>
      <c r="D15" s="22" t="s">
        <v>262</v>
      </c>
      <c r="E15" s="39">
        <v>15</v>
      </c>
      <c r="F15" s="40"/>
      <c r="G15" s="40"/>
      <c r="H15" s="136">
        <f t="shared" si="6"/>
        <v>0</v>
      </c>
      <c r="I15" s="42"/>
      <c r="J15" s="42"/>
      <c r="K15" s="63">
        <f t="shared" si="7"/>
        <v>0</v>
      </c>
      <c r="L15" s="41">
        <f t="shared" si="8"/>
        <v>0</v>
      </c>
      <c r="M15" s="41">
        <f t="shared" si="9"/>
        <v>0</v>
      </c>
      <c r="N15" s="41">
        <f t="shared" si="10"/>
        <v>0</v>
      </c>
      <c r="O15" s="41">
        <f t="shared" si="11"/>
        <v>0</v>
      </c>
      <c r="P15" s="41">
        <f t="shared" si="12"/>
        <v>0</v>
      </c>
      <c r="Q15" s="137"/>
    </row>
    <row r="16" spans="1:17" s="43" customFormat="1" ht="14">
      <c r="A16" s="86">
        <f>IF(B16&lt;&gt;"", MAX($A$1:A15)+1, "")</f>
        <v>5</v>
      </c>
      <c r="B16" s="37" t="s">
        <v>141</v>
      </c>
      <c r="C16" s="44" t="s">
        <v>257</v>
      </c>
      <c r="D16" s="22" t="s">
        <v>16</v>
      </c>
      <c r="E16" s="39">
        <v>3</v>
      </c>
      <c r="F16" s="40"/>
      <c r="G16" s="40"/>
      <c r="H16" s="136">
        <f t="shared" si="6"/>
        <v>0</v>
      </c>
      <c r="I16" s="42"/>
      <c r="J16" s="42"/>
      <c r="K16" s="63">
        <f t="shared" si="7"/>
        <v>0</v>
      </c>
      <c r="L16" s="41">
        <f t="shared" si="8"/>
        <v>0</v>
      </c>
      <c r="M16" s="41">
        <f t="shared" si="9"/>
        <v>0</v>
      </c>
      <c r="N16" s="41">
        <f t="shared" si="10"/>
        <v>0</v>
      </c>
      <c r="O16" s="41">
        <f t="shared" si="11"/>
        <v>0</v>
      </c>
      <c r="P16" s="41">
        <f t="shared" si="12"/>
        <v>0</v>
      </c>
      <c r="Q16" s="137"/>
    </row>
    <row r="17" spans="1:17" s="43" customFormat="1" ht="14">
      <c r="A17" s="86">
        <f>IF(B17&lt;&gt;"", MAX($A$1:A16)+1, "")</f>
        <v>6</v>
      </c>
      <c r="B17" s="37" t="s">
        <v>141</v>
      </c>
      <c r="C17" s="44" t="s">
        <v>258</v>
      </c>
      <c r="D17" s="22" t="s">
        <v>16</v>
      </c>
      <c r="E17" s="39">
        <v>4</v>
      </c>
      <c r="F17" s="40"/>
      <c r="G17" s="40"/>
      <c r="H17" s="136">
        <f t="shared" si="6"/>
        <v>0</v>
      </c>
      <c r="I17" s="42"/>
      <c r="J17" s="42"/>
      <c r="K17" s="63">
        <f t="shared" si="7"/>
        <v>0</v>
      </c>
      <c r="L17" s="41">
        <f t="shared" si="8"/>
        <v>0</v>
      </c>
      <c r="M17" s="41">
        <f t="shared" si="9"/>
        <v>0</v>
      </c>
      <c r="N17" s="41">
        <f t="shared" si="10"/>
        <v>0</v>
      </c>
      <c r="O17" s="41">
        <f t="shared" si="11"/>
        <v>0</v>
      </c>
      <c r="P17" s="41">
        <f t="shared" si="12"/>
        <v>0</v>
      </c>
      <c r="Q17" s="137"/>
    </row>
    <row r="18" spans="1:17" s="43" customFormat="1" ht="14">
      <c r="A18" s="86">
        <f>IF(B18&lt;&gt;"", MAX($A$1:A17)+1, "")</f>
        <v>7</v>
      </c>
      <c r="B18" s="37" t="s">
        <v>141</v>
      </c>
      <c r="C18" s="44" t="s">
        <v>259</v>
      </c>
      <c r="D18" s="22" t="s">
        <v>16</v>
      </c>
      <c r="E18" s="39">
        <v>4</v>
      </c>
      <c r="F18" s="40"/>
      <c r="G18" s="40"/>
      <c r="H18" s="136">
        <f t="shared" si="6"/>
        <v>0</v>
      </c>
      <c r="I18" s="42"/>
      <c r="J18" s="42"/>
      <c r="K18" s="63">
        <f t="shared" si="7"/>
        <v>0</v>
      </c>
      <c r="L18" s="41">
        <f t="shared" si="8"/>
        <v>0</v>
      </c>
      <c r="M18" s="41">
        <f t="shared" si="9"/>
        <v>0</v>
      </c>
      <c r="N18" s="41">
        <f t="shared" si="10"/>
        <v>0</v>
      </c>
      <c r="O18" s="41">
        <f t="shared" si="11"/>
        <v>0</v>
      </c>
      <c r="P18" s="41">
        <f t="shared" si="12"/>
        <v>0</v>
      </c>
      <c r="Q18" s="137"/>
    </row>
    <row r="19" spans="1:17" s="43" customFormat="1" ht="14">
      <c r="A19" s="86">
        <f>IF(B19&lt;&gt;"", MAX($A$1:A18)+1, "")</f>
        <v>8</v>
      </c>
      <c r="B19" s="37" t="s">
        <v>141</v>
      </c>
      <c r="C19" s="44" t="s">
        <v>260</v>
      </c>
      <c r="D19" s="22" t="s">
        <v>262</v>
      </c>
      <c r="E19" s="39">
        <v>15</v>
      </c>
      <c r="F19" s="40"/>
      <c r="G19" s="40"/>
      <c r="H19" s="136">
        <f t="shared" si="6"/>
        <v>0</v>
      </c>
      <c r="I19" s="42"/>
      <c r="J19" s="42"/>
      <c r="K19" s="63">
        <f t="shared" si="7"/>
        <v>0</v>
      </c>
      <c r="L19" s="41">
        <f t="shared" si="8"/>
        <v>0</v>
      </c>
      <c r="M19" s="41">
        <f t="shared" si="9"/>
        <v>0</v>
      </c>
      <c r="N19" s="41">
        <f t="shared" si="10"/>
        <v>0</v>
      </c>
      <c r="O19" s="41">
        <f t="shared" si="11"/>
        <v>0</v>
      </c>
      <c r="P19" s="41">
        <f t="shared" si="12"/>
        <v>0</v>
      </c>
      <c r="Q19" s="137"/>
    </row>
    <row r="20" spans="1:17" s="43" customFormat="1" ht="14">
      <c r="A20" s="86">
        <f>IF(B20&lt;&gt;"", MAX($A$1:A19)+1, "")</f>
        <v>9</v>
      </c>
      <c r="B20" s="37" t="s">
        <v>141</v>
      </c>
      <c r="C20" s="44" t="s">
        <v>157</v>
      </c>
      <c r="D20" s="22" t="s">
        <v>115</v>
      </c>
      <c r="E20" s="39">
        <v>1</v>
      </c>
      <c r="F20" s="40"/>
      <c r="G20" s="40"/>
      <c r="H20" s="136">
        <f t="shared" si="6"/>
        <v>0</v>
      </c>
      <c r="I20" s="42"/>
      <c r="J20" s="42"/>
      <c r="K20" s="63">
        <f t="shared" si="7"/>
        <v>0</v>
      </c>
      <c r="L20" s="41">
        <f t="shared" si="8"/>
        <v>0</v>
      </c>
      <c r="M20" s="41">
        <f t="shared" si="9"/>
        <v>0</v>
      </c>
      <c r="N20" s="41">
        <f t="shared" si="10"/>
        <v>0</v>
      </c>
      <c r="O20" s="41">
        <f t="shared" si="11"/>
        <v>0</v>
      </c>
      <c r="P20" s="41">
        <f t="shared" si="12"/>
        <v>0</v>
      </c>
      <c r="Q20" s="137"/>
    </row>
    <row r="21" spans="1:17" s="43" customFormat="1" ht="14">
      <c r="A21" s="86">
        <f>IF(B21&lt;&gt;"", MAX($A$1:A20)+1, "")</f>
        <v>10</v>
      </c>
      <c r="B21" s="37" t="s">
        <v>141</v>
      </c>
      <c r="C21" s="44" t="s">
        <v>148</v>
      </c>
      <c r="D21" s="22" t="s">
        <v>115</v>
      </c>
      <c r="E21" s="39">
        <v>1</v>
      </c>
      <c r="F21" s="40"/>
      <c r="G21" s="40"/>
      <c r="H21" s="136">
        <f t="shared" si="6"/>
        <v>0</v>
      </c>
      <c r="I21" s="42"/>
      <c r="J21" s="42"/>
      <c r="K21" s="63">
        <f t="shared" si="7"/>
        <v>0</v>
      </c>
      <c r="L21" s="41">
        <f t="shared" si="8"/>
        <v>0</v>
      </c>
      <c r="M21" s="41">
        <f t="shared" si="9"/>
        <v>0</v>
      </c>
      <c r="N21" s="41">
        <f t="shared" si="10"/>
        <v>0</v>
      </c>
      <c r="O21" s="41">
        <f t="shared" si="11"/>
        <v>0</v>
      </c>
      <c r="P21" s="41">
        <f t="shared" si="12"/>
        <v>0</v>
      </c>
      <c r="Q21" s="137"/>
    </row>
    <row r="22" spans="1:17" s="43" customFormat="1" ht="14">
      <c r="A22" s="86" t="str">
        <f>IF(B22&lt;&gt;"", MAX($A$1:A21)+1, "")</f>
        <v/>
      </c>
      <c r="B22" s="37"/>
      <c r="C22" s="38" t="s">
        <v>263</v>
      </c>
      <c r="D22" s="22"/>
      <c r="E22" s="39"/>
      <c r="F22" s="40"/>
      <c r="G22" s="40"/>
      <c r="H22" s="136">
        <f t="shared" si="6"/>
        <v>0</v>
      </c>
      <c r="I22" s="42"/>
      <c r="J22" s="42"/>
      <c r="K22" s="63">
        <f t="shared" si="7"/>
        <v>0</v>
      </c>
      <c r="L22" s="41">
        <f t="shared" si="8"/>
        <v>0</v>
      </c>
      <c r="M22" s="41">
        <f t="shared" si="9"/>
        <v>0</v>
      </c>
      <c r="N22" s="41">
        <f t="shared" si="10"/>
        <v>0</v>
      </c>
      <c r="O22" s="41">
        <f t="shared" si="11"/>
        <v>0</v>
      </c>
      <c r="P22" s="41">
        <f t="shared" si="12"/>
        <v>0</v>
      </c>
      <c r="Q22" s="137"/>
    </row>
    <row r="23" spans="1:17" s="43" customFormat="1" ht="14">
      <c r="A23" s="86">
        <f>IF(B23&lt;&gt;"", MAX($A$1:A22)+1, "")</f>
        <v>11</v>
      </c>
      <c r="B23" s="37" t="s">
        <v>141</v>
      </c>
      <c r="C23" s="44" t="s">
        <v>264</v>
      </c>
      <c r="D23" s="22" t="s">
        <v>115</v>
      </c>
      <c r="E23" s="39">
        <v>3</v>
      </c>
      <c r="F23" s="40"/>
      <c r="G23" s="40"/>
      <c r="H23" s="136">
        <f t="shared" si="6"/>
        <v>0</v>
      </c>
      <c r="I23" s="42"/>
      <c r="J23" s="42"/>
      <c r="K23" s="63">
        <f t="shared" si="7"/>
        <v>0</v>
      </c>
      <c r="L23" s="41">
        <f t="shared" si="8"/>
        <v>0</v>
      </c>
      <c r="M23" s="41">
        <f t="shared" si="9"/>
        <v>0</v>
      </c>
      <c r="N23" s="41">
        <f t="shared" si="10"/>
        <v>0</v>
      </c>
      <c r="O23" s="41">
        <f t="shared" si="11"/>
        <v>0</v>
      </c>
      <c r="P23" s="41">
        <f t="shared" si="12"/>
        <v>0</v>
      </c>
      <c r="Q23" s="137"/>
    </row>
    <row r="24" spans="1:17" s="43" customFormat="1" ht="14">
      <c r="A24" s="86">
        <f>IF(B24&lt;&gt;"", MAX($A$1:A23)+1, "")</f>
        <v>12</v>
      </c>
      <c r="B24" s="37" t="s">
        <v>141</v>
      </c>
      <c r="C24" s="44" t="s">
        <v>265</v>
      </c>
      <c r="D24" s="22" t="s">
        <v>115</v>
      </c>
      <c r="E24" s="39">
        <v>1</v>
      </c>
      <c r="F24" s="40"/>
      <c r="G24" s="40"/>
      <c r="H24" s="136">
        <f t="shared" si="6"/>
        <v>0</v>
      </c>
      <c r="I24" s="42"/>
      <c r="J24" s="42"/>
      <c r="K24" s="63">
        <f t="shared" si="7"/>
        <v>0</v>
      </c>
      <c r="L24" s="41">
        <f t="shared" si="8"/>
        <v>0</v>
      </c>
      <c r="M24" s="41">
        <f t="shared" si="9"/>
        <v>0</v>
      </c>
      <c r="N24" s="41">
        <f t="shared" si="10"/>
        <v>0</v>
      </c>
      <c r="O24" s="41">
        <f t="shared" si="11"/>
        <v>0</v>
      </c>
      <c r="P24" s="41">
        <f t="shared" si="12"/>
        <v>0</v>
      </c>
      <c r="Q24" s="137"/>
    </row>
    <row r="25" spans="1:17" s="43" customFormat="1" ht="14">
      <c r="A25" s="86">
        <f>IF(B25&lt;&gt;"", MAX($A$1:A24)+1, "")</f>
        <v>13</v>
      </c>
      <c r="B25" s="37" t="s">
        <v>141</v>
      </c>
      <c r="C25" s="44" t="s">
        <v>266</v>
      </c>
      <c r="D25" s="22" t="s">
        <v>115</v>
      </c>
      <c r="E25" s="39">
        <v>1</v>
      </c>
      <c r="F25" s="40"/>
      <c r="G25" s="40"/>
      <c r="H25" s="136">
        <f t="shared" si="6"/>
        <v>0</v>
      </c>
      <c r="I25" s="42"/>
      <c r="J25" s="42"/>
      <c r="K25" s="63">
        <f t="shared" si="7"/>
        <v>0</v>
      </c>
      <c r="L25" s="41">
        <f t="shared" si="8"/>
        <v>0</v>
      </c>
      <c r="M25" s="41">
        <f t="shared" si="9"/>
        <v>0</v>
      </c>
      <c r="N25" s="41">
        <f t="shared" si="10"/>
        <v>0</v>
      </c>
      <c r="O25" s="41">
        <f t="shared" si="11"/>
        <v>0</v>
      </c>
      <c r="P25" s="41">
        <f t="shared" si="12"/>
        <v>0</v>
      </c>
      <c r="Q25" s="137"/>
    </row>
    <row r="26" spans="1:17" s="43" customFormat="1" ht="14">
      <c r="A26" s="86">
        <f>IF(B26&lt;&gt;"", MAX($A$1:A25)+1, "")</f>
        <v>14</v>
      </c>
      <c r="B26" s="37" t="s">
        <v>141</v>
      </c>
      <c r="C26" s="44" t="s">
        <v>267</v>
      </c>
      <c r="D26" s="22" t="s">
        <v>115</v>
      </c>
      <c r="E26" s="39">
        <v>1</v>
      </c>
      <c r="F26" s="40"/>
      <c r="G26" s="40"/>
      <c r="H26" s="136">
        <f t="shared" si="6"/>
        <v>0</v>
      </c>
      <c r="I26" s="42"/>
      <c r="J26" s="42"/>
      <c r="K26" s="63">
        <f t="shared" si="7"/>
        <v>0</v>
      </c>
      <c r="L26" s="41">
        <f t="shared" si="8"/>
        <v>0</v>
      </c>
      <c r="M26" s="41">
        <f t="shared" si="9"/>
        <v>0</v>
      </c>
      <c r="N26" s="41">
        <f t="shared" si="10"/>
        <v>0</v>
      </c>
      <c r="O26" s="41">
        <f t="shared" si="11"/>
        <v>0</v>
      </c>
      <c r="P26" s="41">
        <f t="shared" si="12"/>
        <v>0</v>
      </c>
      <c r="Q26" s="137"/>
    </row>
    <row r="27" spans="1:17" s="43" customFormat="1" ht="14">
      <c r="A27" s="86">
        <f>IF(B27&lt;&gt;"", MAX($A$1:A26)+1, "")</f>
        <v>15</v>
      </c>
      <c r="B27" s="37" t="s">
        <v>141</v>
      </c>
      <c r="C27" s="44" t="s">
        <v>268</v>
      </c>
      <c r="D27" s="22" t="s">
        <v>17</v>
      </c>
      <c r="E27" s="39">
        <v>26</v>
      </c>
      <c r="F27" s="40"/>
      <c r="G27" s="40"/>
      <c r="H27" s="136">
        <f t="shared" si="6"/>
        <v>0</v>
      </c>
      <c r="I27" s="42"/>
      <c r="J27" s="42"/>
      <c r="K27" s="63">
        <f t="shared" si="7"/>
        <v>0</v>
      </c>
      <c r="L27" s="41">
        <f t="shared" si="8"/>
        <v>0</v>
      </c>
      <c r="M27" s="41">
        <f t="shared" si="9"/>
        <v>0</v>
      </c>
      <c r="N27" s="41">
        <f t="shared" si="10"/>
        <v>0</v>
      </c>
      <c r="O27" s="41">
        <f t="shared" si="11"/>
        <v>0</v>
      </c>
      <c r="P27" s="41">
        <f t="shared" si="12"/>
        <v>0</v>
      </c>
      <c r="Q27" s="137"/>
    </row>
    <row r="28" spans="1:17" s="43" customFormat="1" ht="14">
      <c r="A28" s="86">
        <f>IF(B28&lt;&gt;"", MAX($A$1:A27)+1, "")</f>
        <v>16</v>
      </c>
      <c r="B28" s="37" t="s">
        <v>141</v>
      </c>
      <c r="C28" s="44" t="s">
        <v>269</v>
      </c>
      <c r="D28" s="22" t="s">
        <v>17</v>
      </c>
      <c r="E28" s="39">
        <v>12</v>
      </c>
      <c r="F28" s="40"/>
      <c r="G28" s="40"/>
      <c r="H28" s="136">
        <f t="shared" si="6"/>
        <v>0</v>
      </c>
      <c r="I28" s="42"/>
      <c r="J28" s="42"/>
      <c r="K28" s="63">
        <f t="shared" si="7"/>
        <v>0</v>
      </c>
      <c r="L28" s="41">
        <f t="shared" si="8"/>
        <v>0</v>
      </c>
      <c r="M28" s="41">
        <f t="shared" si="9"/>
        <v>0</v>
      </c>
      <c r="N28" s="41">
        <f t="shared" si="10"/>
        <v>0</v>
      </c>
      <c r="O28" s="41">
        <f t="shared" si="11"/>
        <v>0</v>
      </c>
      <c r="P28" s="41">
        <f t="shared" si="12"/>
        <v>0</v>
      </c>
      <c r="Q28" s="137"/>
    </row>
    <row r="29" spans="1:17" s="43" customFormat="1" ht="14">
      <c r="A29" s="86">
        <f>IF(B29&lt;&gt;"", MAX($A$1:A28)+1, "")</f>
        <v>17</v>
      </c>
      <c r="B29" s="37" t="s">
        <v>141</v>
      </c>
      <c r="C29" s="44" t="s">
        <v>270</v>
      </c>
      <c r="D29" s="22" t="s">
        <v>115</v>
      </c>
      <c r="E29" s="39">
        <v>3</v>
      </c>
      <c r="F29" s="40"/>
      <c r="G29" s="40"/>
      <c r="H29" s="136">
        <f t="shared" si="6"/>
        <v>0</v>
      </c>
      <c r="I29" s="42"/>
      <c r="J29" s="42"/>
      <c r="K29" s="63">
        <f t="shared" si="7"/>
        <v>0</v>
      </c>
      <c r="L29" s="41">
        <f t="shared" si="8"/>
        <v>0</v>
      </c>
      <c r="M29" s="41">
        <f t="shared" si="9"/>
        <v>0</v>
      </c>
      <c r="N29" s="41">
        <f t="shared" si="10"/>
        <v>0</v>
      </c>
      <c r="O29" s="41">
        <f t="shared" si="11"/>
        <v>0</v>
      </c>
      <c r="P29" s="41">
        <f t="shared" si="12"/>
        <v>0</v>
      </c>
      <c r="Q29" s="137"/>
    </row>
    <row r="30" spans="1:17" s="43" customFormat="1" ht="14">
      <c r="A30" s="86">
        <f>IF(B30&lt;&gt;"", MAX($A$1:A29)+1, "")</f>
        <v>18</v>
      </c>
      <c r="B30" s="37" t="s">
        <v>141</v>
      </c>
      <c r="C30" s="44" t="s">
        <v>271</v>
      </c>
      <c r="D30" s="22" t="s">
        <v>17</v>
      </c>
      <c r="E30" s="39">
        <v>52</v>
      </c>
      <c r="F30" s="40"/>
      <c r="G30" s="40"/>
      <c r="H30" s="136">
        <f t="shared" si="6"/>
        <v>0</v>
      </c>
      <c r="I30" s="42"/>
      <c r="J30" s="42"/>
      <c r="K30" s="63">
        <f t="shared" si="7"/>
        <v>0</v>
      </c>
      <c r="L30" s="41">
        <f t="shared" si="8"/>
        <v>0</v>
      </c>
      <c r="M30" s="41">
        <f t="shared" si="9"/>
        <v>0</v>
      </c>
      <c r="N30" s="41">
        <f t="shared" si="10"/>
        <v>0</v>
      </c>
      <c r="O30" s="41">
        <f t="shared" si="11"/>
        <v>0</v>
      </c>
      <c r="P30" s="41">
        <f t="shared" si="12"/>
        <v>0</v>
      </c>
      <c r="Q30" s="137"/>
    </row>
    <row r="31" spans="1:17" s="43" customFormat="1" ht="14">
      <c r="A31" s="86">
        <f>IF(B31&lt;&gt;"", MAX($A$1:A30)+1, "")</f>
        <v>19</v>
      </c>
      <c r="B31" s="37" t="s">
        <v>141</v>
      </c>
      <c r="C31" s="44" t="s">
        <v>272</v>
      </c>
      <c r="D31" s="22" t="s">
        <v>16</v>
      </c>
      <c r="E31" s="39">
        <v>560</v>
      </c>
      <c r="F31" s="40"/>
      <c r="G31" s="40"/>
      <c r="H31" s="136">
        <f t="shared" si="6"/>
        <v>0</v>
      </c>
      <c r="I31" s="42"/>
      <c r="J31" s="42"/>
      <c r="K31" s="63">
        <f t="shared" si="7"/>
        <v>0</v>
      </c>
      <c r="L31" s="41">
        <f t="shared" si="8"/>
        <v>0</v>
      </c>
      <c r="M31" s="41">
        <f t="shared" si="9"/>
        <v>0</v>
      </c>
      <c r="N31" s="41">
        <f t="shared" si="10"/>
        <v>0</v>
      </c>
      <c r="O31" s="41">
        <f t="shared" si="11"/>
        <v>0</v>
      </c>
      <c r="P31" s="41">
        <f t="shared" si="12"/>
        <v>0</v>
      </c>
      <c r="Q31" s="137"/>
    </row>
    <row r="32" spans="1:17" s="43" customFormat="1" ht="14">
      <c r="A32" s="86">
        <f>IF(B32&lt;&gt;"", MAX($A$1:A31)+1, "")</f>
        <v>20</v>
      </c>
      <c r="B32" s="37" t="s">
        <v>141</v>
      </c>
      <c r="C32" s="44" t="s">
        <v>273</v>
      </c>
      <c r="D32" s="22" t="s">
        <v>16</v>
      </c>
      <c r="E32" s="39">
        <v>1680</v>
      </c>
      <c r="F32" s="40"/>
      <c r="G32" s="40"/>
      <c r="H32" s="136">
        <f t="shared" si="6"/>
        <v>0</v>
      </c>
      <c r="I32" s="42"/>
      <c r="J32" s="42"/>
      <c r="K32" s="63">
        <f t="shared" si="7"/>
        <v>0</v>
      </c>
      <c r="L32" s="41">
        <f t="shared" si="8"/>
        <v>0</v>
      </c>
      <c r="M32" s="41">
        <f t="shared" si="9"/>
        <v>0</v>
      </c>
      <c r="N32" s="41">
        <f t="shared" si="10"/>
        <v>0</v>
      </c>
      <c r="O32" s="41">
        <f t="shared" si="11"/>
        <v>0</v>
      </c>
      <c r="P32" s="41">
        <f t="shared" si="12"/>
        <v>0</v>
      </c>
      <c r="Q32" s="137"/>
    </row>
    <row r="33" spans="1:25" s="43" customFormat="1" ht="14">
      <c r="A33" s="86">
        <f>IF(B33&lt;&gt;"", MAX($A$1:A32)+1, "")</f>
        <v>21</v>
      </c>
      <c r="B33" s="37" t="s">
        <v>141</v>
      </c>
      <c r="C33" s="44" t="s">
        <v>274</v>
      </c>
      <c r="D33" s="22" t="s">
        <v>17</v>
      </c>
      <c r="E33" s="39">
        <v>350</v>
      </c>
      <c r="F33" s="40"/>
      <c r="G33" s="40"/>
      <c r="H33" s="136">
        <f t="shared" si="6"/>
        <v>0</v>
      </c>
      <c r="I33" s="42"/>
      <c r="J33" s="42"/>
      <c r="K33" s="63">
        <f t="shared" si="7"/>
        <v>0</v>
      </c>
      <c r="L33" s="41">
        <f t="shared" si="8"/>
        <v>0</v>
      </c>
      <c r="M33" s="41">
        <f t="shared" si="9"/>
        <v>0</v>
      </c>
      <c r="N33" s="41">
        <f t="shared" si="10"/>
        <v>0</v>
      </c>
      <c r="O33" s="41">
        <f t="shared" si="11"/>
        <v>0</v>
      </c>
      <c r="P33" s="41">
        <f t="shared" si="12"/>
        <v>0</v>
      </c>
      <c r="Q33" s="137"/>
    </row>
    <row r="34" spans="1:25" s="43" customFormat="1" ht="14">
      <c r="A34" s="86">
        <f>IF(B34&lt;&gt;"", MAX($A$1:A33)+1, "")</f>
        <v>22</v>
      </c>
      <c r="B34" s="37" t="s">
        <v>141</v>
      </c>
      <c r="C34" s="44" t="s">
        <v>147</v>
      </c>
      <c r="D34" s="22" t="s">
        <v>115</v>
      </c>
      <c r="E34" s="39">
        <v>1</v>
      </c>
      <c r="F34" s="40"/>
      <c r="G34" s="40"/>
      <c r="H34" s="136">
        <f t="shared" si="6"/>
        <v>0</v>
      </c>
      <c r="I34" s="42"/>
      <c r="J34" s="42"/>
      <c r="K34" s="63">
        <f t="shared" si="7"/>
        <v>0</v>
      </c>
      <c r="L34" s="41">
        <f t="shared" si="8"/>
        <v>0</v>
      </c>
      <c r="M34" s="41">
        <f t="shared" si="9"/>
        <v>0</v>
      </c>
      <c r="N34" s="41">
        <f t="shared" si="10"/>
        <v>0</v>
      </c>
      <c r="O34" s="41">
        <f t="shared" si="11"/>
        <v>0</v>
      </c>
      <c r="P34" s="41">
        <f t="shared" si="12"/>
        <v>0</v>
      </c>
      <c r="Q34" s="137"/>
    </row>
    <row r="35" spans="1:25" s="43" customFormat="1" ht="14">
      <c r="A35" s="86">
        <f>IF(B35&lt;&gt;"", MAX($A$1:A34)+1, "")</f>
        <v>23</v>
      </c>
      <c r="B35" s="37" t="s">
        <v>141</v>
      </c>
      <c r="C35" s="44" t="s">
        <v>275</v>
      </c>
      <c r="D35" s="22" t="s">
        <v>17</v>
      </c>
      <c r="E35" s="39">
        <v>6</v>
      </c>
      <c r="F35" s="40"/>
      <c r="G35" s="40"/>
      <c r="H35" s="136">
        <f t="shared" si="6"/>
        <v>0</v>
      </c>
      <c r="I35" s="42"/>
      <c r="J35" s="42"/>
      <c r="K35" s="63">
        <f t="shared" si="7"/>
        <v>0</v>
      </c>
      <c r="L35" s="41">
        <f t="shared" si="8"/>
        <v>0</v>
      </c>
      <c r="M35" s="41">
        <f t="shared" si="9"/>
        <v>0</v>
      </c>
      <c r="N35" s="41">
        <f t="shared" si="10"/>
        <v>0</v>
      </c>
      <c r="O35" s="41">
        <f t="shared" si="11"/>
        <v>0</v>
      </c>
      <c r="P35" s="41">
        <f t="shared" si="12"/>
        <v>0</v>
      </c>
      <c r="Q35" s="137"/>
    </row>
    <row r="36" spans="1:25" s="43" customFormat="1" ht="14">
      <c r="A36" s="86">
        <f>IF(B36&lt;&gt;"", MAX($A$1:A35)+1, "")</f>
        <v>24</v>
      </c>
      <c r="B36" s="37" t="s">
        <v>141</v>
      </c>
      <c r="C36" s="44" t="s">
        <v>251</v>
      </c>
      <c r="D36" s="22" t="s">
        <v>115</v>
      </c>
      <c r="E36" s="39">
        <v>1</v>
      </c>
      <c r="F36" s="40"/>
      <c r="G36" s="40"/>
      <c r="H36" s="136">
        <f t="shared" si="6"/>
        <v>0</v>
      </c>
      <c r="I36" s="42"/>
      <c r="J36" s="42"/>
      <c r="K36" s="63">
        <f t="shared" si="7"/>
        <v>0</v>
      </c>
      <c r="L36" s="41">
        <f t="shared" si="8"/>
        <v>0</v>
      </c>
      <c r="M36" s="41">
        <f t="shared" si="9"/>
        <v>0</v>
      </c>
      <c r="N36" s="41">
        <f t="shared" si="10"/>
        <v>0</v>
      </c>
      <c r="O36" s="41">
        <f t="shared" si="11"/>
        <v>0</v>
      </c>
      <c r="P36" s="41">
        <f t="shared" si="12"/>
        <v>0</v>
      </c>
      <c r="Q36" s="137"/>
    </row>
    <row r="37" spans="1:25" s="43" customFormat="1" ht="14">
      <c r="A37" s="86">
        <f>IF(B37&lt;&gt;"", MAX($A$1:A36)+1, "")</f>
        <v>25</v>
      </c>
      <c r="B37" s="37" t="s">
        <v>141</v>
      </c>
      <c r="C37" s="44" t="s">
        <v>276</v>
      </c>
      <c r="D37" s="22" t="s">
        <v>16</v>
      </c>
      <c r="E37" s="39">
        <v>200</v>
      </c>
      <c r="F37" s="40"/>
      <c r="G37" s="40"/>
      <c r="H37" s="136">
        <f t="shared" si="6"/>
        <v>0</v>
      </c>
      <c r="I37" s="42"/>
      <c r="J37" s="42"/>
      <c r="K37" s="63">
        <f t="shared" si="7"/>
        <v>0</v>
      </c>
      <c r="L37" s="41">
        <f t="shared" si="8"/>
        <v>0</v>
      </c>
      <c r="M37" s="41">
        <f t="shared" si="9"/>
        <v>0</v>
      </c>
      <c r="N37" s="41">
        <f t="shared" si="10"/>
        <v>0</v>
      </c>
      <c r="O37" s="41">
        <f t="shared" si="11"/>
        <v>0</v>
      </c>
      <c r="P37" s="41">
        <f t="shared" si="12"/>
        <v>0</v>
      </c>
      <c r="Q37" s="137"/>
    </row>
    <row r="38" spans="1:25" ht="28">
      <c r="A38" s="86" t="str">
        <f>IF(B38&lt;&gt;"", MAX($A$1:A37)+1, "")</f>
        <v/>
      </c>
      <c r="B38" s="37"/>
      <c r="C38" s="46" t="s">
        <v>127</v>
      </c>
      <c r="D38" s="47"/>
      <c r="E38" s="47"/>
      <c r="F38" s="48"/>
      <c r="G38" s="48"/>
      <c r="H38" s="49"/>
      <c r="I38" s="49"/>
      <c r="J38" s="49"/>
      <c r="K38" s="49"/>
      <c r="L38" s="50">
        <f>SUM(L12:L37)</f>
        <v>0</v>
      </c>
      <c r="M38" s="50">
        <f t="shared" ref="M38:P38" si="13">SUM(M12:M37)</f>
        <v>0</v>
      </c>
      <c r="N38" s="50">
        <f t="shared" si="13"/>
        <v>0</v>
      </c>
      <c r="O38" s="50">
        <f t="shared" si="13"/>
        <v>0</v>
      </c>
      <c r="P38" s="50">
        <f t="shared" si="13"/>
        <v>0</v>
      </c>
    </row>
    <row r="39" spans="1:25" s="71" customFormat="1" ht="54.75" customHeight="1">
      <c r="A39" s="345" t="s">
        <v>179</v>
      </c>
      <c r="B39" s="346"/>
      <c r="C39" s="346"/>
      <c r="D39" s="346"/>
      <c r="E39" s="346"/>
      <c r="F39" s="346"/>
      <c r="G39" s="346"/>
      <c r="H39" s="346"/>
      <c r="I39" s="346"/>
      <c r="J39" s="346"/>
      <c r="K39" s="346"/>
      <c r="L39" s="346"/>
      <c r="M39" s="346"/>
      <c r="N39" s="346"/>
      <c r="O39" s="140"/>
      <c r="P39" s="140"/>
      <c r="Q39" s="140"/>
      <c r="R39" s="140"/>
      <c r="S39" s="140"/>
      <c r="T39" s="140"/>
      <c r="U39" s="140"/>
      <c r="V39" s="140"/>
      <c r="W39" s="140"/>
      <c r="X39" s="140"/>
      <c r="Y39" s="140"/>
    </row>
    <row r="40" spans="1:25">
      <c r="C40" s="52"/>
      <c r="D40" s="24"/>
      <c r="F40" s="53"/>
      <c r="L40" s="54"/>
      <c r="N40" s="55"/>
      <c r="O40" s="56"/>
    </row>
    <row r="41" spans="1:25">
      <c r="C41" s="52"/>
      <c r="D41" s="24"/>
      <c r="F41" s="53"/>
      <c r="L41" s="54"/>
      <c r="N41" s="55"/>
      <c r="O41" s="55"/>
      <c r="P41" s="57"/>
    </row>
    <row r="42" spans="1:25">
      <c r="C42" s="58" t="s">
        <v>717</v>
      </c>
      <c r="F42" s="53"/>
      <c r="L42" s="54"/>
      <c r="N42" s="55"/>
      <c r="O42" s="55"/>
      <c r="P42" s="57"/>
    </row>
    <row r="43" spans="1:25">
      <c r="C43" s="2" t="s">
        <v>718</v>
      </c>
      <c r="F43" s="53"/>
      <c r="L43" s="54"/>
      <c r="N43" s="55"/>
      <c r="O43" s="55"/>
      <c r="P43" s="57"/>
    </row>
  </sheetData>
  <mergeCells count="9">
    <mergeCell ref="A39:N39"/>
    <mergeCell ref="D2:O2"/>
    <mergeCell ref="A9:A10"/>
    <mergeCell ref="C9:C10"/>
    <mergeCell ref="D9:D10"/>
    <mergeCell ref="E9:E10"/>
    <mergeCell ref="F9:K9"/>
    <mergeCell ref="L9:P9"/>
    <mergeCell ref="B9:B10"/>
  </mergeCells>
  <phoneticPr fontId="28" type="noConversion"/>
  <pageMargins left="0.25" right="0.25" top="0.75" bottom="0.75" header="0.3" footer="0.3"/>
  <pageSetup paperSize="9" scale="67" orientation="landscape"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Y49"/>
  <sheetViews>
    <sheetView zoomScaleNormal="100" workbookViewId="0">
      <selection activeCell="D2" sqref="D2:O2"/>
    </sheetView>
  </sheetViews>
  <sheetFormatPr baseColWidth="10" defaultColWidth="9.1640625" defaultRowHeight="13"/>
  <cols>
    <col min="1" max="1" width="5.6640625" style="51" customWidth="1"/>
    <col min="2" max="2" width="11.83203125" style="51" customWidth="1"/>
    <col min="3" max="3" width="46.5" style="59" customWidth="1"/>
    <col min="4" max="4" width="11.5" style="51" customWidth="1"/>
    <col min="5" max="5" width="8" style="24" customWidth="1"/>
    <col min="6" max="16" width="12" style="24" customWidth="1"/>
    <col min="17" max="16384" width="9.1640625" style="24"/>
  </cols>
  <sheetData>
    <row r="1" spans="1:17">
      <c r="A1" s="23"/>
      <c r="B1" s="23"/>
      <c r="C1" s="24"/>
      <c r="D1" s="67" t="s">
        <v>124</v>
      </c>
      <c r="E1" s="26"/>
      <c r="G1" s="27"/>
      <c r="H1" s="26"/>
      <c r="I1" s="26"/>
      <c r="J1" s="26"/>
      <c r="K1" s="26"/>
      <c r="L1" s="26"/>
      <c r="M1" s="26"/>
      <c r="N1" s="26"/>
      <c r="O1" s="26"/>
    </row>
    <row r="2" spans="1:17">
      <c r="A2" s="23"/>
      <c r="B2" s="23"/>
      <c r="C2" s="28"/>
      <c r="D2" s="347" t="s">
        <v>736</v>
      </c>
      <c r="E2" s="347"/>
      <c r="F2" s="347"/>
      <c r="G2" s="347"/>
      <c r="H2" s="347"/>
      <c r="I2" s="347"/>
      <c r="J2" s="347"/>
      <c r="K2" s="347"/>
      <c r="L2" s="347"/>
      <c r="M2" s="347"/>
      <c r="N2" s="347"/>
      <c r="O2" s="347"/>
    </row>
    <row r="3" spans="1:17">
      <c r="A3" s="23"/>
      <c r="B3" s="23"/>
      <c r="C3" s="28"/>
      <c r="D3" s="25"/>
      <c r="E3" s="29"/>
      <c r="F3" s="26"/>
      <c r="G3" s="67"/>
      <c r="H3" s="27"/>
      <c r="I3" s="26"/>
      <c r="J3" s="26"/>
      <c r="K3" s="26"/>
      <c r="L3" s="26"/>
      <c r="M3" s="26"/>
      <c r="N3" s="26"/>
      <c r="O3" s="26"/>
      <c r="P3" s="26"/>
    </row>
    <row r="4" spans="1:17" s="60" customFormat="1">
      <c r="A4" s="75" t="s">
        <v>180</v>
      </c>
      <c r="B4" s="76"/>
      <c r="C4" s="77"/>
      <c r="D4" s="79"/>
      <c r="E4" s="75"/>
      <c r="F4" s="80"/>
      <c r="G4" s="80"/>
      <c r="H4" s="80"/>
      <c r="I4" s="80"/>
      <c r="J4" s="81"/>
      <c r="K4" s="81"/>
      <c r="L4" s="81"/>
      <c r="M4" s="81"/>
      <c r="N4" s="81"/>
    </row>
    <row r="5" spans="1:17" s="60" customFormat="1">
      <c r="A5" s="75" t="s">
        <v>181</v>
      </c>
      <c r="B5" s="76"/>
      <c r="C5" s="77"/>
      <c r="D5" s="79"/>
      <c r="E5" s="75"/>
      <c r="F5" s="80"/>
      <c r="G5" s="80"/>
      <c r="H5" s="80"/>
      <c r="I5" s="80"/>
      <c r="J5" s="81"/>
      <c r="K5" s="81"/>
      <c r="L5" s="81"/>
      <c r="M5" s="81"/>
      <c r="N5" s="81"/>
    </row>
    <row r="6" spans="1:17" s="60" customFormat="1">
      <c r="A6" s="75" t="s">
        <v>182</v>
      </c>
      <c r="B6" s="76"/>
      <c r="C6" s="77"/>
      <c r="D6" s="79"/>
      <c r="E6" s="75"/>
      <c r="F6" s="80"/>
      <c r="G6" s="80"/>
      <c r="H6" s="80"/>
      <c r="I6" s="80"/>
      <c r="J6" s="81"/>
      <c r="K6" s="81"/>
      <c r="L6" s="81"/>
      <c r="M6" s="81"/>
      <c r="N6" s="81"/>
    </row>
    <row r="7" spans="1:17">
      <c r="A7" s="24"/>
      <c r="B7" s="24"/>
      <c r="C7" s="26" t="s">
        <v>653</v>
      </c>
      <c r="D7" s="33"/>
      <c r="E7" s="30"/>
      <c r="F7" s="31"/>
      <c r="G7" s="32"/>
      <c r="H7" s="29"/>
      <c r="I7" s="29"/>
      <c r="J7" s="29"/>
      <c r="K7" s="29"/>
      <c r="M7" s="26" t="s">
        <v>88</v>
      </c>
      <c r="N7" s="26"/>
      <c r="O7" s="34">
        <f>P44</f>
        <v>0</v>
      </c>
      <c r="P7" s="35" t="s">
        <v>13</v>
      </c>
    </row>
    <row r="8" spans="1:17">
      <c r="A8" s="25"/>
      <c r="B8" s="25"/>
      <c r="C8" s="24"/>
      <c r="D8" s="25"/>
      <c r="E8" s="36"/>
      <c r="F8" s="26"/>
      <c r="G8" s="26"/>
      <c r="H8" s="26"/>
      <c r="I8" s="26"/>
      <c r="J8" s="26"/>
      <c r="K8" s="26"/>
      <c r="L8" s="32"/>
      <c r="N8" s="26"/>
      <c r="O8" s="32"/>
      <c r="P8" s="32"/>
    </row>
    <row r="9" spans="1:17" ht="16.5" customHeight="1">
      <c r="A9" s="348" t="s">
        <v>0</v>
      </c>
      <c r="B9" s="348" t="s">
        <v>134</v>
      </c>
      <c r="C9" s="348" t="s">
        <v>92</v>
      </c>
      <c r="D9" s="349" t="s">
        <v>6</v>
      </c>
      <c r="E9" s="349" t="s">
        <v>1</v>
      </c>
      <c r="F9" s="348" t="s">
        <v>2</v>
      </c>
      <c r="G9" s="348"/>
      <c r="H9" s="348"/>
      <c r="I9" s="348"/>
      <c r="J9" s="348"/>
      <c r="K9" s="348"/>
      <c r="L9" s="348" t="s">
        <v>3</v>
      </c>
      <c r="M9" s="348"/>
      <c r="N9" s="348"/>
      <c r="O9" s="348"/>
      <c r="P9" s="348"/>
    </row>
    <row r="10" spans="1:17" ht="78" customHeight="1">
      <c r="A10" s="348"/>
      <c r="B10" s="348"/>
      <c r="C10" s="348"/>
      <c r="D10" s="349"/>
      <c r="E10" s="349"/>
      <c r="F10" s="68" t="s">
        <v>4</v>
      </c>
      <c r="G10" s="68" t="s">
        <v>117</v>
      </c>
      <c r="H10" s="68" t="s">
        <v>93</v>
      </c>
      <c r="I10" s="68" t="s">
        <v>91</v>
      </c>
      <c r="J10" s="68" t="s">
        <v>94</v>
      </c>
      <c r="K10" s="68" t="s">
        <v>95</v>
      </c>
      <c r="L10" s="68" t="s">
        <v>5</v>
      </c>
      <c r="M10" s="68" t="s">
        <v>96</v>
      </c>
      <c r="N10" s="68" t="s">
        <v>91</v>
      </c>
      <c r="O10" s="68" t="s">
        <v>97</v>
      </c>
      <c r="P10" s="68" t="s">
        <v>98</v>
      </c>
    </row>
    <row r="11" spans="1:17" s="43" customFormat="1" ht="14">
      <c r="A11" s="37"/>
      <c r="B11" s="37"/>
      <c r="C11" s="38" t="s">
        <v>143</v>
      </c>
      <c r="D11" s="22"/>
      <c r="E11" s="39"/>
      <c r="F11" s="40"/>
      <c r="G11" s="40"/>
      <c r="H11" s="41"/>
      <c r="I11" s="42"/>
      <c r="J11" s="42"/>
      <c r="K11" s="40"/>
      <c r="L11" s="41"/>
      <c r="M11" s="41"/>
      <c r="N11" s="41"/>
      <c r="O11" s="41"/>
      <c r="P11" s="41"/>
      <c r="Q11" s="24"/>
    </row>
    <row r="12" spans="1:17" s="43" customFormat="1" ht="14">
      <c r="A12" s="86">
        <f>IF(B12&lt;&gt;"", MAX($A$1:A11)+1, "")</f>
        <v>1</v>
      </c>
      <c r="B12" s="37" t="s">
        <v>141</v>
      </c>
      <c r="C12" s="44" t="s">
        <v>277</v>
      </c>
      <c r="D12" s="22" t="s">
        <v>115</v>
      </c>
      <c r="E12" s="39">
        <v>1</v>
      </c>
      <c r="F12" s="40"/>
      <c r="G12" s="40"/>
      <c r="H12" s="136">
        <f>SUM(F12*G12)</f>
        <v>0</v>
      </c>
      <c r="I12" s="42"/>
      <c r="J12" s="42"/>
      <c r="K12" s="63">
        <f t="shared" ref="K12" si="0">SUM(H12:J12)</f>
        <v>0</v>
      </c>
      <c r="L12" s="41">
        <f t="shared" ref="L12" si="1">SUM(E12*F12)</f>
        <v>0</v>
      </c>
      <c r="M12" s="41">
        <f t="shared" ref="M12" si="2">SUM(E12*H12)</f>
        <v>0</v>
      </c>
      <c r="N12" s="41">
        <f t="shared" ref="N12" si="3">SUM(E12*I12)</f>
        <v>0</v>
      </c>
      <c r="O12" s="41">
        <f t="shared" ref="O12" si="4">SUM(E12*J12)</f>
        <v>0</v>
      </c>
      <c r="P12" s="41">
        <f t="shared" ref="P12" si="5">SUM(M12:O12)</f>
        <v>0</v>
      </c>
      <c r="Q12" s="137"/>
    </row>
    <row r="13" spans="1:17" s="43" customFormat="1" ht="14">
      <c r="A13" s="86">
        <f>IF(B13&lt;&gt;"", MAX($A$1:A12)+1, "")</f>
        <v>2</v>
      </c>
      <c r="B13" s="37" t="s">
        <v>141</v>
      </c>
      <c r="C13" s="44" t="s">
        <v>278</v>
      </c>
      <c r="D13" s="22" t="s">
        <v>115</v>
      </c>
      <c r="E13" s="39">
        <v>1</v>
      </c>
      <c r="F13" s="40"/>
      <c r="G13" s="40"/>
      <c r="H13" s="136">
        <f t="shared" ref="H13:H43" si="6">SUM(F13*G13)</f>
        <v>0</v>
      </c>
      <c r="I13" s="42"/>
      <c r="J13" s="42"/>
      <c r="K13" s="63">
        <f t="shared" ref="K13:K43" si="7">SUM(H13:J13)</f>
        <v>0</v>
      </c>
      <c r="L13" s="41">
        <f t="shared" ref="L13:L43" si="8">SUM(E13*F13)</f>
        <v>0</v>
      </c>
      <c r="M13" s="41">
        <f t="shared" ref="M13:M43" si="9">SUM(E13*H13)</f>
        <v>0</v>
      </c>
      <c r="N13" s="41">
        <f t="shared" ref="N13:N43" si="10">SUM(E13*I13)</f>
        <v>0</v>
      </c>
      <c r="O13" s="41">
        <f t="shared" ref="O13:O43" si="11">SUM(E13*J13)</f>
        <v>0</v>
      </c>
      <c r="P13" s="41">
        <f t="shared" ref="P13:P43" si="12">SUM(M13:O13)</f>
        <v>0</v>
      </c>
      <c r="Q13" s="137"/>
    </row>
    <row r="14" spans="1:17" s="43" customFormat="1" ht="14">
      <c r="A14" s="86">
        <f>IF(B14&lt;&gt;"", MAX($A$1:A13)+1, "")</f>
        <v>3</v>
      </c>
      <c r="B14" s="37" t="s">
        <v>141</v>
      </c>
      <c r="C14" s="44" t="s">
        <v>279</v>
      </c>
      <c r="D14" s="22" t="s">
        <v>16</v>
      </c>
      <c r="E14" s="39">
        <v>3</v>
      </c>
      <c r="F14" s="40"/>
      <c r="G14" s="40"/>
      <c r="H14" s="136">
        <f t="shared" si="6"/>
        <v>0</v>
      </c>
      <c r="I14" s="42"/>
      <c r="J14" s="42"/>
      <c r="K14" s="63">
        <f t="shared" si="7"/>
        <v>0</v>
      </c>
      <c r="L14" s="41">
        <f t="shared" si="8"/>
        <v>0</v>
      </c>
      <c r="M14" s="41">
        <f t="shared" si="9"/>
        <v>0</v>
      </c>
      <c r="N14" s="41">
        <f t="shared" si="10"/>
        <v>0</v>
      </c>
      <c r="O14" s="41">
        <f t="shared" si="11"/>
        <v>0</v>
      </c>
      <c r="P14" s="41">
        <f t="shared" si="12"/>
        <v>0</v>
      </c>
      <c r="Q14" s="137"/>
    </row>
    <row r="15" spans="1:17" s="43" customFormat="1" ht="14">
      <c r="A15" s="86">
        <f>IF(B15&lt;&gt;"", MAX($A$1:A14)+1, "")</f>
        <v>4</v>
      </c>
      <c r="B15" s="37" t="s">
        <v>141</v>
      </c>
      <c r="C15" s="44" t="s">
        <v>157</v>
      </c>
      <c r="D15" s="22" t="s">
        <v>115</v>
      </c>
      <c r="E15" s="39">
        <v>1</v>
      </c>
      <c r="F15" s="40"/>
      <c r="G15" s="40"/>
      <c r="H15" s="136">
        <f t="shared" si="6"/>
        <v>0</v>
      </c>
      <c r="I15" s="42"/>
      <c r="J15" s="42"/>
      <c r="K15" s="63">
        <f t="shared" si="7"/>
        <v>0</v>
      </c>
      <c r="L15" s="41">
        <f t="shared" si="8"/>
        <v>0</v>
      </c>
      <c r="M15" s="41">
        <f t="shared" si="9"/>
        <v>0</v>
      </c>
      <c r="N15" s="41">
        <f t="shared" si="10"/>
        <v>0</v>
      </c>
      <c r="O15" s="41">
        <f t="shared" si="11"/>
        <v>0</v>
      </c>
      <c r="P15" s="41">
        <f t="shared" si="12"/>
        <v>0</v>
      </c>
      <c r="Q15" s="137"/>
    </row>
    <row r="16" spans="1:17" s="43" customFormat="1" ht="14">
      <c r="A16" s="86">
        <f>IF(B16&lt;&gt;"", MAX($A$1:A15)+1, "")</f>
        <v>5</v>
      </c>
      <c r="B16" s="37" t="s">
        <v>141</v>
      </c>
      <c r="C16" s="44" t="s">
        <v>148</v>
      </c>
      <c r="D16" s="22" t="s">
        <v>115</v>
      </c>
      <c r="E16" s="39">
        <v>1</v>
      </c>
      <c r="F16" s="40"/>
      <c r="G16" s="40"/>
      <c r="H16" s="136">
        <f t="shared" si="6"/>
        <v>0</v>
      </c>
      <c r="I16" s="42"/>
      <c r="J16" s="42"/>
      <c r="K16" s="63">
        <f t="shared" si="7"/>
        <v>0</v>
      </c>
      <c r="L16" s="41">
        <f t="shared" si="8"/>
        <v>0</v>
      </c>
      <c r="M16" s="41">
        <f t="shared" si="9"/>
        <v>0</v>
      </c>
      <c r="N16" s="41">
        <f t="shared" si="10"/>
        <v>0</v>
      </c>
      <c r="O16" s="41">
        <f t="shared" si="11"/>
        <v>0</v>
      </c>
      <c r="P16" s="41">
        <f t="shared" si="12"/>
        <v>0</v>
      </c>
      <c r="Q16" s="137"/>
    </row>
    <row r="17" spans="1:17" s="43" customFormat="1" ht="14">
      <c r="A17" s="86" t="str">
        <f>IF(B17&lt;&gt;"", MAX($A$1:A16)+1, "")</f>
        <v/>
      </c>
      <c r="B17" s="37"/>
      <c r="C17" s="38" t="s">
        <v>280</v>
      </c>
      <c r="D17" s="22"/>
      <c r="E17" s="39"/>
      <c r="F17" s="40"/>
      <c r="G17" s="40"/>
      <c r="H17" s="136">
        <f t="shared" si="6"/>
        <v>0</v>
      </c>
      <c r="I17" s="42"/>
      <c r="J17" s="42"/>
      <c r="K17" s="63">
        <f t="shared" si="7"/>
        <v>0</v>
      </c>
      <c r="L17" s="41">
        <f t="shared" si="8"/>
        <v>0</v>
      </c>
      <c r="M17" s="41">
        <f t="shared" si="9"/>
        <v>0</v>
      </c>
      <c r="N17" s="41">
        <f t="shared" si="10"/>
        <v>0</v>
      </c>
      <c r="O17" s="41">
        <f t="shared" si="11"/>
        <v>0</v>
      </c>
      <c r="P17" s="41">
        <f t="shared" si="12"/>
        <v>0</v>
      </c>
      <c r="Q17" s="137"/>
    </row>
    <row r="18" spans="1:17" s="43" customFormat="1" ht="70">
      <c r="A18" s="86">
        <f>IF(B18&lt;&gt;"", MAX($A$1:A17)+1, "")</f>
        <v>6</v>
      </c>
      <c r="B18" s="37" t="s">
        <v>141</v>
      </c>
      <c r="C18" s="44" t="s">
        <v>281</v>
      </c>
      <c r="D18" s="22" t="s">
        <v>115</v>
      </c>
      <c r="E18" s="39">
        <v>1</v>
      </c>
      <c r="F18" s="40"/>
      <c r="G18" s="40"/>
      <c r="H18" s="136">
        <f t="shared" si="6"/>
        <v>0</v>
      </c>
      <c r="I18" s="42"/>
      <c r="J18" s="42"/>
      <c r="K18" s="63">
        <f t="shared" si="7"/>
        <v>0</v>
      </c>
      <c r="L18" s="41">
        <f t="shared" si="8"/>
        <v>0</v>
      </c>
      <c r="M18" s="41">
        <f t="shared" si="9"/>
        <v>0</v>
      </c>
      <c r="N18" s="41">
        <f t="shared" si="10"/>
        <v>0</v>
      </c>
      <c r="O18" s="41">
        <f t="shared" si="11"/>
        <v>0</v>
      </c>
      <c r="P18" s="41">
        <f t="shared" si="12"/>
        <v>0</v>
      </c>
      <c r="Q18" s="137"/>
    </row>
    <row r="19" spans="1:17" s="43" customFormat="1" ht="14">
      <c r="A19" s="86">
        <f>IF(B19&lt;&gt;"", MAX($A$1:A18)+1, "")</f>
        <v>7</v>
      </c>
      <c r="B19" s="37" t="s">
        <v>141</v>
      </c>
      <c r="C19" s="44" t="s">
        <v>282</v>
      </c>
      <c r="D19" s="22" t="s">
        <v>115</v>
      </c>
      <c r="E19" s="39">
        <v>4</v>
      </c>
      <c r="F19" s="40"/>
      <c r="G19" s="40"/>
      <c r="H19" s="136">
        <f t="shared" si="6"/>
        <v>0</v>
      </c>
      <c r="I19" s="42"/>
      <c r="J19" s="42"/>
      <c r="K19" s="63">
        <f t="shared" si="7"/>
        <v>0</v>
      </c>
      <c r="L19" s="41">
        <f t="shared" si="8"/>
        <v>0</v>
      </c>
      <c r="M19" s="41">
        <f t="shared" si="9"/>
        <v>0</v>
      </c>
      <c r="N19" s="41">
        <f t="shared" si="10"/>
        <v>0</v>
      </c>
      <c r="O19" s="41">
        <f t="shared" si="11"/>
        <v>0</v>
      </c>
      <c r="P19" s="41">
        <f t="shared" si="12"/>
        <v>0</v>
      </c>
      <c r="Q19" s="137"/>
    </row>
    <row r="20" spans="1:17" s="43" customFormat="1" ht="14">
      <c r="A20" s="86">
        <f>IF(B20&lt;&gt;"", MAX($A$1:A19)+1, "")</f>
        <v>8</v>
      </c>
      <c r="B20" s="37" t="s">
        <v>141</v>
      </c>
      <c r="C20" s="44" t="s">
        <v>283</v>
      </c>
      <c r="D20" s="22" t="s">
        <v>17</v>
      </c>
      <c r="E20" s="39">
        <v>2</v>
      </c>
      <c r="F20" s="40"/>
      <c r="G20" s="40"/>
      <c r="H20" s="136">
        <f t="shared" si="6"/>
        <v>0</v>
      </c>
      <c r="I20" s="42"/>
      <c r="J20" s="42"/>
      <c r="K20" s="63">
        <f t="shared" si="7"/>
        <v>0</v>
      </c>
      <c r="L20" s="41">
        <f t="shared" si="8"/>
        <v>0</v>
      </c>
      <c r="M20" s="41">
        <f t="shared" si="9"/>
        <v>0</v>
      </c>
      <c r="N20" s="41">
        <f t="shared" si="10"/>
        <v>0</v>
      </c>
      <c r="O20" s="41">
        <f t="shared" si="11"/>
        <v>0</v>
      </c>
      <c r="P20" s="41">
        <f t="shared" si="12"/>
        <v>0</v>
      </c>
      <c r="Q20" s="137"/>
    </row>
    <row r="21" spans="1:17" s="43" customFormat="1" ht="14">
      <c r="A21" s="86">
        <f>IF(B21&lt;&gt;"", MAX($A$1:A20)+1, "")</f>
        <v>9</v>
      </c>
      <c r="B21" s="37" t="s">
        <v>141</v>
      </c>
      <c r="C21" s="44" t="s">
        <v>284</v>
      </c>
      <c r="D21" s="22" t="s">
        <v>115</v>
      </c>
      <c r="E21" s="39">
        <v>1</v>
      </c>
      <c r="F21" s="40"/>
      <c r="G21" s="40"/>
      <c r="H21" s="136">
        <f t="shared" si="6"/>
        <v>0</v>
      </c>
      <c r="I21" s="42"/>
      <c r="J21" s="42"/>
      <c r="K21" s="63">
        <f t="shared" si="7"/>
        <v>0</v>
      </c>
      <c r="L21" s="41">
        <f t="shared" si="8"/>
        <v>0</v>
      </c>
      <c r="M21" s="41">
        <f t="shared" si="9"/>
        <v>0</v>
      </c>
      <c r="N21" s="41">
        <f t="shared" si="10"/>
        <v>0</v>
      </c>
      <c r="O21" s="41">
        <f t="shared" si="11"/>
        <v>0</v>
      </c>
      <c r="P21" s="41">
        <f t="shared" si="12"/>
        <v>0</v>
      </c>
      <c r="Q21" s="137"/>
    </row>
    <row r="22" spans="1:17" s="43" customFormat="1" ht="14">
      <c r="A22" s="86">
        <f>IF(B22&lt;&gt;"", MAX($A$1:A21)+1, "")</f>
        <v>10</v>
      </c>
      <c r="B22" s="37" t="s">
        <v>141</v>
      </c>
      <c r="C22" s="64" t="s">
        <v>285</v>
      </c>
      <c r="D22" s="22" t="s">
        <v>115</v>
      </c>
      <c r="E22" s="39">
        <v>1</v>
      </c>
      <c r="F22" s="40"/>
      <c r="G22" s="40"/>
      <c r="H22" s="136">
        <f t="shared" si="6"/>
        <v>0</v>
      </c>
      <c r="I22" s="42"/>
      <c r="J22" s="42"/>
      <c r="K22" s="63">
        <f t="shared" si="7"/>
        <v>0</v>
      </c>
      <c r="L22" s="41">
        <f t="shared" si="8"/>
        <v>0</v>
      </c>
      <c r="M22" s="41">
        <f t="shared" si="9"/>
        <v>0</v>
      </c>
      <c r="N22" s="41">
        <f t="shared" si="10"/>
        <v>0</v>
      </c>
      <c r="O22" s="41">
        <f t="shared" si="11"/>
        <v>0</v>
      </c>
      <c r="P22" s="41">
        <f t="shared" si="12"/>
        <v>0</v>
      </c>
      <c r="Q22" s="137"/>
    </row>
    <row r="23" spans="1:17" s="43" customFormat="1" ht="14">
      <c r="A23" s="86">
        <f>IF(B23&lt;&gt;"", MAX($A$1:A22)+1, "")</f>
        <v>11</v>
      </c>
      <c r="B23" s="37" t="s">
        <v>141</v>
      </c>
      <c r="C23" s="44" t="s">
        <v>286</v>
      </c>
      <c r="D23" s="22" t="s">
        <v>16</v>
      </c>
      <c r="E23" s="39">
        <v>6</v>
      </c>
      <c r="F23" s="40"/>
      <c r="G23" s="40"/>
      <c r="H23" s="136">
        <f t="shared" si="6"/>
        <v>0</v>
      </c>
      <c r="I23" s="42"/>
      <c r="J23" s="42"/>
      <c r="K23" s="63">
        <f t="shared" si="7"/>
        <v>0</v>
      </c>
      <c r="L23" s="41">
        <f t="shared" si="8"/>
        <v>0</v>
      </c>
      <c r="M23" s="41">
        <f t="shared" si="9"/>
        <v>0</v>
      </c>
      <c r="N23" s="41">
        <f t="shared" si="10"/>
        <v>0</v>
      </c>
      <c r="O23" s="41">
        <f t="shared" si="11"/>
        <v>0</v>
      </c>
      <c r="P23" s="41">
        <f t="shared" si="12"/>
        <v>0</v>
      </c>
      <c r="Q23" s="137"/>
    </row>
    <row r="24" spans="1:17" s="43" customFormat="1" ht="14">
      <c r="A24" s="86">
        <f>IF(B24&lt;&gt;"", MAX($A$1:A23)+1, "")</f>
        <v>12</v>
      </c>
      <c r="B24" s="37" t="s">
        <v>141</v>
      </c>
      <c r="C24" s="44" t="s">
        <v>287</v>
      </c>
      <c r="D24" s="22" t="s">
        <v>16</v>
      </c>
      <c r="E24" s="39">
        <v>15</v>
      </c>
      <c r="F24" s="40"/>
      <c r="G24" s="40"/>
      <c r="H24" s="136">
        <f t="shared" si="6"/>
        <v>0</v>
      </c>
      <c r="I24" s="42"/>
      <c r="J24" s="42"/>
      <c r="K24" s="63">
        <f t="shared" si="7"/>
        <v>0</v>
      </c>
      <c r="L24" s="41">
        <f t="shared" si="8"/>
        <v>0</v>
      </c>
      <c r="M24" s="41">
        <f t="shared" si="9"/>
        <v>0</v>
      </c>
      <c r="N24" s="41">
        <f t="shared" si="10"/>
        <v>0</v>
      </c>
      <c r="O24" s="41">
        <f t="shared" si="11"/>
        <v>0</v>
      </c>
      <c r="P24" s="41">
        <f t="shared" si="12"/>
        <v>0</v>
      </c>
      <c r="Q24" s="137"/>
    </row>
    <row r="25" spans="1:17" s="43" customFormat="1" ht="14">
      <c r="A25" s="86">
        <f>IF(B25&lt;&gt;"", MAX($A$1:A24)+1, "")</f>
        <v>13</v>
      </c>
      <c r="B25" s="37" t="s">
        <v>141</v>
      </c>
      <c r="C25" s="44" t="s">
        <v>288</v>
      </c>
      <c r="D25" s="22" t="s">
        <v>16</v>
      </c>
      <c r="E25" s="39">
        <v>20</v>
      </c>
      <c r="F25" s="40"/>
      <c r="G25" s="40"/>
      <c r="H25" s="136">
        <f t="shared" si="6"/>
        <v>0</v>
      </c>
      <c r="I25" s="42"/>
      <c r="J25" s="42"/>
      <c r="K25" s="63">
        <f t="shared" si="7"/>
        <v>0</v>
      </c>
      <c r="L25" s="41">
        <f t="shared" si="8"/>
        <v>0</v>
      </c>
      <c r="M25" s="41">
        <f t="shared" si="9"/>
        <v>0</v>
      </c>
      <c r="N25" s="41">
        <f t="shared" si="10"/>
        <v>0</v>
      </c>
      <c r="O25" s="41">
        <f t="shared" si="11"/>
        <v>0</v>
      </c>
      <c r="P25" s="41">
        <f t="shared" si="12"/>
        <v>0</v>
      </c>
      <c r="Q25" s="137"/>
    </row>
    <row r="26" spans="1:17" s="43" customFormat="1" ht="14">
      <c r="A26" s="86">
        <f>IF(B26&lt;&gt;"", MAX($A$1:A25)+1, "")</f>
        <v>14</v>
      </c>
      <c r="B26" s="37" t="s">
        <v>141</v>
      </c>
      <c r="C26" s="44" t="s">
        <v>289</v>
      </c>
      <c r="D26" s="22" t="s">
        <v>16</v>
      </c>
      <c r="E26" s="39">
        <v>15</v>
      </c>
      <c r="F26" s="40"/>
      <c r="G26" s="40"/>
      <c r="H26" s="136">
        <f t="shared" si="6"/>
        <v>0</v>
      </c>
      <c r="I26" s="42"/>
      <c r="J26" s="42"/>
      <c r="K26" s="63">
        <f t="shared" si="7"/>
        <v>0</v>
      </c>
      <c r="L26" s="41">
        <f t="shared" si="8"/>
        <v>0</v>
      </c>
      <c r="M26" s="41">
        <f t="shared" si="9"/>
        <v>0</v>
      </c>
      <c r="N26" s="41">
        <f t="shared" si="10"/>
        <v>0</v>
      </c>
      <c r="O26" s="41">
        <f t="shared" si="11"/>
        <v>0</v>
      </c>
      <c r="P26" s="41">
        <f t="shared" si="12"/>
        <v>0</v>
      </c>
      <c r="Q26" s="137"/>
    </row>
    <row r="27" spans="1:17" s="43" customFormat="1" ht="14">
      <c r="A27" s="86">
        <f>IF(B27&lt;&gt;"", MAX($A$1:A26)+1, "")</f>
        <v>15</v>
      </c>
      <c r="B27" s="37" t="s">
        <v>141</v>
      </c>
      <c r="C27" s="44" t="s">
        <v>290</v>
      </c>
      <c r="D27" s="22" t="s">
        <v>16</v>
      </c>
      <c r="E27" s="39">
        <v>36</v>
      </c>
      <c r="F27" s="40"/>
      <c r="G27" s="40"/>
      <c r="H27" s="136">
        <f t="shared" si="6"/>
        <v>0</v>
      </c>
      <c r="I27" s="42"/>
      <c r="J27" s="42"/>
      <c r="K27" s="63">
        <f t="shared" si="7"/>
        <v>0</v>
      </c>
      <c r="L27" s="41">
        <f t="shared" si="8"/>
        <v>0</v>
      </c>
      <c r="M27" s="41">
        <f t="shared" si="9"/>
        <v>0</v>
      </c>
      <c r="N27" s="41">
        <f t="shared" si="10"/>
        <v>0</v>
      </c>
      <c r="O27" s="41">
        <f t="shared" si="11"/>
        <v>0</v>
      </c>
      <c r="P27" s="41">
        <f t="shared" si="12"/>
        <v>0</v>
      </c>
      <c r="Q27" s="137"/>
    </row>
    <row r="28" spans="1:17" s="43" customFormat="1" ht="14">
      <c r="A28" s="86">
        <f>IF(B28&lt;&gt;"", MAX($A$1:A27)+1, "")</f>
        <v>16</v>
      </c>
      <c r="B28" s="37" t="s">
        <v>141</v>
      </c>
      <c r="C28" s="44" t="s">
        <v>291</v>
      </c>
      <c r="D28" s="22" t="s">
        <v>16</v>
      </c>
      <c r="E28" s="39">
        <v>50</v>
      </c>
      <c r="F28" s="40"/>
      <c r="G28" s="40"/>
      <c r="H28" s="136">
        <f t="shared" si="6"/>
        <v>0</v>
      </c>
      <c r="I28" s="42"/>
      <c r="J28" s="42"/>
      <c r="K28" s="63">
        <f t="shared" si="7"/>
        <v>0</v>
      </c>
      <c r="L28" s="41">
        <f t="shared" si="8"/>
        <v>0</v>
      </c>
      <c r="M28" s="41">
        <f t="shared" si="9"/>
        <v>0</v>
      </c>
      <c r="N28" s="41">
        <f t="shared" si="10"/>
        <v>0</v>
      </c>
      <c r="O28" s="41">
        <f t="shared" si="11"/>
        <v>0</v>
      </c>
      <c r="P28" s="41">
        <f t="shared" si="12"/>
        <v>0</v>
      </c>
      <c r="Q28" s="137"/>
    </row>
    <row r="29" spans="1:17" s="43" customFormat="1" ht="14">
      <c r="A29" s="86">
        <f>IF(B29&lt;&gt;"", MAX($A$1:A28)+1, "")</f>
        <v>17</v>
      </c>
      <c r="B29" s="37" t="s">
        <v>141</v>
      </c>
      <c r="C29" s="44" t="s">
        <v>292</v>
      </c>
      <c r="D29" s="22" t="s">
        <v>16</v>
      </c>
      <c r="E29" s="39">
        <v>35</v>
      </c>
      <c r="F29" s="40"/>
      <c r="G29" s="40"/>
      <c r="H29" s="136">
        <f t="shared" si="6"/>
        <v>0</v>
      </c>
      <c r="I29" s="42"/>
      <c r="J29" s="42"/>
      <c r="K29" s="63">
        <f t="shared" si="7"/>
        <v>0</v>
      </c>
      <c r="L29" s="41">
        <f t="shared" si="8"/>
        <v>0</v>
      </c>
      <c r="M29" s="41">
        <f t="shared" si="9"/>
        <v>0</v>
      </c>
      <c r="N29" s="41">
        <f t="shared" si="10"/>
        <v>0</v>
      </c>
      <c r="O29" s="41">
        <f t="shared" si="11"/>
        <v>0</v>
      </c>
      <c r="P29" s="41">
        <f t="shared" si="12"/>
        <v>0</v>
      </c>
      <c r="Q29" s="137"/>
    </row>
    <row r="30" spans="1:17" s="43" customFormat="1" ht="14">
      <c r="A30" s="86">
        <f>IF(B30&lt;&gt;"", MAX($A$1:A29)+1, "")</f>
        <v>18</v>
      </c>
      <c r="B30" s="37" t="s">
        <v>141</v>
      </c>
      <c r="C30" s="44" t="s">
        <v>293</v>
      </c>
      <c r="D30" s="22" t="s">
        <v>16</v>
      </c>
      <c r="E30" s="39">
        <v>2</v>
      </c>
      <c r="F30" s="40"/>
      <c r="G30" s="40"/>
      <c r="H30" s="136">
        <f t="shared" si="6"/>
        <v>0</v>
      </c>
      <c r="I30" s="42"/>
      <c r="J30" s="42"/>
      <c r="K30" s="63">
        <f t="shared" si="7"/>
        <v>0</v>
      </c>
      <c r="L30" s="41">
        <f t="shared" si="8"/>
        <v>0</v>
      </c>
      <c r="M30" s="41">
        <f t="shared" si="9"/>
        <v>0</v>
      </c>
      <c r="N30" s="41">
        <f t="shared" si="10"/>
        <v>0</v>
      </c>
      <c r="O30" s="41">
        <f t="shared" si="11"/>
        <v>0</v>
      </c>
      <c r="P30" s="41">
        <f t="shared" si="12"/>
        <v>0</v>
      </c>
      <c r="Q30" s="137"/>
    </row>
    <row r="31" spans="1:17" s="43" customFormat="1" ht="14">
      <c r="A31" s="86">
        <f>IF(B31&lt;&gt;"", MAX($A$1:A30)+1, "")</f>
        <v>19</v>
      </c>
      <c r="B31" s="37" t="s">
        <v>141</v>
      </c>
      <c r="C31" s="44" t="s">
        <v>294</v>
      </c>
      <c r="D31" s="22" t="s">
        <v>115</v>
      </c>
      <c r="E31" s="39">
        <v>11</v>
      </c>
      <c r="F31" s="40"/>
      <c r="G31" s="40"/>
      <c r="H31" s="136">
        <f t="shared" si="6"/>
        <v>0</v>
      </c>
      <c r="I31" s="42"/>
      <c r="J31" s="42"/>
      <c r="K31" s="63">
        <f t="shared" si="7"/>
        <v>0</v>
      </c>
      <c r="L31" s="41">
        <f t="shared" si="8"/>
        <v>0</v>
      </c>
      <c r="M31" s="41">
        <f t="shared" si="9"/>
        <v>0</v>
      </c>
      <c r="N31" s="41">
        <f t="shared" si="10"/>
        <v>0</v>
      </c>
      <c r="O31" s="41">
        <f t="shared" si="11"/>
        <v>0</v>
      </c>
      <c r="P31" s="41">
        <f t="shared" si="12"/>
        <v>0</v>
      </c>
      <c r="Q31" s="137"/>
    </row>
    <row r="32" spans="1:17" s="43" customFormat="1" ht="14">
      <c r="A32" s="86">
        <f>IF(B32&lt;&gt;"", MAX($A$1:A31)+1, "")</f>
        <v>20</v>
      </c>
      <c r="B32" s="37" t="s">
        <v>141</v>
      </c>
      <c r="C32" s="44" t="s">
        <v>295</v>
      </c>
      <c r="D32" s="22" t="s">
        <v>115</v>
      </c>
      <c r="E32" s="39">
        <v>4</v>
      </c>
      <c r="F32" s="40"/>
      <c r="G32" s="40"/>
      <c r="H32" s="136">
        <f t="shared" si="6"/>
        <v>0</v>
      </c>
      <c r="I32" s="42"/>
      <c r="J32" s="42"/>
      <c r="K32" s="63">
        <f t="shared" si="7"/>
        <v>0</v>
      </c>
      <c r="L32" s="41">
        <f t="shared" si="8"/>
        <v>0</v>
      </c>
      <c r="M32" s="41">
        <f t="shared" si="9"/>
        <v>0</v>
      </c>
      <c r="N32" s="41">
        <f t="shared" si="10"/>
        <v>0</v>
      </c>
      <c r="O32" s="41">
        <f t="shared" si="11"/>
        <v>0</v>
      </c>
      <c r="P32" s="41">
        <f t="shared" si="12"/>
        <v>0</v>
      </c>
      <c r="Q32" s="137"/>
    </row>
    <row r="33" spans="1:25" s="43" customFormat="1" ht="14">
      <c r="A33" s="86">
        <f>IF(B33&lt;&gt;"", MAX($A$1:A32)+1, "")</f>
        <v>21</v>
      </c>
      <c r="B33" s="37" t="s">
        <v>141</v>
      </c>
      <c r="C33" s="44" t="s">
        <v>296</v>
      </c>
      <c r="D33" s="22" t="s">
        <v>115</v>
      </c>
      <c r="E33" s="39">
        <v>7</v>
      </c>
      <c r="F33" s="40"/>
      <c r="G33" s="40"/>
      <c r="H33" s="136">
        <f t="shared" si="6"/>
        <v>0</v>
      </c>
      <c r="I33" s="42"/>
      <c r="J33" s="42"/>
      <c r="K33" s="63">
        <f t="shared" si="7"/>
        <v>0</v>
      </c>
      <c r="L33" s="41">
        <f t="shared" si="8"/>
        <v>0</v>
      </c>
      <c r="M33" s="41">
        <f t="shared" si="9"/>
        <v>0</v>
      </c>
      <c r="N33" s="41">
        <f t="shared" si="10"/>
        <v>0</v>
      </c>
      <c r="O33" s="41">
        <f t="shared" si="11"/>
        <v>0</v>
      </c>
      <c r="P33" s="41">
        <f t="shared" si="12"/>
        <v>0</v>
      </c>
      <c r="Q33" s="137"/>
    </row>
    <row r="34" spans="1:25" s="43" customFormat="1" ht="14">
      <c r="A34" s="86">
        <f>IF(B34&lt;&gt;"", MAX($A$1:A33)+1, "")</f>
        <v>22</v>
      </c>
      <c r="B34" s="37" t="s">
        <v>141</v>
      </c>
      <c r="C34" s="44" t="s">
        <v>297</v>
      </c>
      <c r="D34" s="22" t="s">
        <v>115</v>
      </c>
      <c r="E34" s="39">
        <v>11</v>
      </c>
      <c r="F34" s="40"/>
      <c r="G34" s="40"/>
      <c r="H34" s="136">
        <f t="shared" si="6"/>
        <v>0</v>
      </c>
      <c r="I34" s="42"/>
      <c r="J34" s="42"/>
      <c r="K34" s="63">
        <f t="shared" si="7"/>
        <v>0</v>
      </c>
      <c r="L34" s="41">
        <f t="shared" si="8"/>
        <v>0</v>
      </c>
      <c r="M34" s="41">
        <f t="shared" si="9"/>
        <v>0</v>
      </c>
      <c r="N34" s="41">
        <f t="shared" si="10"/>
        <v>0</v>
      </c>
      <c r="O34" s="41">
        <f t="shared" si="11"/>
        <v>0</v>
      </c>
      <c r="P34" s="41">
        <f t="shared" si="12"/>
        <v>0</v>
      </c>
      <c r="Q34" s="137"/>
    </row>
    <row r="35" spans="1:25" s="43" customFormat="1" ht="14">
      <c r="A35" s="86">
        <f>IF(B35&lt;&gt;"", MAX($A$1:A34)+1, "")</f>
        <v>23</v>
      </c>
      <c r="B35" s="37" t="s">
        <v>141</v>
      </c>
      <c r="C35" s="44" t="s">
        <v>298</v>
      </c>
      <c r="D35" s="22" t="s">
        <v>17</v>
      </c>
      <c r="E35" s="39">
        <v>18</v>
      </c>
      <c r="F35" s="40"/>
      <c r="G35" s="40"/>
      <c r="H35" s="136">
        <f t="shared" si="6"/>
        <v>0</v>
      </c>
      <c r="I35" s="42"/>
      <c r="J35" s="42"/>
      <c r="K35" s="63">
        <f t="shared" si="7"/>
        <v>0</v>
      </c>
      <c r="L35" s="41">
        <f t="shared" si="8"/>
        <v>0</v>
      </c>
      <c r="M35" s="41">
        <f t="shared" si="9"/>
        <v>0</v>
      </c>
      <c r="N35" s="41">
        <f t="shared" si="10"/>
        <v>0</v>
      </c>
      <c r="O35" s="41">
        <f t="shared" si="11"/>
        <v>0</v>
      </c>
      <c r="P35" s="41">
        <f t="shared" si="12"/>
        <v>0</v>
      </c>
      <c r="Q35" s="137"/>
    </row>
    <row r="36" spans="1:25" s="43" customFormat="1" ht="14">
      <c r="A36" s="86">
        <f>IF(B36&lt;&gt;"", MAX($A$1:A35)+1, "")</f>
        <v>24</v>
      </c>
      <c r="B36" s="37" t="s">
        <v>141</v>
      </c>
      <c r="C36" s="44" t="s">
        <v>299</v>
      </c>
      <c r="D36" s="22" t="s">
        <v>17</v>
      </c>
      <c r="E36" s="39">
        <v>14</v>
      </c>
      <c r="F36" s="40"/>
      <c r="G36" s="40"/>
      <c r="H36" s="136">
        <f t="shared" si="6"/>
        <v>0</v>
      </c>
      <c r="I36" s="42"/>
      <c r="J36" s="42"/>
      <c r="K36" s="63">
        <f t="shared" si="7"/>
        <v>0</v>
      </c>
      <c r="L36" s="41">
        <f t="shared" si="8"/>
        <v>0</v>
      </c>
      <c r="M36" s="41">
        <f t="shared" si="9"/>
        <v>0</v>
      </c>
      <c r="N36" s="41">
        <f t="shared" si="10"/>
        <v>0</v>
      </c>
      <c r="O36" s="41">
        <f t="shared" si="11"/>
        <v>0</v>
      </c>
      <c r="P36" s="41">
        <f t="shared" si="12"/>
        <v>0</v>
      </c>
      <c r="Q36" s="137"/>
    </row>
    <row r="37" spans="1:25" s="43" customFormat="1" ht="14">
      <c r="A37" s="86">
        <f>IF(B37&lt;&gt;"", MAX($A$1:A36)+1, "")</f>
        <v>25</v>
      </c>
      <c r="B37" s="37" t="s">
        <v>141</v>
      </c>
      <c r="C37" s="44" t="s">
        <v>300</v>
      </c>
      <c r="D37" s="22" t="s">
        <v>17</v>
      </c>
      <c r="E37" s="39">
        <v>1</v>
      </c>
      <c r="F37" s="40"/>
      <c r="G37" s="40"/>
      <c r="H37" s="136">
        <f t="shared" si="6"/>
        <v>0</v>
      </c>
      <c r="I37" s="42"/>
      <c r="J37" s="42"/>
      <c r="K37" s="63">
        <f t="shared" si="7"/>
        <v>0</v>
      </c>
      <c r="L37" s="41">
        <f t="shared" si="8"/>
        <v>0</v>
      </c>
      <c r="M37" s="41">
        <f t="shared" si="9"/>
        <v>0</v>
      </c>
      <c r="N37" s="41">
        <f t="shared" si="10"/>
        <v>0</v>
      </c>
      <c r="O37" s="41">
        <f t="shared" si="11"/>
        <v>0</v>
      </c>
      <c r="P37" s="41">
        <f t="shared" si="12"/>
        <v>0</v>
      </c>
      <c r="Q37" s="137"/>
    </row>
    <row r="38" spans="1:25" s="43" customFormat="1" ht="14">
      <c r="A38" s="86">
        <f>IF(B38&lt;&gt;"", MAX($A$1:A37)+1, "")</f>
        <v>26</v>
      </c>
      <c r="B38" s="37" t="s">
        <v>141</v>
      </c>
      <c r="C38" s="44" t="s">
        <v>301</v>
      </c>
      <c r="D38" s="22" t="s">
        <v>17</v>
      </c>
      <c r="E38" s="39">
        <v>2</v>
      </c>
      <c r="F38" s="40"/>
      <c r="G38" s="40"/>
      <c r="H38" s="136">
        <f t="shared" si="6"/>
        <v>0</v>
      </c>
      <c r="I38" s="42"/>
      <c r="J38" s="42"/>
      <c r="K38" s="63">
        <f t="shared" si="7"/>
        <v>0</v>
      </c>
      <c r="L38" s="41">
        <f t="shared" si="8"/>
        <v>0</v>
      </c>
      <c r="M38" s="41">
        <f t="shared" si="9"/>
        <v>0</v>
      </c>
      <c r="N38" s="41">
        <f t="shared" si="10"/>
        <v>0</v>
      </c>
      <c r="O38" s="41">
        <f t="shared" si="11"/>
        <v>0</v>
      </c>
      <c r="P38" s="41">
        <f t="shared" si="12"/>
        <v>0</v>
      </c>
      <c r="Q38" s="137"/>
    </row>
    <row r="39" spans="1:25" s="43" customFormat="1" ht="14">
      <c r="A39" s="86">
        <f>IF(B39&lt;&gt;"", MAX($A$1:A38)+1, "")</f>
        <v>27</v>
      </c>
      <c r="B39" s="37" t="s">
        <v>141</v>
      </c>
      <c r="C39" s="44" t="s">
        <v>302</v>
      </c>
      <c r="D39" s="22" t="s">
        <v>17</v>
      </c>
      <c r="E39" s="39">
        <v>1</v>
      </c>
      <c r="F39" s="40"/>
      <c r="G39" s="40"/>
      <c r="H39" s="136">
        <f t="shared" si="6"/>
        <v>0</v>
      </c>
      <c r="I39" s="42"/>
      <c r="J39" s="42"/>
      <c r="K39" s="63">
        <f t="shared" si="7"/>
        <v>0</v>
      </c>
      <c r="L39" s="41">
        <f t="shared" si="8"/>
        <v>0</v>
      </c>
      <c r="M39" s="41">
        <f t="shared" si="9"/>
        <v>0</v>
      </c>
      <c r="N39" s="41">
        <f t="shared" si="10"/>
        <v>0</v>
      </c>
      <c r="O39" s="41">
        <f t="shared" si="11"/>
        <v>0</v>
      </c>
      <c r="P39" s="41">
        <f t="shared" si="12"/>
        <v>0</v>
      </c>
      <c r="Q39" s="137"/>
    </row>
    <row r="40" spans="1:25" s="43" customFormat="1" ht="14">
      <c r="A40" s="86">
        <f>IF(B40&lt;&gt;"", MAX($A$1:A39)+1, "")</f>
        <v>28</v>
      </c>
      <c r="B40" s="37" t="s">
        <v>141</v>
      </c>
      <c r="C40" s="44" t="s">
        <v>303</v>
      </c>
      <c r="D40" s="22" t="s">
        <v>17</v>
      </c>
      <c r="E40" s="39">
        <v>1</v>
      </c>
      <c r="F40" s="40"/>
      <c r="G40" s="40"/>
      <c r="H40" s="136">
        <f t="shared" si="6"/>
        <v>0</v>
      </c>
      <c r="I40" s="42"/>
      <c r="J40" s="42"/>
      <c r="K40" s="63">
        <f t="shared" si="7"/>
        <v>0</v>
      </c>
      <c r="L40" s="41">
        <f t="shared" si="8"/>
        <v>0</v>
      </c>
      <c r="M40" s="41">
        <f t="shared" si="9"/>
        <v>0</v>
      </c>
      <c r="N40" s="41">
        <f t="shared" si="10"/>
        <v>0</v>
      </c>
      <c r="O40" s="41">
        <f t="shared" si="11"/>
        <v>0</v>
      </c>
      <c r="P40" s="41">
        <f t="shared" si="12"/>
        <v>0</v>
      </c>
      <c r="Q40" s="137"/>
    </row>
    <row r="41" spans="1:25" s="43" customFormat="1" ht="14">
      <c r="A41" s="86">
        <f>IF(B41&lt;&gt;"", MAX($A$1:A40)+1, "")</f>
        <v>29</v>
      </c>
      <c r="B41" s="37" t="s">
        <v>141</v>
      </c>
      <c r="C41" s="44" t="s">
        <v>304</v>
      </c>
      <c r="D41" s="22" t="s">
        <v>17</v>
      </c>
      <c r="E41" s="39">
        <v>1</v>
      </c>
      <c r="F41" s="40"/>
      <c r="G41" s="40"/>
      <c r="H41" s="136">
        <f t="shared" si="6"/>
        <v>0</v>
      </c>
      <c r="I41" s="42"/>
      <c r="J41" s="42"/>
      <c r="K41" s="63">
        <f t="shared" si="7"/>
        <v>0</v>
      </c>
      <c r="L41" s="41">
        <f t="shared" si="8"/>
        <v>0</v>
      </c>
      <c r="M41" s="41">
        <f t="shared" si="9"/>
        <v>0</v>
      </c>
      <c r="N41" s="41">
        <f t="shared" si="10"/>
        <v>0</v>
      </c>
      <c r="O41" s="41">
        <f t="shared" si="11"/>
        <v>0</v>
      </c>
      <c r="P41" s="41">
        <f t="shared" si="12"/>
        <v>0</v>
      </c>
      <c r="Q41" s="137"/>
    </row>
    <row r="42" spans="1:25" s="43" customFormat="1" ht="14">
      <c r="A42" s="86">
        <f>IF(B42&lt;&gt;"", MAX($A$1:A41)+1, "")</f>
        <v>30</v>
      </c>
      <c r="B42" s="37" t="s">
        <v>141</v>
      </c>
      <c r="C42" s="44" t="s">
        <v>157</v>
      </c>
      <c r="D42" s="22" t="s">
        <v>115</v>
      </c>
      <c r="E42" s="39">
        <v>132</v>
      </c>
      <c r="F42" s="40"/>
      <c r="G42" s="40"/>
      <c r="H42" s="136">
        <f t="shared" si="6"/>
        <v>0</v>
      </c>
      <c r="I42" s="42"/>
      <c r="J42" s="42"/>
      <c r="K42" s="63">
        <f t="shared" si="7"/>
        <v>0</v>
      </c>
      <c r="L42" s="41">
        <f t="shared" si="8"/>
        <v>0</v>
      </c>
      <c r="M42" s="41">
        <f t="shared" si="9"/>
        <v>0</v>
      </c>
      <c r="N42" s="41">
        <f t="shared" si="10"/>
        <v>0</v>
      </c>
      <c r="O42" s="41">
        <f t="shared" si="11"/>
        <v>0</v>
      </c>
      <c r="P42" s="41">
        <f t="shared" si="12"/>
        <v>0</v>
      </c>
      <c r="Q42" s="137"/>
    </row>
    <row r="43" spans="1:25" s="43" customFormat="1" ht="14">
      <c r="A43" s="86">
        <f>IF(B43&lt;&gt;"", MAX($A$1:A42)+1, "")</f>
        <v>31</v>
      </c>
      <c r="B43" s="37" t="s">
        <v>141</v>
      </c>
      <c r="C43" s="44" t="s">
        <v>148</v>
      </c>
      <c r="D43" s="22" t="s">
        <v>115</v>
      </c>
      <c r="E43" s="39">
        <v>1</v>
      </c>
      <c r="F43" s="40"/>
      <c r="G43" s="40"/>
      <c r="H43" s="136">
        <f t="shared" si="6"/>
        <v>0</v>
      </c>
      <c r="I43" s="42"/>
      <c r="J43" s="42"/>
      <c r="K43" s="63">
        <f t="shared" si="7"/>
        <v>0</v>
      </c>
      <c r="L43" s="41">
        <f t="shared" si="8"/>
        <v>0</v>
      </c>
      <c r="M43" s="41">
        <f t="shared" si="9"/>
        <v>0</v>
      </c>
      <c r="N43" s="41">
        <f t="shared" si="10"/>
        <v>0</v>
      </c>
      <c r="O43" s="41">
        <f t="shared" si="11"/>
        <v>0</v>
      </c>
      <c r="P43" s="41">
        <f t="shared" si="12"/>
        <v>0</v>
      </c>
      <c r="Q43" s="137"/>
    </row>
    <row r="44" spans="1:25" ht="28">
      <c r="A44" s="86" t="str">
        <f>IF(B44&lt;&gt;"", MAX($A$1:A43)+1, "")</f>
        <v/>
      </c>
      <c r="B44" s="37"/>
      <c r="C44" s="46" t="s">
        <v>127</v>
      </c>
      <c r="D44" s="47"/>
      <c r="E44" s="47"/>
      <c r="F44" s="48"/>
      <c r="G44" s="48"/>
      <c r="H44" s="49"/>
      <c r="I44" s="49"/>
      <c r="J44" s="49"/>
      <c r="K44" s="49"/>
      <c r="L44" s="50">
        <f>SUM(L12:L43)</f>
        <v>0</v>
      </c>
      <c r="M44" s="50">
        <f t="shared" ref="M44:P44" si="13">SUM(M12:M43)</f>
        <v>0</v>
      </c>
      <c r="N44" s="50">
        <f t="shared" si="13"/>
        <v>0</v>
      </c>
      <c r="O44" s="50">
        <f t="shared" si="13"/>
        <v>0</v>
      </c>
      <c r="P44" s="50">
        <f t="shared" si="13"/>
        <v>0</v>
      </c>
    </row>
    <row r="45" spans="1:25" s="71" customFormat="1" ht="54.75" customHeight="1">
      <c r="A45" s="345" t="s">
        <v>179</v>
      </c>
      <c r="B45" s="346"/>
      <c r="C45" s="346"/>
      <c r="D45" s="346"/>
      <c r="E45" s="346"/>
      <c r="F45" s="346"/>
      <c r="G45" s="346"/>
      <c r="H45" s="346"/>
      <c r="I45" s="346"/>
      <c r="J45" s="346"/>
      <c r="K45" s="346"/>
      <c r="L45" s="346"/>
      <c r="M45" s="346"/>
      <c r="N45" s="346"/>
      <c r="O45" s="140"/>
      <c r="P45" s="140"/>
      <c r="Q45" s="140"/>
      <c r="R45" s="140"/>
      <c r="S45" s="140"/>
      <c r="T45" s="140"/>
      <c r="U45" s="140"/>
      <c r="V45" s="140"/>
      <c r="W45" s="140"/>
      <c r="X45" s="140"/>
      <c r="Y45" s="140"/>
    </row>
    <row r="46" spans="1:25">
      <c r="C46" s="52"/>
      <c r="D46" s="24"/>
      <c r="F46" s="53"/>
      <c r="L46" s="54"/>
      <c r="N46" s="55"/>
      <c r="O46" s="56"/>
    </row>
    <row r="47" spans="1:25">
      <c r="C47" s="52"/>
      <c r="D47" s="24"/>
      <c r="F47" s="53"/>
      <c r="L47" s="54"/>
      <c r="N47" s="55"/>
      <c r="O47" s="55"/>
      <c r="P47" s="57"/>
    </row>
    <row r="48" spans="1:25">
      <c r="C48" s="58" t="s">
        <v>717</v>
      </c>
      <c r="F48" s="53"/>
      <c r="L48" s="54"/>
      <c r="N48" s="55"/>
      <c r="O48" s="55"/>
      <c r="P48" s="57"/>
    </row>
    <row r="49" spans="3:16">
      <c r="C49" s="2" t="s">
        <v>718</v>
      </c>
      <c r="F49" s="53"/>
      <c r="L49" s="54"/>
      <c r="N49" s="55"/>
      <c r="O49" s="55"/>
      <c r="P49" s="57"/>
    </row>
  </sheetData>
  <mergeCells count="9">
    <mergeCell ref="A45:N45"/>
    <mergeCell ref="D2:O2"/>
    <mergeCell ref="A9:A10"/>
    <mergeCell ref="B9:B10"/>
    <mergeCell ref="C9:C10"/>
    <mergeCell ref="D9:D10"/>
    <mergeCell ref="E9:E10"/>
    <mergeCell ref="F9:K9"/>
    <mergeCell ref="L9:P9"/>
  </mergeCells>
  <phoneticPr fontId="28" type="noConversion"/>
  <pageMargins left="0.25" right="0.25" top="0.75" bottom="0.75" header="0.3" footer="0.3"/>
  <pageSetup paperSize="9" scale="67" orientation="landscape" r:id="rId1"/>
  <rowBreaks count="1" manualBreakCount="1">
    <brk id="43" max="15" man="1"/>
  </rowBreaks>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Y52"/>
  <sheetViews>
    <sheetView zoomScaleNormal="100" workbookViewId="0">
      <selection activeCell="C51" sqref="C51:C52"/>
    </sheetView>
  </sheetViews>
  <sheetFormatPr baseColWidth="10" defaultColWidth="9.1640625" defaultRowHeight="13"/>
  <cols>
    <col min="1" max="1" width="5.6640625" style="51" customWidth="1"/>
    <col min="2" max="2" width="11.83203125" style="51" customWidth="1"/>
    <col min="3" max="3" width="46.5" style="59" customWidth="1"/>
    <col min="4" max="4" width="11.5" style="51" customWidth="1"/>
    <col min="5" max="5" width="8" style="24" customWidth="1"/>
    <col min="6" max="16" width="12" style="24" customWidth="1"/>
    <col min="17" max="16384" width="9.1640625" style="24"/>
  </cols>
  <sheetData>
    <row r="1" spans="1:17">
      <c r="A1" s="23"/>
      <c r="B1" s="23"/>
      <c r="C1" s="24"/>
      <c r="D1" s="67" t="s">
        <v>125</v>
      </c>
      <c r="E1" s="26"/>
      <c r="G1" s="27"/>
      <c r="H1" s="26"/>
      <c r="I1" s="26"/>
      <c r="J1" s="26"/>
      <c r="K1" s="26"/>
      <c r="L1" s="26"/>
      <c r="M1" s="26"/>
      <c r="N1" s="26"/>
      <c r="O1" s="26"/>
    </row>
    <row r="2" spans="1:17">
      <c r="A2" s="23"/>
      <c r="B2" s="23"/>
      <c r="C2" s="28"/>
      <c r="D2" s="347" t="s">
        <v>305</v>
      </c>
      <c r="E2" s="347"/>
      <c r="F2" s="347"/>
      <c r="G2" s="347"/>
      <c r="H2" s="347"/>
      <c r="I2" s="347"/>
      <c r="J2" s="347"/>
      <c r="K2" s="347"/>
      <c r="L2" s="347"/>
      <c r="M2" s="347"/>
      <c r="N2" s="347"/>
      <c r="O2" s="347"/>
    </row>
    <row r="3" spans="1:17">
      <c r="A3" s="23"/>
      <c r="B3" s="23"/>
      <c r="C3" s="28"/>
      <c r="D3" s="25"/>
      <c r="E3" s="29"/>
      <c r="F3" s="26"/>
      <c r="G3" s="67"/>
      <c r="H3" s="27"/>
      <c r="I3" s="26"/>
      <c r="J3" s="26"/>
      <c r="K3" s="26"/>
      <c r="L3" s="26"/>
      <c r="M3" s="26"/>
      <c r="N3" s="26"/>
      <c r="O3" s="26"/>
      <c r="P3" s="26"/>
    </row>
    <row r="4" spans="1:17" s="60" customFormat="1">
      <c r="A4" s="75" t="s">
        <v>180</v>
      </c>
      <c r="B4" s="76"/>
      <c r="C4" s="77"/>
      <c r="D4" s="79"/>
      <c r="E4" s="75"/>
      <c r="F4" s="80"/>
      <c r="G4" s="80"/>
      <c r="H4" s="80"/>
      <c r="I4" s="80"/>
      <c r="J4" s="81"/>
      <c r="K4" s="81"/>
      <c r="L4" s="81"/>
      <c r="M4" s="81"/>
      <c r="N4" s="81"/>
    </row>
    <row r="5" spans="1:17" s="60" customFormat="1">
      <c r="A5" s="75" t="s">
        <v>181</v>
      </c>
      <c r="B5" s="76"/>
      <c r="C5" s="77"/>
      <c r="D5" s="79"/>
      <c r="E5" s="75"/>
      <c r="F5" s="80"/>
      <c r="G5" s="80"/>
      <c r="H5" s="80"/>
      <c r="I5" s="80"/>
      <c r="J5" s="81"/>
      <c r="K5" s="81"/>
      <c r="L5" s="81"/>
      <c r="M5" s="81"/>
      <c r="N5" s="81"/>
    </row>
    <row r="6" spans="1:17" s="60" customFormat="1">
      <c r="A6" s="75" t="s">
        <v>182</v>
      </c>
      <c r="B6" s="76"/>
      <c r="C6" s="77"/>
      <c r="D6" s="79"/>
      <c r="E6" s="75"/>
      <c r="F6" s="80"/>
      <c r="G6" s="80"/>
      <c r="H6" s="80"/>
      <c r="I6" s="80"/>
      <c r="J6" s="81"/>
      <c r="K6" s="81"/>
      <c r="L6" s="81"/>
      <c r="M6" s="81"/>
      <c r="N6" s="81"/>
    </row>
    <row r="7" spans="1:17">
      <c r="A7" s="24"/>
      <c r="B7" s="24"/>
      <c r="C7" s="26" t="s">
        <v>653</v>
      </c>
      <c r="D7" s="33"/>
      <c r="E7" s="30"/>
      <c r="F7" s="31"/>
      <c r="G7" s="32"/>
      <c r="H7" s="29"/>
      <c r="I7" s="29"/>
      <c r="J7" s="29"/>
      <c r="K7" s="29"/>
      <c r="M7" s="26" t="s">
        <v>88</v>
      </c>
      <c r="N7" s="26"/>
      <c r="O7" s="34">
        <f>P47</f>
        <v>0</v>
      </c>
      <c r="P7" s="35" t="s">
        <v>13</v>
      </c>
    </row>
    <row r="8" spans="1:17">
      <c r="A8" s="25"/>
      <c r="B8" s="25"/>
      <c r="C8" s="24"/>
      <c r="D8" s="25"/>
      <c r="E8" s="36"/>
      <c r="F8" s="26"/>
      <c r="G8" s="26"/>
      <c r="H8" s="26"/>
      <c r="I8" s="26"/>
      <c r="J8" s="26"/>
      <c r="K8" s="26"/>
      <c r="L8" s="32"/>
      <c r="N8" s="26"/>
      <c r="O8" s="32"/>
      <c r="P8" s="32"/>
    </row>
    <row r="9" spans="1:17" ht="16.5" customHeight="1">
      <c r="A9" s="348" t="s">
        <v>0</v>
      </c>
      <c r="B9" s="348" t="s">
        <v>134</v>
      </c>
      <c r="C9" s="348" t="s">
        <v>92</v>
      </c>
      <c r="D9" s="349" t="s">
        <v>6</v>
      </c>
      <c r="E9" s="349" t="s">
        <v>1</v>
      </c>
      <c r="F9" s="348" t="s">
        <v>2</v>
      </c>
      <c r="G9" s="348"/>
      <c r="H9" s="348"/>
      <c r="I9" s="348"/>
      <c r="J9" s="348"/>
      <c r="K9" s="348"/>
      <c r="L9" s="348" t="s">
        <v>3</v>
      </c>
      <c r="M9" s="348"/>
      <c r="N9" s="348"/>
      <c r="O9" s="348"/>
      <c r="P9" s="348"/>
    </row>
    <row r="10" spans="1:17" ht="78" customHeight="1">
      <c r="A10" s="348"/>
      <c r="B10" s="348"/>
      <c r="C10" s="348"/>
      <c r="D10" s="349"/>
      <c r="E10" s="349"/>
      <c r="F10" s="68" t="s">
        <v>4</v>
      </c>
      <c r="G10" s="68" t="s">
        <v>117</v>
      </c>
      <c r="H10" s="68" t="s">
        <v>93</v>
      </c>
      <c r="I10" s="68" t="s">
        <v>91</v>
      </c>
      <c r="J10" s="68" t="s">
        <v>94</v>
      </c>
      <c r="K10" s="68" t="s">
        <v>95</v>
      </c>
      <c r="L10" s="68" t="s">
        <v>5</v>
      </c>
      <c r="M10" s="68" t="s">
        <v>96</v>
      </c>
      <c r="N10" s="68" t="s">
        <v>91</v>
      </c>
      <c r="O10" s="68" t="s">
        <v>97</v>
      </c>
      <c r="P10" s="68" t="s">
        <v>98</v>
      </c>
    </row>
    <row r="11" spans="1:17" s="43" customFormat="1" ht="14">
      <c r="A11" s="37"/>
      <c r="B11" s="37"/>
      <c r="C11" s="38" t="s">
        <v>305</v>
      </c>
      <c r="D11" s="22"/>
      <c r="E11" s="39"/>
      <c r="F11" s="40"/>
      <c r="G11" s="40"/>
      <c r="H11" s="41"/>
      <c r="I11" s="42"/>
      <c r="J11" s="42"/>
      <c r="K11" s="40"/>
      <c r="L11" s="41"/>
      <c r="M11" s="41"/>
      <c r="N11" s="41"/>
      <c r="O11" s="41"/>
      <c r="P11" s="41"/>
      <c r="Q11" s="24"/>
    </row>
    <row r="12" spans="1:17" s="43" customFormat="1" ht="28">
      <c r="A12" s="86">
        <f>IF(B12&lt;&gt;"", MAX($A$1:A11)+1, "")</f>
        <v>1</v>
      </c>
      <c r="B12" s="37" t="s">
        <v>141</v>
      </c>
      <c r="C12" s="44" t="s">
        <v>306</v>
      </c>
      <c r="D12" s="22" t="s">
        <v>115</v>
      </c>
      <c r="E12" s="39">
        <v>1</v>
      </c>
      <c r="F12" s="40"/>
      <c r="G12" s="40"/>
      <c r="H12" s="136">
        <f>SUM(F12*G12)</f>
        <v>0</v>
      </c>
      <c r="I12" s="42"/>
      <c r="J12" s="42"/>
      <c r="K12" s="63">
        <f t="shared" ref="K12" si="0">SUM(H12:J12)</f>
        <v>0</v>
      </c>
      <c r="L12" s="41">
        <f t="shared" ref="L12" si="1">SUM(E12*F12)</f>
        <v>0</v>
      </c>
      <c r="M12" s="41">
        <f t="shared" ref="M12" si="2">SUM(E12*H12)</f>
        <v>0</v>
      </c>
      <c r="N12" s="41">
        <f t="shared" ref="N12" si="3">SUM(E12*I12)</f>
        <v>0</v>
      </c>
      <c r="O12" s="41">
        <f t="shared" ref="O12" si="4">SUM(E12*J12)</f>
        <v>0</v>
      </c>
      <c r="P12" s="41">
        <f t="shared" ref="P12" si="5">SUM(M12:O12)</f>
        <v>0</v>
      </c>
      <c r="Q12" s="137"/>
    </row>
    <row r="13" spans="1:17" s="43" customFormat="1" ht="28">
      <c r="A13" s="86">
        <f>IF(B13&lt;&gt;"", MAX($A$1:A12)+1, "")</f>
        <v>2</v>
      </c>
      <c r="B13" s="37" t="s">
        <v>141</v>
      </c>
      <c r="C13" s="44" t="s">
        <v>307</v>
      </c>
      <c r="D13" s="22" t="s">
        <v>115</v>
      </c>
      <c r="E13" s="39">
        <v>1</v>
      </c>
      <c r="F13" s="40"/>
      <c r="G13" s="40"/>
      <c r="H13" s="136">
        <f t="shared" ref="H13:H46" si="6">SUM(F13*G13)</f>
        <v>0</v>
      </c>
      <c r="I13" s="42"/>
      <c r="J13" s="42"/>
      <c r="K13" s="63">
        <f t="shared" ref="K13:K46" si="7">SUM(H13:J13)</f>
        <v>0</v>
      </c>
      <c r="L13" s="41">
        <f t="shared" ref="L13:L46" si="8">SUM(E13*F13)</f>
        <v>0</v>
      </c>
      <c r="M13" s="41">
        <f t="shared" ref="M13:M46" si="9">SUM(E13*H13)</f>
        <v>0</v>
      </c>
      <c r="N13" s="41">
        <f t="shared" ref="N13:N46" si="10">SUM(E13*I13)</f>
        <v>0</v>
      </c>
      <c r="O13" s="41">
        <f t="shared" ref="O13:O46" si="11">SUM(E13*J13)</f>
        <v>0</v>
      </c>
      <c r="P13" s="41">
        <f t="shared" ref="P13:P46" si="12">SUM(M13:O13)</f>
        <v>0</v>
      </c>
      <c r="Q13" s="137"/>
    </row>
    <row r="14" spans="1:17" s="43" customFormat="1" ht="28">
      <c r="A14" s="86">
        <f>IF(B14&lt;&gt;"", MAX($A$1:A13)+1, "")</f>
        <v>3</v>
      </c>
      <c r="B14" s="37" t="s">
        <v>141</v>
      </c>
      <c r="C14" s="44" t="s">
        <v>308</v>
      </c>
      <c r="D14" s="22" t="s">
        <v>115</v>
      </c>
      <c r="E14" s="39">
        <v>1</v>
      </c>
      <c r="F14" s="40"/>
      <c r="G14" s="40"/>
      <c r="H14" s="136">
        <f t="shared" si="6"/>
        <v>0</v>
      </c>
      <c r="I14" s="42"/>
      <c r="J14" s="42"/>
      <c r="K14" s="63">
        <f t="shared" si="7"/>
        <v>0</v>
      </c>
      <c r="L14" s="41">
        <f t="shared" si="8"/>
        <v>0</v>
      </c>
      <c r="M14" s="41">
        <f t="shared" si="9"/>
        <v>0</v>
      </c>
      <c r="N14" s="41">
        <f t="shared" si="10"/>
        <v>0</v>
      </c>
      <c r="O14" s="41">
        <f t="shared" si="11"/>
        <v>0</v>
      </c>
      <c r="P14" s="41">
        <f t="shared" si="12"/>
        <v>0</v>
      </c>
      <c r="Q14" s="137"/>
    </row>
    <row r="15" spans="1:17" s="43" customFormat="1" ht="28">
      <c r="A15" s="86">
        <f>IF(B15&lt;&gt;"", MAX($A$1:A14)+1, "")</f>
        <v>4</v>
      </c>
      <c r="B15" s="37" t="s">
        <v>141</v>
      </c>
      <c r="C15" s="44" t="s">
        <v>309</v>
      </c>
      <c r="D15" s="22" t="s">
        <v>115</v>
      </c>
      <c r="E15" s="39">
        <v>1</v>
      </c>
      <c r="F15" s="40"/>
      <c r="G15" s="40"/>
      <c r="H15" s="136">
        <f t="shared" si="6"/>
        <v>0</v>
      </c>
      <c r="I15" s="42"/>
      <c r="J15" s="42"/>
      <c r="K15" s="63">
        <f t="shared" si="7"/>
        <v>0</v>
      </c>
      <c r="L15" s="41">
        <f t="shared" si="8"/>
        <v>0</v>
      </c>
      <c r="M15" s="41">
        <f t="shared" si="9"/>
        <v>0</v>
      </c>
      <c r="N15" s="41">
        <f t="shared" si="10"/>
        <v>0</v>
      </c>
      <c r="O15" s="41">
        <f t="shared" si="11"/>
        <v>0</v>
      </c>
      <c r="P15" s="41">
        <f t="shared" si="12"/>
        <v>0</v>
      </c>
      <c r="Q15" s="137"/>
    </row>
    <row r="16" spans="1:17" s="43" customFormat="1" ht="28">
      <c r="A16" s="86">
        <f>IF(B16&lt;&gt;"", MAX($A$1:A15)+1, "")</f>
        <v>5</v>
      </c>
      <c r="B16" s="37" t="s">
        <v>141</v>
      </c>
      <c r="C16" s="44" t="s">
        <v>310</v>
      </c>
      <c r="D16" s="22" t="s">
        <v>115</v>
      </c>
      <c r="E16" s="39">
        <v>1</v>
      </c>
      <c r="F16" s="40"/>
      <c r="G16" s="40"/>
      <c r="H16" s="136">
        <f t="shared" si="6"/>
        <v>0</v>
      </c>
      <c r="I16" s="42"/>
      <c r="J16" s="42"/>
      <c r="K16" s="63">
        <f t="shared" si="7"/>
        <v>0</v>
      </c>
      <c r="L16" s="41">
        <f t="shared" si="8"/>
        <v>0</v>
      </c>
      <c r="M16" s="41">
        <f t="shared" si="9"/>
        <v>0</v>
      </c>
      <c r="N16" s="41">
        <f t="shared" si="10"/>
        <v>0</v>
      </c>
      <c r="O16" s="41">
        <f t="shared" si="11"/>
        <v>0</v>
      </c>
      <c r="P16" s="41">
        <f t="shared" si="12"/>
        <v>0</v>
      </c>
      <c r="Q16" s="137"/>
    </row>
    <row r="17" spans="1:17" s="43" customFormat="1" ht="28">
      <c r="A17" s="86">
        <f>IF(B17&lt;&gt;"", MAX($A$1:A16)+1, "")</f>
        <v>6</v>
      </c>
      <c r="B17" s="37" t="s">
        <v>141</v>
      </c>
      <c r="C17" s="64" t="s">
        <v>311</v>
      </c>
      <c r="D17" s="22" t="s">
        <v>115</v>
      </c>
      <c r="E17" s="39">
        <v>1</v>
      </c>
      <c r="F17" s="40"/>
      <c r="G17" s="40"/>
      <c r="H17" s="136">
        <f t="shared" si="6"/>
        <v>0</v>
      </c>
      <c r="I17" s="42"/>
      <c r="J17" s="42"/>
      <c r="K17" s="63">
        <f t="shared" si="7"/>
        <v>0</v>
      </c>
      <c r="L17" s="41">
        <f t="shared" si="8"/>
        <v>0</v>
      </c>
      <c r="M17" s="41">
        <f t="shared" si="9"/>
        <v>0</v>
      </c>
      <c r="N17" s="41">
        <f t="shared" si="10"/>
        <v>0</v>
      </c>
      <c r="O17" s="41">
        <f t="shared" si="11"/>
        <v>0</v>
      </c>
      <c r="P17" s="41">
        <f t="shared" si="12"/>
        <v>0</v>
      </c>
      <c r="Q17" s="137"/>
    </row>
    <row r="18" spans="1:17" s="43" customFormat="1" ht="56">
      <c r="A18" s="86">
        <f>IF(B18&lt;&gt;"", MAX($A$1:A17)+1, "")</f>
        <v>7</v>
      </c>
      <c r="B18" s="37" t="s">
        <v>141</v>
      </c>
      <c r="C18" s="44" t="s">
        <v>312</v>
      </c>
      <c r="D18" s="22" t="s">
        <v>115</v>
      </c>
      <c r="E18" s="39">
        <v>1</v>
      </c>
      <c r="F18" s="40"/>
      <c r="G18" s="40"/>
      <c r="H18" s="136">
        <f t="shared" si="6"/>
        <v>0</v>
      </c>
      <c r="I18" s="42"/>
      <c r="J18" s="42"/>
      <c r="K18" s="63">
        <f t="shared" si="7"/>
        <v>0</v>
      </c>
      <c r="L18" s="41">
        <f t="shared" si="8"/>
        <v>0</v>
      </c>
      <c r="M18" s="41">
        <f t="shared" si="9"/>
        <v>0</v>
      </c>
      <c r="N18" s="41">
        <f t="shared" si="10"/>
        <v>0</v>
      </c>
      <c r="O18" s="41">
        <f t="shared" si="11"/>
        <v>0</v>
      </c>
      <c r="P18" s="41">
        <f t="shared" si="12"/>
        <v>0</v>
      </c>
      <c r="Q18" s="137"/>
    </row>
    <row r="19" spans="1:17" s="43" customFormat="1" ht="14">
      <c r="A19" s="86">
        <f>IF(B19&lt;&gt;"", MAX($A$1:A18)+1, "")</f>
        <v>8</v>
      </c>
      <c r="B19" s="37" t="s">
        <v>141</v>
      </c>
      <c r="C19" s="44" t="s">
        <v>313</v>
      </c>
      <c r="D19" s="22" t="s">
        <v>115</v>
      </c>
      <c r="E19" s="39">
        <v>2</v>
      </c>
      <c r="F19" s="40"/>
      <c r="G19" s="40"/>
      <c r="H19" s="136">
        <f t="shared" si="6"/>
        <v>0</v>
      </c>
      <c r="I19" s="42"/>
      <c r="J19" s="42"/>
      <c r="K19" s="63">
        <f t="shared" si="7"/>
        <v>0</v>
      </c>
      <c r="L19" s="41">
        <f t="shared" si="8"/>
        <v>0</v>
      </c>
      <c r="M19" s="41">
        <f t="shared" si="9"/>
        <v>0</v>
      </c>
      <c r="N19" s="41">
        <f t="shared" si="10"/>
        <v>0</v>
      </c>
      <c r="O19" s="41">
        <f t="shared" si="11"/>
        <v>0</v>
      </c>
      <c r="P19" s="41">
        <f t="shared" si="12"/>
        <v>0</v>
      </c>
      <c r="Q19" s="137"/>
    </row>
    <row r="20" spans="1:17" s="43" customFormat="1" ht="28">
      <c r="A20" s="86">
        <f>IF(B20&lt;&gt;"", MAX($A$1:A19)+1, "")</f>
        <v>9</v>
      </c>
      <c r="B20" s="37" t="s">
        <v>141</v>
      </c>
      <c r="C20" s="44" t="s">
        <v>314</v>
      </c>
      <c r="D20" s="22" t="s">
        <v>115</v>
      </c>
      <c r="E20" s="39">
        <v>1</v>
      </c>
      <c r="F20" s="40"/>
      <c r="G20" s="40"/>
      <c r="H20" s="136">
        <f t="shared" si="6"/>
        <v>0</v>
      </c>
      <c r="I20" s="42"/>
      <c r="J20" s="42"/>
      <c r="K20" s="63">
        <f t="shared" si="7"/>
        <v>0</v>
      </c>
      <c r="L20" s="41">
        <f t="shared" si="8"/>
        <v>0</v>
      </c>
      <c r="M20" s="41">
        <f t="shared" si="9"/>
        <v>0</v>
      </c>
      <c r="N20" s="41">
        <f t="shared" si="10"/>
        <v>0</v>
      </c>
      <c r="O20" s="41">
        <f t="shared" si="11"/>
        <v>0</v>
      </c>
      <c r="P20" s="41">
        <f t="shared" si="12"/>
        <v>0</v>
      </c>
      <c r="Q20" s="137"/>
    </row>
    <row r="21" spans="1:17" s="43" customFormat="1" ht="28">
      <c r="A21" s="86">
        <f>IF(B21&lt;&gt;"", MAX($A$1:A20)+1, "")</f>
        <v>10</v>
      </c>
      <c r="B21" s="37" t="s">
        <v>141</v>
      </c>
      <c r="C21" s="44" t="s">
        <v>315</v>
      </c>
      <c r="D21" s="22" t="s">
        <v>115</v>
      </c>
      <c r="E21" s="39">
        <v>1</v>
      </c>
      <c r="F21" s="40"/>
      <c r="G21" s="40"/>
      <c r="H21" s="136">
        <f t="shared" si="6"/>
        <v>0</v>
      </c>
      <c r="I21" s="42"/>
      <c r="J21" s="42"/>
      <c r="K21" s="63">
        <f t="shared" si="7"/>
        <v>0</v>
      </c>
      <c r="L21" s="41">
        <f t="shared" si="8"/>
        <v>0</v>
      </c>
      <c r="M21" s="41">
        <f t="shared" si="9"/>
        <v>0</v>
      </c>
      <c r="N21" s="41">
        <f t="shared" si="10"/>
        <v>0</v>
      </c>
      <c r="O21" s="41">
        <f t="shared" si="11"/>
        <v>0</v>
      </c>
      <c r="P21" s="41">
        <f t="shared" si="12"/>
        <v>0</v>
      </c>
      <c r="Q21" s="137"/>
    </row>
    <row r="22" spans="1:17" s="43" customFormat="1" ht="14">
      <c r="A22" s="86">
        <f>IF(B22&lt;&gt;"", MAX($A$1:A21)+1, "")</f>
        <v>11</v>
      </c>
      <c r="B22" s="37" t="s">
        <v>141</v>
      </c>
      <c r="C22" s="64" t="s">
        <v>316</v>
      </c>
      <c r="D22" s="22" t="s">
        <v>115</v>
      </c>
      <c r="E22" s="39">
        <v>1</v>
      </c>
      <c r="F22" s="40"/>
      <c r="G22" s="40"/>
      <c r="H22" s="136">
        <f t="shared" si="6"/>
        <v>0</v>
      </c>
      <c r="I22" s="42"/>
      <c r="J22" s="42"/>
      <c r="K22" s="63">
        <f t="shared" si="7"/>
        <v>0</v>
      </c>
      <c r="L22" s="41">
        <f t="shared" si="8"/>
        <v>0</v>
      </c>
      <c r="M22" s="41">
        <f t="shared" si="9"/>
        <v>0</v>
      </c>
      <c r="N22" s="41">
        <f t="shared" si="10"/>
        <v>0</v>
      </c>
      <c r="O22" s="41">
        <f t="shared" si="11"/>
        <v>0</v>
      </c>
      <c r="P22" s="41">
        <f t="shared" si="12"/>
        <v>0</v>
      </c>
      <c r="Q22" s="137"/>
    </row>
    <row r="23" spans="1:17" s="43" customFormat="1" ht="14">
      <c r="A23" s="86">
        <f>IF(B23&lt;&gt;"", MAX($A$1:A22)+1, "")</f>
        <v>12</v>
      </c>
      <c r="B23" s="37" t="s">
        <v>141</v>
      </c>
      <c r="C23" s="44" t="s">
        <v>317</v>
      </c>
      <c r="D23" s="22" t="s">
        <v>115</v>
      </c>
      <c r="E23" s="39">
        <v>1</v>
      </c>
      <c r="F23" s="40"/>
      <c r="G23" s="40"/>
      <c r="H23" s="136">
        <f t="shared" si="6"/>
        <v>0</v>
      </c>
      <c r="I23" s="42"/>
      <c r="J23" s="42"/>
      <c r="K23" s="63">
        <f t="shared" si="7"/>
        <v>0</v>
      </c>
      <c r="L23" s="41">
        <f t="shared" si="8"/>
        <v>0</v>
      </c>
      <c r="M23" s="41">
        <f t="shared" si="9"/>
        <v>0</v>
      </c>
      <c r="N23" s="41">
        <f t="shared" si="10"/>
        <v>0</v>
      </c>
      <c r="O23" s="41">
        <f t="shared" si="11"/>
        <v>0</v>
      </c>
      <c r="P23" s="41">
        <f t="shared" si="12"/>
        <v>0</v>
      </c>
      <c r="Q23" s="137"/>
    </row>
    <row r="24" spans="1:17" s="43" customFormat="1" ht="14">
      <c r="A24" s="86">
        <f>IF(B24&lt;&gt;"", MAX($A$1:A23)+1, "")</f>
        <v>13</v>
      </c>
      <c r="B24" s="37" t="s">
        <v>141</v>
      </c>
      <c r="C24" s="44" t="s">
        <v>318</v>
      </c>
      <c r="D24" s="22" t="s">
        <v>17</v>
      </c>
      <c r="E24" s="39">
        <v>1</v>
      </c>
      <c r="F24" s="40"/>
      <c r="G24" s="40"/>
      <c r="H24" s="136">
        <f t="shared" si="6"/>
        <v>0</v>
      </c>
      <c r="I24" s="42"/>
      <c r="J24" s="42"/>
      <c r="K24" s="63">
        <f t="shared" si="7"/>
        <v>0</v>
      </c>
      <c r="L24" s="41">
        <f t="shared" si="8"/>
        <v>0</v>
      </c>
      <c r="M24" s="41">
        <f t="shared" si="9"/>
        <v>0</v>
      </c>
      <c r="N24" s="41">
        <f t="shared" si="10"/>
        <v>0</v>
      </c>
      <c r="O24" s="41">
        <f t="shared" si="11"/>
        <v>0</v>
      </c>
      <c r="P24" s="41">
        <f t="shared" si="12"/>
        <v>0</v>
      </c>
      <c r="Q24" s="137"/>
    </row>
    <row r="25" spans="1:17" s="43" customFormat="1" ht="14">
      <c r="A25" s="86">
        <f>IF(B25&lt;&gt;"", MAX($A$1:A24)+1, "")</f>
        <v>14</v>
      </c>
      <c r="B25" s="37" t="s">
        <v>141</v>
      </c>
      <c r="C25" s="44" t="s">
        <v>319</v>
      </c>
      <c r="D25" s="22" t="s">
        <v>17</v>
      </c>
      <c r="E25" s="39">
        <v>1</v>
      </c>
      <c r="F25" s="40"/>
      <c r="G25" s="40"/>
      <c r="H25" s="136">
        <f t="shared" si="6"/>
        <v>0</v>
      </c>
      <c r="I25" s="42"/>
      <c r="J25" s="42"/>
      <c r="K25" s="63">
        <f t="shared" si="7"/>
        <v>0</v>
      </c>
      <c r="L25" s="41">
        <f t="shared" si="8"/>
        <v>0</v>
      </c>
      <c r="M25" s="41">
        <f t="shared" si="9"/>
        <v>0</v>
      </c>
      <c r="N25" s="41">
        <f t="shared" si="10"/>
        <v>0</v>
      </c>
      <c r="O25" s="41">
        <f t="shared" si="11"/>
        <v>0</v>
      </c>
      <c r="P25" s="41">
        <f t="shared" si="12"/>
        <v>0</v>
      </c>
      <c r="Q25" s="137"/>
    </row>
    <row r="26" spans="1:17" s="43" customFormat="1" ht="14">
      <c r="A26" s="86">
        <f>IF(B26&lt;&gt;"", MAX($A$1:A25)+1, "")</f>
        <v>15</v>
      </c>
      <c r="B26" s="37" t="s">
        <v>141</v>
      </c>
      <c r="C26" s="44" t="s">
        <v>320</v>
      </c>
      <c r="D26" s="22" t="s">
        <v>17</v>
      </c>
      <c r="E26" s="39">
        <v>3</v>
      </c>
      <c r="F26" s="40"/>
      <c r="G26" s="40"/>
      <c r="H26" s="136">
        <f t="shared" si="6"/>
        <v>0</v>
      </c>
      <c r="I26" s="42"/>
      <c r="J26" s="42"/>
      <c r="K26" s="63">
        <f t="shared" si="7"/>
        <v>0</v>
      </c>
      <c r="L26" s="41">
        <f t="shared" si="8"/>
        <v>0</v>
      </c>
      <c r="M26" s="41">
        <f t="shared" si="9"/>
        <v>0</v>
      </c>
      <c r="N26" s="41">
        <f t="shared" si="10"/>
        <v>0</v>
      </c>
      <c r="O26" s="41">
        <f t="shared" si="11"/>
        <v>0</v>
      </c>
      <c r="P26" s="41">
        <f t="shared" si="12"/>
        <v>0</v>
      </c>
      <c r="Q26" s="137"/>
    </row>
    <row r="27" spans="1:17" s="43" customFormat="1" ht="14">
      <c r="A27" s="86">
        <f>IF(B27&lt;&gt;"", MAX($A$1:A26)+1, "")</f>
        <v>16</v>
      </c>
      <c r="B27" s="37" t="s">
        <v>141</v>
      </c>
      <c r="C27" s="44" t="s">
        <v>321</v>
      </c>
      <c r="D27" s="22" t="s">
        <v>17</v>
      </c>
      <c r="E27" s="39">
        <v>4</v>
      </c>
      <c r="F27" s="40"/>
      <c r="G27" s="40"/>
      <c r="H27" s="136">
        <f t="shared" si="6"/>
        <v>0</v>
      </c>
      <c r="I27" s="42"/>
      <c r="J27" s="42"/>
      <c r="K27" s="63">
        <f t="shared" si="7"/>
        <v>0</v>
      </c>
      <c r="L27" s="41">
        <f t="shared" si="8"/>
        <v>0</v>
      </c>
      <c r="M27" s="41">
        <f t="shared" si="9"/>
        <v>0</v>
      </c>
      <c r="N27" s="41">
        <f t="shared" si="10"/>
        <v>0</v>
      </c>
      <c r="O27" s="41">
        <f t="shared" si="11"/>
        <v>0</v>
      </c>
      <c r="P27" s="41">
        <f t="shared" si="12"/>
        <v>0</v>
      </c>
      <c r="Q27" s="137"/>
    </row>
    <row r="28" spans="1:17" s="43" customFormat="1" ht="14">
      <c r="A28" s="86">
        <f>IF(B28&lt;&gt;"", MAX($A$1:A27)+1, "")</f>
        <v>17</v>
      </c>
      <c r="B28" s="37" t="s">
        <v>141</v>
      </c>
      <c r="C28" s="44" t="s">
        <v>322</v>
      </c>
      <c r="D28" s="22" t="s">
        <v>17</v>
      </c>
      <c r="E28" s="39">
        <v>2</v>
      </c>
      <c r="F28" s="40"/>
      <c r="G28" s="40"/>
      <c r="H28" s="136">
        <f t="shared" si="6"/>
        <v>0</v>
      </c>
      <c r="I28" s="42"/>
      <c r="J28" s="42"/>
      <c r="K28" s="63">
        <f t="shared" si="7"/>
        <v>0</v>
      </c>
      <c r="L28" s="41">
        <f t="shared" si="8"/>
        <v>0</v>
      </c>
      <c r="M28" s="41">
        <f t="shared" si="9"/>
        <v>0</v>
      </c>
      <c r="N28" s="41">
        <f t="shared" si="10"/>
        <v>0</v>
      </c>
      <c r="O28" s="41">
        <f t="shared" si="11"/>
        <v>0</v>
      </c>
      <c r="P28" s="41">
        <f t="shared" si="12"/>
        <v>0</v>
      </c>
      <c r="Q28" s="137"/>
    </row>
    <row r="29" spans="1:17" s="43" customFormat="1" ht="14">
      <c r="A29" s="86">
        <f>IF(B29&lt;&gt;"", MAX($A$1:A28)+1, "")</f>
        <v>18</v>
      </c>
      <c r="B29" s="37" t="s">
        <v>141</v>
      </c>
      <c r="C29" s="44" t="s">
        <v>323</v>
      </c>
      <c r="D29" s="22" t="s">
        <v>17</v>
      </c>
      <c r="E29" s="39">
        <v>20</v>
      </c>
      <c r="F29" s="40"/>
      <c r="G29" s="40"/>
      <c r="H29" s="136">
        <f t="shared" si="6"/>
        <v>0</v>
      </c>
      <c r="I29" s="42"/>
      <c r="J29" s="42"/>
      <c r="K29" s="63">
        <f t="shared" si="7"/>
        <v>0</v>
      </c>
      <c r="L29" s="41">
        <f t="shared" si="8"/>
        <v>0</v>
      </c>
      <c r="M29" s="41">
        <f t="shared" si="9"/>
        <v>0</v>
      </c>
      <c r="N29" s="41">
        <f t="shared" si="10"/>
        <v>0</v>
      </c>
      <c r="O29" s="41">
        <f t="shared" si="11"/>
        <v>0</v>
      </c>
      <c r="P29" s="41">
        <f t="shared" si="12"/>
        <v>0</v>
      </c>
      <c r="Q29" s="137"/>
    </row>
    <row r="30" spans="1:17" s="43" customFormat="1" ht="14">
      <c r="A30" s="86">
        <f>IF(B30&lt;&gt;"", MAX($A$1:A29)+1, "")</f>
        <v>19</v>
      </c>
      <c r="B30" s="37" t="s">
        <v>141</v>
      </c>
      <c r="C30" s="44" t="s">
        <v>324</v>
      </c>
      <c r="D30" s="22" t="s">
        <v>17</v>
      </c>
      <c r="E30" s="39">
        <v>1</v>
      </c>
      <c r="F30" s="40"/>
      <c r="G30" s="40"/>
      <c r="H30" s="136">
        <f t="shared" si="6"/>
        <v>0</v>
      </c>
      <c r="I30" s="42"/>
      <c r="J30" s="42"/>
      <c r="K30" s="63">
        <f t="shared" si="7"/>
        <v>0</v>
      </c>
      <c r="L30" s="41">
        <f t="shared" si="8"/>
        <v>0</v>
      </c>
      <c r="M30" s="41">
        <f t="shared" si="9"/>
        <v>0</v>
      </c>
      <c r="N30" s="41">
        <f t="shared" si="10"/>
        <v>0</v>
      </c>
      <c r="O30" s="41">
        <f t="shared" si="11"/>
        <v>0</v>
      </c>
      <c r="P30" s="41">
        <f t="shared" si="12"/>
        <v>0</v>
      </c>
      <c r="Q30" s="137"/>
    </row>
    <row r="31" spans="1:17" s="43" customFormat="1" ht="14">
      <c r="A31" s="86">
        <f>IF(B31&lt;&gt;"", MAX($A$1:A30)+1, "")</f>
        <v>20</v>
      </c>
      <c r="B31" s="37" t="s">
        <v>141</v>
      </c>
      <c r="C31" s="44" t="s">
        <v>325</v>
      </c>
      <c r="D31" s="22" t="s">
        <v>17</v>
      </c>
      <c r="E31" s="39">
        <v>1</v>
      </c>
      <c r="F31" s="40"/>
      <c r="G31" s="40"/>
      <c r="H31" s="136">
        <f t="shared" si="6"/>
        <v>0</v>
      </c>
      <c r="I31" s="42"/>
      <c r="J31" s="42"/>
      <c r="K31" s="63">
        <f t="shared" si="7"/>
        <v>0</v>
      </c>
      <c r="L31" s="41">
        <f t="shared" si="8"/>
        <v>0</v>
      </c>
      <c r="M31" s="41">
        <f t="shared" si="9"/>
        <v>0</v>
      </c>
      <c r="N31" s="41">
        <f t="shared" si="10"/>
        <v>0</v>
      </c>
      <c r="O31" s="41">
        <f t="shared" si="11"/>
        <v>0</v>
      </c>
      <c r="P31" s="41">
        <f t="shared" si="12"/>
        <v>0</v>
      </c>
      <c r="Q31" s="137"/>
    </row>
    <row r="32" spans="1:17" s="43" customFormat="1" ht="14">
      <c r="A32" s="86">
        <f>IF(B32&lt;&gt;"", MAX($A$1:A31)+1, "")</f>
        <v>21</v>
      </c>
      <c r="B32" s="37" t="s">
        <v>141</v>
      </c>
      <c r="C32" s="44" t="s">
        <v>326</v>
      </c>
      <c r="D32" s="22" t="s">
        <v>17</v>
      </c>
      <c r="E32" s="39">
        <v>1</v>
      </c>
      <c r="F32" s="40"/>
      <c r="G32" s="40"/>
      <c r="H32" s="136">
        <f t="shared" si="6"/>
        <v>0</v>
      </c>
      <c r="I32" s="42"/>
      <c r="J32" s="42"/>
      <c r="K32" s="63">
        <f t="shared" si="7"/>
        <v>0</v>
      </c>
      <c r="L32" s="41">
        <f t="shared" si="8"/>
        <v>0</v>
      </c>
      <c r="M32" s="41">
        <f t="shared" si="9"/>
        <v>0</v>
      </c>
      <c r="N32" s="41">
        <f t="shared" si="10"/>
        <v>0</v>
      </c>
      <c r="O32" s="41">
        <f t="shared" si="11"/>
        <v>0</v>
      </c>
      <c r="P32" s="41">
        <f t="shared" si="12"/>
        <v>0</v>
      </c>
      <c r="Q32" s="137"/>
    </row>
    <row r="33" spans="1:25" s="43" customFormat="1" ht="14">
      <c r="A33" s="86">
        <f>IF(B33&lt;&gt;"", MAX($A$1:A32)+1, "")</f>
        <v>22</v>
      </c>
      <c r="B33" s="37" t="s">
        <v>141</v>
      </c>
      <c r="C33" s="44" t="s">
        <v>327</v>
      </c>
      <c r="D33" s="22" t="s">
        <v>17</v>
      </c>
      <c r="E33" s="39">
        <v>1</v>
      </c>
      <c r="F33" s="40"/>
      <c r="G33" s="40"/>
      <c r="H33" s="136">
        <f t="shared" si="6"/>
        <v>0</v>
      </c>
      <c r="I33" s="42"/>
      <c r="J33" s="42"/>
      <c r="K33" s="63">
        <f t="shared" si="7"/>
        <v>0</v>
      </c>
      <c r="L33" s="41">
        <f t="shared" si="8"/>
        <v>0</v>
      </c>
      <c r="M33" s="41">
        <f t="shared" si="9"/>
        <v>0</v>
      </c>
      <c r="N33" s="41">
        <f t="shared" si="10"/>
        <v>0</v>
      </c>
      <c r="O33" s="41">
        <f t="shared" si="11"/>
        <v>0</v>
      </c>
      <c r="P33" s="41">
        <f t="shared" si="12"/>
        <v>0</v>
      </c>
      <c r="Q33" s="137"/>
    </row>
    <row r="34" spans="1:25" s="43" customFormat="1" ht="14">
      <c r="A34" s="86">
        <f>IF(B34&lt;&gt;"", MAX($A$1:A33)+1, "")</f>
        <v>23</v>
      </c>
      <c r="B34" s="37" t="s">
        <v>141</v>
      </c>
      <c r="C34" s="44" t="s">
        <v>328</v>
      </c>
      <c r="D34" s="22" t="s">
        <v>17</v>
      </c>
      <c r="E34" s="39">
        <v>1</v>
      </c>
      <c r="F34" s="40"/>
      <c r="G34" s="40"/>
      <c r="H34" s="136">
        <f t="shared" si="6"/>
        <v>0</v>
      </c>
      <c r="I34" s="42"/>
      <c r="J34" s="42"/>
      <c r="K34" s="63">
        <f t="shared" si="7"/>
        <v>0</v>
      </c>
      <c r="L34" s="41">
        <f t="shared" si="8"/>
        <v>0</v>
      </c>
      <c r="M34" s="41">
        <f t="shared" si="9"/>
        <v>0</v>
      </c>
      <c r="N34" s="41">
        <f t="shared" si="10"/>
        <v>0</v>
      </c>
      <c r="O34" s="41">
        <f t="shared" si="11"/>
        <v>0</v>
      </c>
      <c r="P34" s="41">
        <f t="shared" si="12"/>
        <v>0</v>
      </c>
      <c r="Q34" s="137"/>
    </row>
    <row r="35" spans="1:25" s="43" customFormat="1" ht="14">
      <c r="A35" s="86">
        <f>IF(B35&lt;&gt;"", MAX($A$1:A34)+1, "")</f>
        <v>24</v>
      </c>
      <c r="B35" s="37" t="s">
        <v>141</v>
      </c>
      <c r="C35" s="44" t="s">
        <v>329</v>
      </c>
      <c r="D35" s="22" t="s">
        <v>17</v>
      </c>
      <c r="E35" s="39">
        <v>1</v>
      </c>
      <c r="F35" s="40"/>
      <c r="G35" s="40"/>
      <c r="H35" s="136">
        <f t="shared" si="6"/>
        <v>0</v>
      </c>
      <c r="I35" s="42"/>
      <c r="J35" s="42"/>
      <c r="K35" s="63">
        <f t="shared" si="7"/>
        <v>0</v>
      </c>
      <c r="L35" s="41">
        <f t="shared" si="8"/>
        <v>0</v>
      </c>
      <c r="M35" s="41">
        <f t="shared" si="9"/>
        <v>0</v>
      </c>
      <c r="N35" s="41">
        <f t="shared" si="10"/>
        <v>0</v>
      </c>
      <c r="O35" s="41">
        <f t="shared" si="11"/>
        <v>0</v>
      </c>
      <c r="P35" s="41">
        <f t="shared" si="12"/>
        <v>0</v>
      </c>
      <c r="Q35" s="137"/>
    </row>
    <row r="36" spans="1:25" s="43" customFormat="1" ht="14">
      <c r="A36" s="86">
        <f>IF(B36&lt;&gt;"", MAX($A$1:A35)+1, "")</f>
        <v>25</v>
      </c>
      <c r="B36" s="37" t="s">
        <v>141</v>
      </c>
      <c r="C36" s="44" t="s">
        <v>330</v>
      </c>
      <c r="D36" s="22" t="s">
        <v>17</v>
      </c>
      <c r="E36" s="39">
        <v>7</v>
      </c>
      <c r="F36" s="40"/>
      <c r="G36" s="40"/>
      <c r="H36" s="136">
        <f t="shared" si="6"/>
        <v>0</v>
      </c>
      <c r="I36" s="42"/>
      <c r="J36" s="42"/>
      <c r="K36" s="63">
        <f t="shared" si="7"/>
        <v>0</v>
      </c>
      <c r="L36" s="41">
        <f t="shared" si="8"/>
        <v>0</v>
      </c>
      <c r="M36" s="41">
        <f t="shared" si="9"/>
        <v>0</v>
      </c>
      <c r="N36" s="41">
        <f t="shared" si="10"/>
        <v>0</v>
      </c>
      <c r="O36" s="41">
        <f t="shared" si="11"/>
        <v>0</v>
      </c>
      <c r="P36" s="41">
        <f t="shared" si="12"/>
        <v>0</v>
      </c>
      <c r="Q36" s="137"/>
    </row>
    <row r="37" spans="1:25" s="43" customFormat="1" ht="14">
      <c r="A37" s="86">
        <f>IF(B37&lt;&gt;"", MAX($A$1:A36)+1, "")</f>
        <v>26</v>
      </c>
      <c r="B37" s="37" t="s">
        <v>141</v>
      </c>
      <c r="C37" s="44" t="s">
        <v>331</v>
      </c>
      <c r="D37" s="22" t="s">
        <v>17</v>
      </c>
      <c r="E37" s="39">
        <v>4</v>
      </c>
      <c r="F37" s="40"/>
      <c r="G37" s="40"/>
      <c r="H37" s="136">
        <f t="shared" si="6"/>
        <v>0</v>
      </c>
      <c r="I37" s="42"/>
      <c r="J37" s="42"/>
      <c r="K37" s="63">
        <f t="shared" si="7"/>
        <v>0</v>
      </c>
      <c r="L37" s="41">
        <f t="shared" si="8"/>
        <v>0</v>
      </c>
      <c r="M37" s="41">
        <f t="shared" si="9"/>
        <v>0</v>
      </c>
      <c r="N37" s="41">
        <f t="shared" si="10"/>
        <v>0</v>
      </c>
      <c r="O37" s="41">
        <f t="shared" si="11"/>
        <v>0</v>
      </c>
      <c r="P37" s="41">
        <f t="shared" si="12"/>
        <v>0</v>
      </c>
      <c r="Q37" s="137"/>
    </row>
    <row r="38" spans="1:25" s="43" customFormat="1" ht="14">
      <c r="A38" s="86">
        <f>IF(B38&lt;&gt;"", MAX($A$1:A37)+1, "")</f>
        <v>27</v>
      </c>
      <c r="B38" s="37" t="s">
        <v>141</v>
      </c>
      <c r="C38" s="44" t="s">
        <v>332</v>
      </c>
      <c r="D38" s="22" t="s">
        <v>17</v>
      </c>
      <c r="E38" s="39">
        <v>1</v>
      </c>
      <c r="F38" s="40"/>
      <c r="G38" s="40"/>
      <c r="H38" s="136">
        <f t="shared" si="6"/>
        <v>0</v>
      </c>
      <c r="I38" s="42"/>
      <c r="J38" s="42"/>
      <c r="K38" s="63">
        <f t="shared" si="7"/>
        <v>0</v>
      </c>
      <c r="L38" s="41">
        <f t="shared" si="8"/>
        <v>0</v>
      </c>
      <c r="M38" s="41">
        <f t="shared" si="9"/>
        <v>0</v>
      </c>
      <c r="N38" s="41">
        <f t="shared" si="10"/>
        <v>0</v>
      </c>
      <c r="O38" s="41">
        <f t="shared" si="11"/>
        <v>0</v>
      </c>
      <c r="P38" s="41">
        <f t="shared" si="12"/>
        <v>0</v>
      </c>
      <c r="Q38" s="137"/>
    </row>
    <row r="39" spans="1:25" s="43" customFormat="1" ht="14">
      <c r="A39" s="86">
        <f>IF(B39&lt;&gt;"", MAX($A$1:A38)+1, "")</f>
        <v>28</v>
      </c>
      <c r="B39" s="37" t="s">
        <v>141</v>
      </c>
      <c r="C39" s="44" t="s">
        <v>333</v>
      </c>
      <c r="D39" s="22" t="s">
        <v>16</v>
      </c>
      <c r="E39" s="39">
        <v>4</v>
      </c>
      <c r="F39" s="40"/>
      <c r="G39" s="40"/>
      <c r="H39" s="136">
        <f t="shared" si="6"/>
        <v>0</v>
      </c>
      <c r="I39" s="42"/>
      <c r="J39" s="42"/>
      <c r="K39" s="63">
        <f t="shared" si="7"/>
        <v>0</v>
      </c>
      <c r="L39" s="41">
        <f t="shared" si="8"/>
        <v>0</v>
      </c>
      <c r="M39" s="41">
        <f t="shared" si="9"/>
        <v>0</v>
      </c>
      <c r="N39" s="41">
        <f t="shared" si="10"/>
        <v>0</v>
      </c>
      <c r="O39" s="41">
        <f t="shared" si="11"/>
        <v>0</v>
      </c>
      <c r="P39" s="41">
        <f t="shared" si="12"/>
        <v>0</v>
      </c>
      <c r="Q39" s="137"/>
    </row>
    <row r="40" spans="1:25" s="43" customFormat="1" ht="14">
      <c r="A40" s="86">
        <f>IF(B40&lt;&gt;"", MAX($A$1:A39)+1, "")</f>
        <v>29</v>
      </c>
      <c r="B40" s="37" t="s">
        <v>141</v>
      </c>
      <c r="C40" s="44" t="s">
        <v>334</v>
      </c>
      <c r="D40" s="22" t="s">
        <v>16</v>
      </c>
      <c r="E40" s="39">
        <v>4</v>
      </c>
      <c r="F40" s="40"/>
      <c r="G40" s="40"/>
      <c r="H40" s="136">
        <f t="shared" si="6"/>
        <v>0</v>
      </c>
      <c r="I40" s="42"/>
      <c r="J40" s="42"/>
      <c r="K40" s="63">
        <f t="shared" si="7"/>
        <v>0</v>
      </c>
      <c r="L40" s="41">
        <f t="shared" si="8"/>
        <v>0</v>
      </c>
      <c r="M40" s="41">
        <f t="shared" si="9"/>
        <v>0</v>
      </c>
      <c r="N40" s="41">
        <f t="shared" si="10"/>
        <v>0</v>
      </c>
      <c r="O40" s="41">
        <f t="shared" si="11"/>
        <v>0</v>
      </c>
      <c r="P40" s="41">
        <f t="shared" si="12"/>
        <v>0</v>
      </c>
      <c r="Q40" s="137"/>
    </row>
    <row r="41" spans="1:25" s="43" customFormat="1" ht="14">
      <c r="A41" s="86">
        <f>IF(B41&lt;&gt;"", MAX($A$1:A40)+1, "")</f>
        <v>30</v>
      </c>
      <c r="B41" s="37" t="s">
        <v>141</v>
      </c>
      <c r="C41" s="44" t="s">
        <v>335</v>
      </c>
      <c r="D41" s="22" t="s">
        <v>262</v>
      </c>
      <c r="E41" s="39">
        <v>6</v>
      </c>
      <c r="F41" s="40"/>
      <c r="G41" s="40"/>
      <c r="H41" s="136">
        <f t="shared" si="6"/>
        <v>0</v>
      </c>
      <c r="I41" s="42"/>
      <c r="J41" s="42"/>
      <c r="K41" s="63">
        <f t="shared" si="7"/>
        <v>0</v>
      </c>
      <c r="L41" s="41">
        <f t="shared" si="8"/>
        <v>0</v>
      </c>
      <c r="M41" s="41">
        <f t="shared" si="9"/>
        <v>0</v>
      </c>
      <c r="N41" s="41">
        <f t="shared" si="10"/>
        <v>0</v>
      </c>
      <c r="O41" s="41">
        <f t="shared" si="11"/>
        <v>0</v>
      </c>
      <c r="P41" s="41">
        <f t="shared" si="12"/>
        <v>0</v>
      </c>
      <c r="Q41" s="137"/>
    </row>
    <row r="42" spans="1:25" s="43" customFormat="1" ht="14">
      <c r="A42" s="86">
        <f>IF(B42&lt;&gt;"", MAX($A$1:A41)+1, "")</f>
        <v>31</v>
      </c>
      <c r="B42" s="37" t="s">
        <v>141</v>
      </c>
      <c r="C42" s="44" t="s">
        <v>336</v>
      </c>
      <c r="D42" s="22" t="s">
        <v>262</v>
      </c>
      <c r="E42" s="39">
        <v>4</v>
      </c>
      <c r="F42" s="40"/>
      <c r="G42" s="40"/>
      <c r="H42" s="136">
        <f t="shared" si="6"/>
        <v>0</v>
      </c>
      <c r="I42" s="42"/>
      <c r="J42" s="42"/>
      <c r="K42" s="63">
        <f t="shared" si="7"/>
        <v>0</v>
      </c>
      <c r="L42" s="41">
        <f t="shared" si="8"/>
        <v>0</v>
      </c>
      <c r="M42" s="41">
        <f t="shared" si="9"/>
        <v>0</v>
      </c>
      <c r="N42" s="41">
        <f t="shared" si="10"/>
        <v>0</v>
      </c>
      <c r="O42" s="41">
        <f t="shared" si="11"/>
        <v>0</v>
      </c>
      <c r="P42" s="41">
        <f t="shared" si="12"/>
        <v>0</v>
      </c>
      <c r="Q42" s="137"/>
    </row>
    <row r="43" spans="1:25" s="43" customFormat="1" ht="14">
      <c r="A43" s="86">
        <f>IF(B43&lt;&gt;"", MAX($A$1:A42)+1, "")</f>
        <v>32</v>
      </c>
      <c r="B43" s="37" t="s">
        <v>141</v>
      </c>
      <c r="C43" s="44" t="s">
        <v>337</v>
      </c>
      <c r="D43" s="22" t="s">
        <v>262</v>
      </c>
      <c r="E43" s="39">
        <v>2</v>
      </c>
      <c r="F43" s="40"/>
      <c r="G43" s="40"/>
      <c r="H43" s="136">
        <f t="shared" si="6"/>
        <v>0</v>
      </c>
      <c r="I43" s="42"/>
      <c r="J43" s="42"/>
      <c r="K43" s="63">
        <f t="shared" si="7"/>
        <v>0</v>
      </c>
      <c r="L43" s="41">
        <f t="shared" si="8"/>
        <v>0</v>
      </c>
      <c r="M43" s="41">
        <f t="shared" si="9"/>
        <v>0</v>
      </c>
      <c r="N43" s="41">
        <f t="shared" si="10"/>
        <v>0</v>
      </c>
      <c r="O43" s="41">
        <f t="shared" si="11"/>
        <v>0</v>
      </c>
      <c r="P43" s="41">
        <f t="shared" si="12"/>
        <v>0</v>
      </c>
      <c r="Q43" s="137"/>
    </row>
    <row r="44" spans="1:25" s="43" customFormat="1" ht="14">
      <c r="A44" s="86">
        <f>IF(B44&lt;&gt;"", MAX($A$1:A43)+1, "")</f>
        <v>33</v>
      </c>
      <c r="B44" s="37" t="s">
        <v>141</v>
      </c>
      <c r="C44" s="44" t="s">
        <v>338</v>
      </c>
      <c r="D44" s="22" t="s">
        <v>262</v>
      </c>
      <c r="E44" s="39">
        <v>3</v>
      </c>
      <c r="F44" s="40"/>
      <c r="G44" s="40"/>
      <c r="H44" s="136">
        <f t="shared" si="6"/>
        <v>0</v>
      </c>
      <c r="I44" s="42"/>
      <c r="J44" s="42"/>
      <c r="K44" s="63">
        <f t="shared" si="7"/>
        <v>0</v>
      </c>
      <c r="L44" s="41">
        <f t="shared" si="8"/>
        <v>0</v>
      </c>
      <c r="M44" s="41">
        <f t="shared" si="9"/>
        <v>0</v>
      </c>
      <c r="N44" s="41">
        <f t="shared" si="10"/>
        <v>0</v>
      </c>
      <c r="O44" s="41">
        <f t="shared" si="11"/>
        <v>0</v>
      </c>
      <c r="P44" s="41">
        <f t="shared" si="12"/>
        <v>0</v>
      </c>
      <c r="Q44" s="137"/>
    </row>
    <row r="45" spans="1:25" s="43" customFormat="1" ht="14">
      <c r="A45" s="86">
        <f>IF(B45&lt;&gt;"", MAX($A$1:A44)+1, "")</f>
        <v>34</v>
      </c>
      <c r="B45" s="37" t="s">
        <v>141</v>
      </c>
      <c r="C45" s="44" t="s">
        <v>157</v>
      </c>
      <c r="D45" s="22" t="s">
        <v>115</v>
      </c>
      <c r="E45" s="39">
        <v>1</v>
      </c>
      <c r="F45" s="40"/>
      <c r="G45" s="40"/>
      <c r="H45" s="136">
        <f t="shared" si="6"/>
        <v>0</v>
      </c>
      <c r="I45" s="42"/>
      <c r="J45" s="42"/>
      <c r="K45" s="63">
        <f t="shared" si="7"/>
        <v>0</v>
      </c>
      <c r="L45" s="41">
        <f t="shared" si="8"/>
        <v>0</v>
      </c>
      <c r="M45" s="41">
        <f t="shared" si="9"/>
        <v>0</v>
      </c>
      <c r="N45" s="41">
        <f t="shared" si="10"/>
        <v>0</v>
      </c>
      <c r="O45" s="41">
        <f t="shared" si="11"/>
        <v>0</v>
      </c>
      <c r="P45" s="41">
        <f t="shared" si="12"/>
        <v>0</v>
      </c>
      <c r="Q45" s="137"/>
    </row>
    <row r="46" spans="1:25" s="43" customFormat="1" ht="14">
      <c r="A46" s="86">
        <f>IF(B46&lt;&gt;"", MAX($A$1:A45)+1, "")</f>
        <v>35</v>
      </c>
      <c r="B46" s="37" t="s">
        <v>141</v>
      </c>
      <c r="C46" s="44" t="s">
        <v>148</v>
      </c>
      <c r="D46" s="22" t="s">
        <v>115</v>
      </c>
      <c r="E46" s="39">
        <v>1</v>
      </c>
      <c r="F46" s="40"/>
      <c r="G46" s="40"/>
      <c r="H46" s="136">
        <f t="shared" si="6"/>
        <v>0</v>
      </c>
      <c r="I46" s="42"/>
      <c r="J46" s="42"/>
      <c r="K46" s="63">
        <f t="shared" si="7"/>
        <v>0</v>
      </c>
      <c r="L46" s="41">
        <f t="shared" si="8"/>
        <v>0</v>
      </c>
      <c r="M46" s="41">
        <f t="shared" si="9"/>
        <v>0</v>
      </c>
      <c r="N46" s="41">
        <f t="shared" si="10"/>
        <v>0</v>
      </c>
      <c r="O46" s="41">
        <f t="shared" si="11"/>
        <v>0</v>
      </c>
      <c r="P46" s="41">
        <f t="shared" si="12"/>
        <v>0</v>
      </c>
      <c r="Q46" s="137"/>
    </row>
    <row r="47" spans="1:25" ht="28">
      <c r="A47" s="86" t="str">
        <f>IF(B47&lt;&gt;"", MAX($A$1:A46)+1, "")</f>
        <v/>
      </c>
      <c r="B47" s="37"/>
      <c r="C47" s="46" t="s">
        <v>127</v>
      </c>
      <c r="D47" s="47"/>
      <c r="E47" s="47"/>
      <c r="F47" s="48"/>
      <c r="G47" s="48"/>
      <c r="H47" s="49"/>
      <c r="I47" s="49"/>
      <c r="J47" s="49"/>
      <c r="K47" s="49"/>
      <c r="L47" s="50">
        <f>SUM(L12:L46)</f>
        <v>0</v>
      </c>
      <c r="M47" s="50">
        <f t="shared" ref="M47:P47" si="13">SUM(M12:M46)</f>
        <v>0</v>
      </c>
      <c r="N47" s="50">
        <f t="shared" si="13"/>
        <v>0</v>
      </c>
      <c r="O47" s="50">
        <f t="shared" si="13"/>
        <v>0</v>
      </c>
      <c r="P47" s="50">
        <f t="shared" si="13"/>
        <v>0</v>
      </c>
    </row>
    <row r="48" spans="1:25" s="71" customFormat="1" ht="54.75" customHeight="1">
      <c r="A48" s="345" t="s">
        <v>179</v>
      </c>
      <c r="B48" s="346"/>
      <c r="C48" s="346"/>
      <c r="D48" s="346"/>
      <c r="E48" s="346"/>
      <c r="F48" s="346"/>
      <c r="G48" s="346"/>
      <c r="H48" s="346"/>
      <c r="I48" s="346"/>
      <c r="J48" s="346"/>
      <c r="K48" s="346"/>
      <c r="L48" s="346"/>
      <c r="M48" s="346"/>
      <c r="N48" s="346"/>
      <c r="O48" s="140"/>
      <c r="P48" s="140"/>
      <c r="Q48" s="140"/>
      <c r="R48" s="140"/>
      <c r="S48" s="140"/>
      <c r="T48" s="140"/>
      <c r="U48" s="140"/>
      <c r="V48" s="140"/>
      <c r="W48" s="140"/>
      <c r="X48" s="140"/>
      <c r="Y48" s="140"/>
    </row>
    <row r="49" spans="3:16">
      <c r="C49" s="52"/>
      <c r="D49" s="24"/>
      <c r="F49" s="53"/>
      <c r="L49" s="54"/>
      <c r="N49" s="55"/>
      <c r="O49" s="56"/>
    </row>
    <row r="50" spans="3:16">
      <c r="C50" s="52"/>
      <c r="D50" s="24"/>
      <c r="F50" s="53"/>
      <c r="L50" s="54"/>
      <c r="N50" s="55"/>
      <c r="O50" s="55"/>
      <c r="P50" s="57"/>
    </row>
    <row r="51" spans="3:16">
      <c r="C51" s="58" t="s">
        <v>717</v>
      </c>
      <c r="F51" s="53"/>
      <c r="L51" s="54"/>
      <c r="N51" s="55"/>
      <c r="O51" s="55"/>
      <c r="P51" s="57"/>
    </row>
    <row r="52" spans="3:16">
      <c r="C52" s="2" t="s">
        <v>718</v>
      </c>
      <c r="F52" s="53"/>
      <c r="L52" s="54"/>
      <c r="N52" s="55"/>
      <c r="O52" s="55"/>
      <c r="P52" s="57"/>
    </row>
  </sheetData>
  <mergeCells count="9">
    <mergeCell ref="A48:N48"/>
    <mergeCell ref="D2:O2"/>
    <mergeCell ref="A9:A10"/>
    <mergeCell ref="B9:B10"/>
    <mergeCell ref="C9:C10"/>
    <mergeCell ref="D9:D10"/>
    <mergeCell ref="E9:E10"/>
    <mergeCell ref="F9:K9"/>
    <mergeCell ref="L9:P9"/>
  </mergeCells>
  <phoneticPr fontId="28" type="noConversion"/>
  <pageMargins left="0.25" right="0.25" top="0.75" bottom="0.75" header="0.3" footer="0.3"/>
  <pageSetup paperSize="9" scale="67" orientation="landscape" r:id="rId1"/>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X41"/>
  <sheetViews>
    <sheetView zoomScaleNormal="100" workbookViewId="0">
      <selection activeCell="C40" sqref="C40:C41"/>
    </sheetView>
  </sheetViews>
  <sheetFormatPr baseColWidth="10" defaultColWidth="9.1640625" defaultRowHeight="13"/>
  <cols>
    <col min="1" max="1" width="5.6640625" style="51" customWidth="1"/>
    <col min="2" max="2" width="11.83203125" style="51" customWidth="1"/>
    <col min="3" max="3" width="46.5" style="59" customWidth="1"/>
    <col min="4" max="4" width="11.5" style="51" customWidth="1"/>
    <col min="5" max="5" width="8" style="24" customWidth="1"/>
    <col min="6" max="16" width="12" style="24" customWidth="1"/>
    <col min="17" max="16384" width="9.1640625" style="24"/>
  </cols>
  <sheetData>
    <row r="1" spans="1:16">
      <c r="A1" s="23"/>
      <c r="B1" s="23"/>
      <c r="C1" s="24"/>
      <c r="D1" s="67" t="s">
        <v>640</v>
      </c>
      <c r="E1" s="26"/>
      <c r="G1" s="27"/>
      <c r="H1" s="26"/>
      <c r="I1" s="26"/>
      <c r="J1" s="26"/>
      <c r="K1" s="26"/>
      <c r="L1" s="26"/>
      <c r="M1" s="26"/>
      <c r="N1" s="26"/>
      <c r="O1" s="26"/>
    </row>
    <row r="2" spans="1:16">
      <c r="A2" s="23"/>
      <c r="B2" s="23"/>
      <c r="C2" s="28"/>
      <c r="D2" s="347" t="s">
        <v>350</v>
      </c>
      <c r="E2" s="347"/>
      <c r="F2" s="347"/>
      <c r="G2" s="347"/>
      <c r="H2" s="347"/>
      <c r="I2" s="347"/>
      <c r="J2" s="347"/>
      <c r="K2" s="347"/>
      <c r="L2" s="347"/>
      <c r="M2" s="347"/>
      <c r="N2" s="347"/>
      <c r="O2" s="347"/>
    </row>
    <row r="3" spans="1:16">
      <c r="A3" s="23"/>
      <c r="B3" s="23"/>
      <c r="C3" s="28"/>
      <c r="D3" s="25"/>
      <c r="E3" s="29"/>
      <c r="F3" s="26"/>
      <c r="G3" s="67"/>
      <c r="H3" s="27"/>
      <c r="I3" s="26"/>
      <c r="J3" s="26"/>
      <c r="K3" s="26"/>
      <c r="L3" s="26"/>
      <c r="M3" s="26"/>
      <c r="N3" s="26"/>
      <c r="O3" s="26"/>
      <c r="P3" s="26"/>
    </row>
    <row r="4" spans="1:16" s="60" customFormat="1">
      <c r="A4" s="75" t="s">
        <v>180</v>
      </c>
      <c r="B4" s="76"/>
      <c r="C4" s="77"/>
      <c r="D4" s="79"/>
      <c r="E4" s="75"/>
      <c r="F4" s="80"/>
      <c r="G4" s="80"/>
      <c r="H4" s="80"/>
      <c r="I4" s="80"/>
      <c r="J4" s="81"/>
      <c r="K4" s="81"/>
      <c r="L4" s="81"/>
      <c r="M4" s="81"/>
      <c r="N4" s="81"/>
    </row>
    <row r="5" spans="1:16" s="60" customFormat="1">
      <c r="A5" s="75" t="s">
        <v>181</v>
      </c>
      <c r="B5" s="76"/>
      <c r="C5" s="77"/>
      <c r="D5" s="79"/>
      <c r="E5" s="75"/>
      <c r="F5" s="80"/>
      <c r="G5" s="80"/>
      <c r="H5" s="80"/>
      <c r="I5" s="80"/>
      <c r="J5" s="81"/>
      <c r="K5" s="81"/>
      <c r="L5" s="81"/>
      <c r="M5" s="81"/>
      <c r="N5" s="81"/>
    </row>
    <row r="6" spans="1:16" s="60" customFormat="1">
      <c r="A6" s="75" t="s">
        <v>182</v>
      </c>
      <c r="B6" s="76"/>
      <c r="C6" s="77"/>
      <c r="D6" s="79"/>
      <c r="E6" s="75"/>
      <c r="F6" s="80"/>
      <c r="G6" s="80"/>
      <c r="H6" s="80"/>
      <c r="I6" s="80"/>
      <c r="J6" s="81"/>
      <c r="K6" s="81"/>
      <c r="L6" s="81"/>
      <c r="M6" s="81"/>
      <c r="N6" s="81"/>
    </row>
    <row r="7" spans="1:16">
      <c r="A7" s="24"/>
      <c r="B7" s="24"/>
      <c r="C7" s="26" t="s">
        <v>653</v>
      </c>
      <c r="D7" s="33"/>
      <c r="E7" s="30"/>
      <c r="F7" s="31"/>
      <c r="G7" s="32"/>
      <c r="H7" s="29"/>
      <c r="I7" s="29"/>
      <c r="J7" s="29"/>
      <c r="K7" s="29"/>
      <c r="M7" s="26" t="s">
        <v>88</v>
      </c>
      <c r="N7" s="26"/>
      <c r="O7" s="34">
        <f>P36</f>
        <v>0</v>
      </c>
      <c r="P7" s="35" t="s">
        <v>13</v>
      </c>
    </row>
    <row r="8" spans="1:16">
      <c r="A8" s="25"/>
      <c r="B8" s="25"/>
      <c r="C8" s="24"/>
      <c r="D8" s="25"/>
      <c r="E8" s="36"/>
      <c r="F8" s="26"/>
      <c r="G8" s="26"/>
      <c r="H8" s="26"/>
      <c r="I8" s="26"/>
      <c r="J8" s="26"/>
      <c r="K8" s="26"/>
      <c r="L8" s="32"/>
      <c r="N8" s="26"/>
      <c r="O8" s="32"/>
      <c r="P8" s="32"/>
    </row>
    <row r="9" spans="1:16" ht="16.5" customHeight="1">
      <c r="A9" s="348" t="s">
        <v>0</v>
      </c>
      <c r="B9" s="348" t="s">
        <v>134</v>
      </c>
      <c r="C9" s="348" t="s">
        <v>92</v>
      </c>
      <c r="D9" s="349" t="s">
        <v>6</v>
      </c>
      <c r="E9" s="349" t="s">
        <v>1</v>
      </c>
      <c r="F9" s="348" t="s">
        <v>2</v>
      </c>
      <c r="G9" s="348"/>
      <c r="H9" s="348"/>
      <c r="I9" s="348"/>
      <c r="J9" s="348"/>
      <c r="K9" s="348"/>
      <c r="L9" s="348" t="s">
        <v>3</v>
      </c>
      <c r="M9" s="348"/>
      <c r="N9" s="348"/>
      <c r="O9" s="348"/>
      <c r="P9" s="348"/>
    </row>
    <row r="10" spans="1:16" ht="78" customHeight="1">
      <c r="A10" s="348"/>
      <c r="B10" s="348"/>
      <c r="C10" s="348"/>
      <c r="D10" s="349"/>
      <c r="E10" s="349"/>
      <c r="F10" s="68" t="s">
        <v>4</v>
      </c>
      <c r="G10" s="68" t="s">
        <v>117</v>
      </c>
      <c r="H10" s="68" t="s">
        <v>93</v>
      </c>
      <c r="I10" s="68" t="s">
        <v>91</v>
      </c>
      <c r="J10" s="68" t="s">
        <v>94</v>
      </c>
      <c r="K10" s="68" t="s">
        <v>95</v>
      </c>
      <c r="L10" s="68" t="s">
        <v>5</v>
      </c>
      <c r="M10" s="68" t="s">
        <v>96</v>
      </c>
      <c r="N10" s="68" t="s">
        <v>91</v>
      </c>
      <c r="O10" s="68" t="s">
        <v>97</v>
      </c>
      <c r="P10" s="68" t="s">
        <v>98</v>
      </c>
    </row>
    <row r="11" spans="1:16" s="43" customFormat="1" ht="14">
      <c r="A11" s="37"/>
      <c r="B11" s="37"/>
      <c r="C11" s="38" t="s">
        <v>350</v>
      </c>
      <c r="D11" s="22"/>
      <c r="E11" s="39"/>
      <c r="F11" s="40"/>
      <c r="G11" s="40"/>
      <c r="H11" s="41"/>
      <c r="I11" s="42"/>
      <c r="J11" s="42"/>
      <c r="K11" s="40"/>
      <c r="L11" s="41"/>
      <c r="M11" s="41"/>
      <c r="N11" s="41"/>
      <c r="O11" s="41"/>
      <c r="P11" s="41"/>
    </row>
    <row r="12" spans="1:16" s="43" customFormat="1" ht="14">
      <c r="A12" s="86">
        <f>IF(B12&lt;&gt;"", MAX($A$1:A11)+1, "")</f>
        <v>1</v>
      </c>
      <c r="B12" s="37" t="s">
        <v>141</v>
      </c>
      <c r="C12" s="44" t="s">
        <v>339</v>
      </c>
      <c r="D12" s="22" t="s">
        <v>16</v>
      </c>
      <c r="E12" s="39">
        <v>99.7</v>
      </c>
      <c r="F12" s="40"/>
      <c r="G12" s="40"/>
      <c r="H12" s="136">
        <f>SUM(F12*G12)</f>
        <v>0</v>
      </c>
      <c r="I12" s="42"/>
      <c r="J12" s="42"/>
      <c r="K12" s="63">
        <f t="shared" ref="K12" si="0">SUM(H12:J12)</f>
        <v>0</v>
      </c>
      <c r="L12" s="41">
        <f t="shared" ref="L12" si="1">SUM(E12*F12)</f>
        <v>0</v>
      </c>
      <c r="M12" s="41">
        <f t="shared" ref="M12" si="2">SUM(E12*H12)</f>
        <v>0</v>
      </c>
      <c r="N12" s="41">
        <f t="shared" ref="N12" si="3">SUM(E12*I12)</f>
        <v>0</v>
      </c>
      <c r="O12" s="41">
        <f t="shared" ref="O12" si="4">SUM(E12*J12)</f>
        <v>0</v>
      </c>
      <c r="P12" s="41">
        <f t="shared" ref="P12" si="5">SUM(M12:O12)</f>
        <v>0</v>
      </c>
    </row>
    <row r="13" spans="1:16" s="43" customFormat="1" ht="14">
      <c r="A13" s="86">
        <f>IF(B13&lt;&gt;"", MAX($A$1:A12)+1, "")</f>
        <v>2</v>
      </c>
      <c r="B13" s="37" t="s">
        <v>141</v>
      </c>
      <c r="C13" s="44" t="s">
        <v>340</v>
      </c>
      <c r="D13" s="22" t="s">
        <v>187</v>
      </c>
      <c r="E13" s="39">
        <v>2</v>
      </c>
      <c r="F13" s="40"/>
      <c r="G13" s="40"/>
      <c r="H13" s="136">
        <f t="shared" ref="H13:H35" si="6">SUM(F13*G13)</f>
        <v>0</v>
      </c>
      <c r="I13" s="42"/>
      <c r="J13" s="42"/>
      <c r="K13" s="63">
        <f t="shared" ref="K13:K35" si="7">SUM(H13:J13)</f>
        <v>0</v>
      </c>
      <c r="L13" s="41">
        <f t="shared" ref="L13:L35" si="8">SUM(E13*F13)</f>
        <v>0</v>
      </c>
      <c r="M13" s="41">
        <f t="shared" ref="M13:M35" si="9">SUM(E13*H13)</f>
        <v>0</v>
      </c>
      <c r="N13" s="41">
        <f t="shared" ref="N13:N35" si="10">SUM(E13*I13)</f>
        <v>0</v>
      </c>
      <c r="O13" s="41">
        <f t="shared" ref="O13:O35" si="11">SUM(E13*J13)</f>
        <v>0</v>
      </c>
      <c r="P13" s="41">
        <f t="shared" ref="P13:P35" si="12">SUM(M13:O13)</f>
        <v>0</v>
      </c>
    </row>
    <row r="14" spans="1:16" s="43" customFormat="1" ht="14">
      <c r="A14" s="86">
        <f>IF(B14&lt;&gt;"", MAX($A$1:A13)+1, "")</f>
        <v>3</v>
      </c>
      <c r="B14" s="37" t="s">
        <v>141</v>
      </c>
      <c r="C14" s="44" t="s">
        <v>411</v>
      </c>
      <c r="D14" s="22" t="s">
        <v>17</v>
      </c>
      <c r="E14" s="39">
        <v>2</v>
      </c>
      <c r="F14" s="40"/>
      <c r="G14" s="40"/>
      <c r="H14" s="136">
        <f t="shared" si="6"/>
        <v>0</v>
      </c>
      <c r="I14" s="42"/>
      <c r="J14" s="42"/>
      <c r="K14" s="63">
        <f t="shared" si="7"/>
        <v>0</v>
      </c>
      <c r="L14" s="41">
        <f t="shared" si="8"/>
        <v>0</v>
      </c>
      <c r="M14" s="41">
        <f t="shared" si="9"/>
        <v>0</v>
      </c>
      <c r="N14" s="41">
        <f t="shared" si="10"/>
        <v>0</v>
      </c>
      <c r="O14" s="41">
        <f t="shared" si="11"/>
        <v>0</v>
      </c>
      <c r="P14" s="41">
        <f t="shared" si="12"/>
        <v>0</v>
      </c>
    </row>
    <row r="15" spans="1:16" s="43" customFormat="1" ht="14">
      <c r="A15" s="86">
        <f>IF(B15&lt;&gt;"", MAX($A$1:A14)+1, "")</f>
        <v>4</v>
      </c>
      <c r="B15" s="37" t="s">
        <v>141</v>
      </c>
      <c r="C15" s="44" t="s">
        <v>412</v>
      </c>
      <c r="D15" s="22" t="s">
        <v>17</v>
      </c>
      <c r="E15" s="39">
        <v>2</v>
      </c>
      <c r="F15" s="40"/>
      <c r="G15" s="40"/>
      <c r="H15" s="136">
        <f t="shared" si="6"/>
        <v>0</v>
      </c>
      <c r="I15" s="42"/>
      <c r="J15" s="42"/>
      <c r="K15" s="63">
        <f t="shared" si="7"/>
        <v>0</v>
      </c>
      <c r="L15" s="41">
        <f t="shared" si="8"/>
        <v>0</v>
      </c>
      <c r="M15" s="41">
        <f t="shared" si="9"/>
        <v>0</v>
      </c>
      <c r="N15" s="41">
        <f t="shared" si="10"/>
        <v>0</v>
      </c>
      <c r="O15" s="41">
        <f t="shared" si="11"/>
        <v>0</v>
      </c>
      <c r="P15" s="41">
        <f t="shared" si="12"/>
        <v>0</v>
      </c>
    </row>
    <row r="16" spans="1:16" s="43" customFormat="1" ht="14">
      <c r="A16" s="86">
        <f>IF(B16&lt;&gt;"", MAX($A$1:A15)+1, "")</f>
        <v>5</v>
      </c>
      <c r="B16" s="37" t="s">
        <v>141</v>
      </c>
      <c r="C16" s="44" t="s">
        <v>413</v>
      </c>
      <c r="D16" s="22" t="s">
        <v>16</v>
      </c>
      <c r="E16" s="39">
        <v>45</v>
      </c>
      <c r="F16" s="40"/>
      <c r="G16" s="40"/>
      <c r="H16" s="136">
        <f t="shared" si="6"/>
        <v>0</v>
      </c>
      <c r="I16" s="42"/>
      <c r="J16" s="42"/>
      <c r="K16" s="63">
        <f t="shared" si="7"/>
        <v>0</v>
      </c>
      <c r="L16" s="41">
        <f t="shared" si="8"/>
        <v>0</v>
      </c>
      <c r="M16" s="41">
        <f t="shared" si="9"/>
        <v>0</v>
      </c>
      <c r="N16" s="41">
        <f t="shared" si="10"/>
        <v>0</v>
      </c>
      <c r="O16" s="41">
        <f t="shared" si="11"/>
        <v>0</v>
      </c>
      <c r="P16" s="41">
        <f t="shared" si="12"/>
        <v>0</v>
      </c>
    </row>
    <row r="17" spans="1:16" s="43" customFormat="1" ht="14">
      <c r="A17" s="86">
        <f>IF(B17&lt;&gt;"", MAX($A$1:A16)+1, "")</f>
        <v>6</v>
      </c>
      <c r="B17" s="37" t="s">
        <v>141</v>
      </c>
      <c r="C17" s="64" t="s">
        <v>414</v>
      </c>
      <c r="D17" s="22" t="s">
        <v>16</v>
      </c>
      <c r="E17" s="39">
        <v>71</v>
      </c>
      <c r="F17" s="40"/>
      <c r="G17" s="40"/>
      <c r="H17" s="136">
        <f t="shared" si="6"/>
        <v>0</v>
      </c>
      <c r="I17" s="42"/>
      <c r="J17" s="42"/>
      <c r="K17" s="63">
        <f t="shared" si="7"/>
        <v>0</v>
      </c>
      <c r="L17" s="41">
        <f t="shared" si="8"/>
        <v>0</v>
      </c>
      <c r="M17" s="41">
        <f t="shared" si="9"/>
        <v>0</v>
      </c>
      <c r="N17" s="41">
        <f t="shared" si="10"/>
        <v>0</v>
      </c>
      <c r="O17" s="41">
        <f t="shared" si="11"/>
        <v>0</v>
      </c>
      <c r="P17" s="41">
        <f t="shared" si="12"/>
        <v>0</v>
      </c>
    </row>
    <row r="18" spans="1:16" s="43" customFormat="1" ht="14">
      <c r="A18" s="86">
        <f>IF(B18&lt;&gt;"", MAX($A$1:A17)+1, "")</f>
        <v>7</v>
      </c>
      <c r="B18" s="37" t="s">
        <v>141</v>
      </c>
      <c r="C18" s="44" t="s">
        <v>341</v>
      </c>
      <c r="D18" s="22" t="s">
        <v>17</v>
      </c>
      <c r="E18" s="39">
        <v>2</v>
      </c>
      <c r="F18" s="40"/>
      <c r="G18" s="40"/>
      <c r="H18" s="136">
        <f t="shared" si="6"/>
        <v>0</v>
      </c>
      <c r="I18" s="42"/>
      <c r="J18" s="42"/>
      <c r="K18" s="63">
        <f t="shared" si="7"/>
        <v>0</v>
      </c>
      <c r="L18" s="41">
        <f t="shared" si="8"/>
        <v>0</v>
      </c>
      <c r="M18" s="41">
        <f t="shared" si="9"/>
        <v>0</v>
      </c>
      <c r="N18" s="41">
        <f t="shared" si="10"/>
        <v>0</v>
      </c>
      <c r="O18" s="41">
        <f t="shared" si="11"/>
        <v>0</v>
      </c>
      <c r="P18" s="41">
        <f t="shared" si="12"/>
        <v>0</v>
      </c>
    </row>
    <row r="19" spans="1:16" s="43" customFormat="1" ht="14">
      <c r="A19" s="86">
        <f>IF(B19&lt;&gt;"", MAX($A$1:A18)+1, "")</f>
        <v>8</v>
      </c>
      <c r="B19" s="37" t="s">
        <v>141</v>
      </c>
      <c r="C19" s="44" t="s">
        <v>342</v>
      </c>
      <c r="D19" s="22" t="s">
        <v>17</v>
      </c>
      <c r="E19" s="39">
        <v>8</v>
      </c>
      <c r="F19" s="40"/>
      <c r="G19" s="40"/>
      <c r="H19" s="136">
        <f t="shared" si="6"/>
        <v>0</v>
      </c>
      <c r="I19" s="42"/>
      <c r="J19" s="42"/>
      <c r="K19" s="63">
        <f t="shared" si="7"/>
        <v>0</v>
      </c>
      <c r="L19" s="41">
        <f t="shared" si="8"/>
        <v>0</v>
      </c>
      <c r="M19" s="41">
        <f t="shared" si="9"/>
        <v>0</v>
      </c>
      <c r="N19" s="41">
        <f t="shared" si="10"/>
        <v>0</v>
      </c>
      <c r="O19" s="41">
        <f t="shared" si="11"/>
        <v>0</v>
      </c>
      <c r="P19" s="41">
        <f t="shared" si="12"/>
        <v>0</v>
      </c>
    </row>
    <row r="20" spans="1:16" s="43" customFormat="1" ht="14">
      <c r="A20" s="86">
        <f>IF(B20&lt;&gt;"", MAX($A$1:A19)+1, "")</f>
        <v>9</v>
      </c>
      <c r="B20" s="37" t="s">
        <v>141</v>
      </c>
      <c r="C20" s="44" t="s">
        <v>343</v>
      </c>
      <c r="D20" s="22" t="s">
        <v>17</v>
      </c>
      <c r="E20" s="39">
        <v>4</v>
      </c>
      <c r="F20" s="40"/>
      <c r="G20" s="40"/>
      <c r="H20" s="136">
        <f t="shared" si="6"/>
        <v>0</v>
      </c>
      <c r="I20" s="42"/>
      <c r="J20" s="42"/>
      <c r="K20" s="63">
        <f t="shared" si="7"/>
        <v>0</v>
      </c>
      <c r="L20" s="41">
        <f t="shared" si="8"/>
        <v>0</v>
      </c>
      <c r="M20" s="41">
        <f t="shared" si="9"/>
        <v>0</v>
      </c>
      <c r="N20" s="41">
        <f t="shared" si="10"/>
        <v>0</v>
      </c>
      <c r="O20" s="41">
        <f t="shared" si="11"/>
        <v>0</v>
      </c>
      <c r="P20" s="41">
        <f t="shared" si="12"/>
        <v>0</v>
      </c>
    </row>
    <row r="21" spans="1:16" s="43" customFormat="1" ht="14">
      <c r="A21" s="86">
        <f>IF(B21&lt;&gt;"", MAX($A$1:A20)+1, "")</f>
        <v>10</v>
      </c>
      <c r="B21" s="37" t="s">
        <v>141</v>
      </c>
      <c r="C21" s="44" t="s">
        <v>415</v>
      </c>
      <c r="D21" s="22" t="s">
        <v>17</v>
      </c>
      <c r="E21" s="39">
        <v>2</v>
      </c>
      <c r="F21" s="40"/>
      <c r="G21" s="40"/>
      <c r="H21" s="136">
        <f t="shared" si="6"/>
        <v>0</v>
      </c>
      <c r="I21" s="42"/>
      <c r="J21" s="42"/>
      <c r="K21" s="63">
        <f t="shared" si="7"/>
        <v>0</v>
      </c>
      <c r="L21" s="41">
        <f t="shared" si="8"/>
        <v>0</v>
      </c>
      <c r="M21" s="41">
        <f t="shared" si="9"/>
        <v>0</v>
      </c>
      <c r="N21" s="41">
        <f t="shared" si="10"/>
        <v>0</v>
      </c>
      <c r="O21" s="41">
        <f t="shared" si="11"/>
        <v>0</v>
      </c>
      <c r="P21" s="41">
        <f t="shared" si="12"/>
        <v>0</v>
      </c>
    </row>
    <row r="22" spans="1:16" s="43" customFormat="1" ht="14">
      <c r="A22" s="86">
        <f>IF(B22&lt;&gt;"", MAX($A$1:A21)+1, "")</f>
        <v>11</v>
      </c>
      <c r="B22" s="37" t="s">
        <v>141</v>
      </c>
      <c r="C22" s="64" t="s">
        <v>416</v>
      </c>
      <c r="D22" s="22" t="s">
        <v>17</v>
      </c>
      <c r="E22" s="39">
        <v>2</v>
      </c>
      <c r="F22" s="40"/>
      <c r="G22" s="40"/>
      <c r="H22" s="136">
        <f t="shared" si="6"/>
        <v>0</v>
      </c>
      <c r="I22" s="42"/>
      <c r="J22" s="42"/>
      <c r="K22" s="63">
        <f t="shared" si="7"/>
        <v>0</v>
      </c>
      <c r="L22" s="41">
        <f t="shared" si="8"/>
        <v>0</v>
      </c>
      <c r="M22" s="41">
        <f t="shared" si="9"/>
        <v>0</v>
      </c>
      <c r="N22" s="41">
        <f t="shared" si="10"/>
        <v>0</v>
      </c>
      <c r="O22" s="41">
        <f t="shared" si="11"/>
        <v>0</v>
      </c>
      <c r="P22" s="41">
        <f t="shared" si="12"/>
        <v>0</v>
      </c>
    </row>
    <row r="23" spans="1:16" s="43" customFormat="1" ht="14">
      <c r="A23" s="86">
        <f>IF(B23&lt;&gt;"", MAX($A$1:A22)+1, "")</f>
        <v>12</v>
      </c>
      <c r="B23" s="37" t="s">
        <v>141</v>
      </c>
      <c r="C23" s="44" t="s">
        <v>417</v>
      </c>
      <c r="D23" s="22" t="s">
        <v>17</v>
      </c>
      <c r="E23" s="39">
        <v>4</v>
      </c>
      <c r="F23" s="40"/>
      <c r="G23" s="40"/>
      <c r="H23" s="136">
        <f t="shared" si="6"/>
        <v>0</v>
      </c>
      <c r="I23" s="42"/>
      <c r="J23" s="42"/>
      <c r="K23" s="63">
        <f t="shared" si="7"/>
        <v>0</v>
      </c>
      <c r="L23" s="41">
        <f t="shared" si="8"/>
        <v>0</v>
      </c>
      <c r="M23" s="41">
        <f t="shared" si="9"/>
        <v>0</v>
      </c>
      <c r="N23" s="41">
        <f t="shared" si="10"/>
        <v>0</v>
      </c>
      <c r="O23" s="41">
        <f t="shared" si="11"/>
        <v>0</v>
      </c>
      <c r="P23" s="41">
        <f t="shared" si="12"/>
        <v>0</v>
      </c>
    </row>
    <row r="24" spans="1:16" s="43" customFormat="1" ht="14">
      <c r="A24" s="86">
        <f>IF(B24&lt;&gt;"", MAX($A$1:A23)+1, "")</f>
        <v>13</v>
      </c>
      <c r="B24" s="37" t="s">
        <v>141</v>
      </c>
      <c r="C24" s="44" t="s">
        <v>418</v>
      </c>
      <c r="D24" s="22" t="s">
        <v>115</v>
      </c>
      <c r="E24" s="39">
        <v>2</v>
      </c>
      <c r="F24" s="40"/>
      <c r="G24" s="40"/>
      <c r="H24" s="136">
        <f t="shared" si="6"/>
        <v>0</v>
      </c>
      <c r="I24" s="42"/>
      <c r="J24" s="42"/>
      <c r="K24" s="63">
        <f t="shared" si="7"/>
        <v>0</v>
      </c>
      <c r="L24" s="41">
        <f t="shared" si="8"/>
        <v>0</v>
      </c>
      <c r="M24" s="41">
        <f t="shared" si="9"/>
        <v>0</v>
      </c>
      <c r="N24" s="41">
        <f t="shared" si="10"/>
        <v>0</v>
      </c>
      <c r="O24" s="41">
        <f t="shared" si="11"/>
        <v>0</v>
      </c>
      <c r="P24" s="41">
        <f t="shared" si="12"/>
        <v>0</v>
      </c>
    </row>
    <row r="25" spans="1:16" s="43" customFormat="1" ht="14">
      <c r="A25" s="86">
        <f>IF(B25&lt;&gt;"", MAX($A$1:A24)+1, "")</f>
        <v>14</v>
      </c>
      <c r="B25" s="37" t="s">
        <v>141</v>
      </c>
      <c r="C25" s="44" t="s">
        <v>419</v>
      </c>
      <c r="D25" s="22" t="s">
        <v>115</v>
      </c>
      <c r="E25" s="39">
        <v>8</v>
      </c>
      <c r="F25" s="40"/>
      <c r="G25" s="40"/>
      <c r="H25" s="136">
        <f t="shared" si="6"/>
        <v>0</v>
      </c>
      <c r="I25" s="42"/>
      <c r="J25" s="42"/>
      <c r="K25" s="63">
        <f t="shared" si="7"/>
        <v>0</v>
      </c>
      <c r="L25" s="41">
        <f t="shared" si="8"/>
        <v>0</v>
      </c>
      <c r="M25" s="41">
        <f t="shared" si="9"/>
        <v>0</v>
      </c>
      <c r="N25" s="41">
        <f t="shared" si="10"/>
        <v>0</v>
      </c>
      <c r="O25" s="41">
        <f t="shared" si="11"/>
        <v>0</v>
      </c>
      <c r="P25" s="41">
        <f t="shared" si="12"/>
        <v>0</v>
      </c>
    </row>
    <row r="26" spans="1:16" s="43" customFormat="1" ht="14">
      <c r="A26" s="86">
        <f>IF(B26&lt;&gt;"", MAX($A$1:A25)+1, "")</f>
        <v>15</v>
      </c>
      <c r="B26" s="37" t="s">
        <v>141</v>
      </c>
      <c r="C26" s="44" t="s">
        <v>419</v>
      </c>
      <c r="D26" s="22" t="s">
        <v>115</v>
      </c>
      <c r="E26" s="39">
        <v>26</v>
      </c>
      <c r="F26" s="40"/>
      <c r="G26" s="40"/>
      <c r="H26" s="136">
        <f t="shared" si="6"/>
        <v>0</v>
      </c>
      <c r="I26" s="42"/>
      <c r="J26" s="42"/>
      <c r="K26" s="63">
        <f t="shared" si="7"/>
        <v>0</v>
      </c>
      <c r="L26" s="41">
        <f t="shared" si="8"/>
        <v>0</v>
      </c>
      <c r="M26" s="41">
        <f t="shared" si="9"/>
        <v>0</v>
      </c>
      <c r="N26" s="41">
        <f t="shared" si="10"/>
        <v>0</v>
      </c>
      <c r="O26" s="41">
        <f t="shared" si="11"/>
        <v>0</v>
      </c>
      <c r="P26" s="41">
        <f t="shared" si="12"/>
        <v>0</v>
      </c>
    </row>
    <row r="27" spans="1:16" s="43" customFormat="1" ht="14">
      <c r="A27" s="86">
        <f>IF(B27&lt;&gt;"", MAX($A$1:A26)+1, "")</f>
        <v>16</v>
      </c>
      <c r="B27" s="37" t="s">
        <v>141</v>
      </c>
      <c r="C27" s="44" t="s">
        <v>420</v>
      </c>
      <c r="D27" s="22" t="s">
        <v>17</v>
      </c>
      <c r="E27" s="39">
        <v>2</v>
      </c>
      <c r="F27" s="40"/>
      <c r="G27" s="40"/>
      <c r="H27" s="136">
        <f t="shared" si="6"/>
        <v>0</v>
      </c>
      <c r="I27" s="42"/>
      <c r="J27" s="42"/>
      <c r="K27" s="63">
        <f t="shared" si="7"/>
        <v>0</v>
      </c>
      <c r="L27" s="41">
        <f t="shared" si="8"/>
        <v>0</v>
      </c>
      <c r="M27" s="41">
        <f t="shared" si="9"/>
        <v>0</v>
      </c>
      <c r="N27" s="41">
        <f t="shared" si="10"/>
        <v>0</v>
      </c>
      <c r="O27" s="41">
        <f t="shared" si="11"/>
        <v>0</v>
      </c>
      <c r="P27" s="41">
        <f t="shared" si="12"/>
        <v>0</v>
      </c>
    </row>
    <row r="28" spans="1:16" s="43" customFormat="1" ht="14">
      <c r="A28" s="86">
        <f>IF(B28&lt;&gt;"", MAX($A$1:A27)+1, "")</f>
        <v>17</v>
      </c>
      <c r="B28" s="37" t="s">
        <v>141</v>
      </c>
      <c r="C28" s="44" t="s">
        <v>344</v>
      </c>
      <c r="D28" s="22" t="s">
        <v>187</v>
      </c>
      <c r="E28" s="39">
        <v>2</v>
      </c>
      <c r="F28" s="40"/>
      <c r="G28" s="40"/>
      <c r="H28" s="136">
        <f t="shared" si="6"/>
        <v>0</v>
      </c>
      <c r="I28" s="42"/>
      <c r="J28" s="42"/>
      <c r="K28" s="63">
        <f t="shared" si="7"/>
        <v>0</v>
      </c>
      <c r="L28" s="41">
        <f t="shared" si="8"/>
        <v>0</v>
      </c>
      <c r="M28" s="41">
        <f t="shared" si="9"/>
        <v>0</v>
      </c>
      <c r="N28" s="41">
        <f t="shared" si="10"/>
        <v>0</v>
      </c>
      <c r="O28" s="41">
        <f t="shared" si="11"/>
        <v>0</v>
      </c>
      <c r="P28" s="41">
        <f t="shared" si="12"/>
        <v>0</v>
      </c>
    </row>
    <row r="29" spans="1:16" s="43" customFormat="1" ht="14">
      <c r="A29" s="86">
        <f>IF(B29&lt;&gt;"", MAX($A$1:A28)+1, "")</f>
        <v>18</v>
      </c>
      <c r="B29" s="37" t="s">
        <v>141</v>
      </c>
      <c r="C29" s="44" t="s">
        <v>345</v>
      </c>
      <c r="D29" s="22" t="s">
        <v>17</v>
      </c>
      <c r="E29" s="39">
        <v>2</v>
      </c>
      <c r="F29" s="40"/>
      <c r="G29" s="40"/>
      <c r="H29" s="136">
        <f t="shared" si="6"/>
        <v>0</v>
      </c>
      <c r="I29" s="42"/>
      <c r="J29" s="42"/>
      <c r="K29" s="63">
        <f t="shared" si="7"/>
        <v>0</v>
      </c>
      <c r="L29" s="41">
        <f t="shared" si="8"/>
        <v>0</v>
      </c>
      <c r="M29" s="41">
        <f t="shared" si="9"/>
        <v>0</v>
      </c>
      <c r="N29" s="41">
        <f t="shared" si="10"/>
        <v>0</v>
      </c>
      <c r="O29" s="41">
        <f t="shared" si="11"/>
        <v>0</v>
      </c>
      <c r="P29" s="41">
        <f t="shared" si="12"/>
        <v>0</v>
      </c>
    </row>
    <row r="30" spans="1:16" s="43" customFormat="1" ht="14">
      <c r="A30" s="86">
        <f>IF(B30&lt;&gt;"", MAX($A$1:A29)+1, "")</f>
        <v>19</v>
      </c>
      <c r="B30" s="37" t="s">
        <v>141</v>
      </c>
      <c r="C30" s="44" t="s">
        <v>346</v>
      </c>
      <c r="D30" s="22" t="s">
        <v>114</v>
      </c>
      <c r="E30" s="39">
        <v>55.680000000000007</v>
      </c>
      <c r="F30" s="40"/>
      <c r="G30" s="40"/>
      <c r="H30" s="136">
        <f t="shared" si="6"/>
        <v>0</v>
      </c>
      <c r="I30" s="42"/>
      <c r="J30" s="42"/>
      <c r="K30" s="63">
        <f t="shared" si="7"/>
        <v>0</v>
      </c>
      <c r="L30" s="41">
        <f t="shared" si="8"/>
        <v>0</v>
      </c>
      <c r="M30" s="41">
        <f t="shared" si="9"/>
        <v>0</v>
      </c>
      <c r="N30" s="41">
        <f t="shared" si="10"/>
        <v>0</v>
      </c>
      <c r="O30" s="41">
        <f t="shared" si="11"/>
        <v>0</v>
      </c>
      <c r="P30" s="41">
        <f t="shared" si="12"/>
        <v>0</v>
      </c>
    </row>
    <row r="31" spans="1:16" s="43" customFormat="1" ht="14">
      <c r="A31" s="86">
        <f>IF(B31&lt;&gt;"", MAX($A$1:A30)+1, "")</f>
        <v>20</v>
      </c>
      <c r="B31" s="37" t="s">
        <v>141</v>
      </c>
      <c r="C31" s="44" t="s">
        <v>347</v>
      </c>
      <c r="D31" s="22" t="s">
        <v>15</v>
      </c>
      <c r="E31" s="39">
        <v>48.3</v>
      </c>
      <c r="F31" s="40"/>
      <c r="G31" s="40"/>
      <c r="H31" s="136">
        <f t="shared" si="6"/>
        <v>0</v>
      </c>
      <c r="I31" s="42"/>
      <c r="J31" s="42"/>
      <c r="K31" s="63">
        <f t="shared" si="7"/>
        <v>0</v>
      </c>
      <c r="L31" s="41">
        <f t="shared" si="8"/>
        <v>0</v>
      </c>
      <c r="M31" s="41">
        <f t="shared" si="9"/>
        <v>0</v>
      </c>
      <c r="N31" s="41">
        <f t="shared" si="10"/>
        <v>0</v>
      </c>
      <c r="O31" s="41">
        <f t="shared" si="11"/>
        <v>0</v>
      </c>
      <c r="P31" s="41">
        <f t="shared" si="12"/>
        <v>0</v>
      </c>
    </row>
    <row r="32" spans="1:16" s="43" customFormat="1" ht="14">
      <c r="A32" s="86">
        <f>IF(B32&lt;&gt;"", MAX($A$1:A31)+1, "")</f>
        <v>21</v>
      </c>
      <c r="B32" s="37" t="s">
        <v>141</v>
      </c>
      <c r="C32" s="44" t="s">
        <v>348</v>
      </c>
      <c r="D32" s="22" t="s">
        <v>15</v>
      </c>
      <c r="E32" s="39">
        <v>1.3</v>
      </c>
      <c r="F32" s="40"/>
      <c r="G32" s="40"/>
      <c r="H32" s="136">
        <f t="shared" si="6"/>
        <v>0</v>
      </c>
      <c r="I32" s="42"/>
      <c r="J32" s="42"/>
      <c r="K32" s="63">
        <f t="shared" si="7"/>
        <v>0</v>
      </c>
      <c r="L32" s="41">
        <f t="shared" si="8"/>
        <v>0</v>
      </c>
      <c r="M32" s="41">
        <f t="shared" si="9"/>
        <v>0</v>
      </c>
      <c r="N32" s="41">
        <f t="shared" si="10"/>
        <v>0</v>
      </c>
      <c r="O32" s="41">
        <f t="shared" si="11"/>
        <v>0</v>
      </c>
      <c r="P32" s="41">
        <f t="shared" si="12"/>
        <v>0</v>
      </c>
    </row>
    <row r="33" spans="1:24" s="43" customFormat="1" ht="14">
      <c r="A33" s="86">
        <f>IF(B33&lt;&gt;"", MAX($A$1:A32)+1, "")</f>
        <v>22</v>
      </c>
      <c r="B33" s="37" t="s">
        <v>141</v>
      </c>
      <c r="C33" s="44" t="s">
        <v>349</v>
      </c>
      <c r="D33" s="22" t="s">
        <v>15</v>
      </c>
      <c r="E33" s="39">
        <v>16</v>
      </c>
      <c r="F33" s="40"/>
      <c r="G33" s="40"/>
      <c r="H33" s="136">
        <f t="shared" si="6"/>
        <v>0</v>
      </c>
      <c r="I33" s="42"/>
      <c r="J33" s="42"/>
      <c r="K33" s="63">
        <f t="shared" si="7"/>
        <v>0</v>
      </c>
      <c r="L33" s="41">
        <f t="shared" si="8"/>
        <v>0</v>
      </c>
      <c r="M33" s="41">
        <f t="shared" si="9"/>
        <v>0</v>
      </c>
      <c r="N33" s="41">
        <f t="shared" si="10"/>
        <v>0</v>
      </c>
      <c r="O33" s="41">
        <f t="shared" si="11"/>
        <v>0</v>
      </c>
      <c r="P33" s="41">
        <f t="shared" si="12"/>
        <v>0</v>
      </c>
    </row>
    <row r="34" spans="1:24" s="43" customFormat="1" ht="14">
      <c r="A34" s="86">
        <f>IF(B34&lt;&gt;"", MAX($A$1:A33)+1, "")</f>
        <v>23</v>
      </c>
      <c r="B34" s="37" t="s">
        <v>141</v>
      </c>
      <c r="C34" s="44" t="s">
        <v>421</v>
      </c>
      <c r="D34" s="22" t="s">
        <v>17</v>
      </c>
      <c r="E34" s="39">
        <v>1</v>
      </c>
      <c r="F34" s="40"/>
      <c r="G34" s="40"/>
      <c r="H34" s="136">
        <f t="shared" si="6"/>
        <v>0</v>
      </c>
      <c r="I34" s="42"/>
      <c r="J34" s="42"/>
      <c r="K34" s="63">
        <f t="shared" si="7"/>
        <v>0</v>
      </c>
      <c r="L34" s="41">
        <f t="shared" si="8"/>
        <v>0</v>
      </c>
      <c r="M34" s="41">
        <f t="shared" si="9"/>
        <v>0</v>
      </c>
      <c r="N34" s="41">
        <f t="shared" si="10"/>
        <v>0</v>
      </c>
      <c r="O34" s="41">
        <f t="shared" si="11"/>
        <v>0</v>
      </c>
      <c r="P34" s="41">
        <f t="shared" si="12"/>
        <v>0</v>
      </c>
    </row>
    <row r="35" spans="1:24" s="43" customFormat="1" ht="14">
      <c r="A35" s="86">
        <f>IF(B35&lt;&gt;"", MAX($A$1:A34)+1, "")</f>
        <v>24</v>
      </c>
      <c r="B35" s="37" t="s">
        <v>141</v>
      </c>
      <c r="C35" s="44" t="s">
        <v>422</v>
      </c>
      <c r="D35" s="22" t="s">
        <v>17</v>
      </c>
      <c r="E35" s="39">
        <v>1</v>
      </c>
      <c r="F35" s="40"/>
      <c r="G35" s="40"/>
      <c r="H35" s="136">
        <f t="shared" si="6"/>
        <v>0</v>
      </c>
      <c r="I35" s="42"/>
      <c r="J35" s="42"/>
      <c r="K35" s="63">
        <f t="shared" si="7"/>
        <v>0</v>
      </c>
      <c r="L35" s="41">
        <f t="shared" si="8"/>
        <v>0</v>
      </c>
      <c r="M35" s="41">
        <f t="shared" si="9"/>
        <v>0</v>
      </c>
      <c r="N35" s="41">
        <f t="shared" si="10"/>
        <v>0</v>
      </c>
      <c r="O35" s="41">
        <f t="shared" si="11"/>
        <v>0</v>
      </c>
      <c r="P35" s="41">
        <f t="shared" si="12"/>
        <v>0</v>
      </c>
    </row>
    <row r="36" spans="1:24" ht="28">
      <c r="A36" s="86" t="str">
        <f>IF(B36&lt;&gt;"", MAX($A$1:A35)+1, "")</f>
        <v/>
      </c>
      <c r="B36" s="37"/>
      <c r="C36" s="46" t="s">
        <v>127</v>
      </c>
      <c r="D36" s="47"/>
      <c r="E36" s="47"/>
      <c r="F36" s="48"/>
      <c r="G36" s="48"/>
      <c r="H36" s="49"/>
      <c r="I36" s="49"/>
      <c r="J36" s="49"/>
      <c r="K36" s="49"/>
      <c r="L36" s="50">
        <f>SUM(L12:L35)</f>
        <v>0</v>
      </c>
      <c r="M36" s="50">
        <f t="shared" ref="M36:P36" si="13">SUM(M12:M35)</f>
        <v>0</v>
      </c>
      <c r="N36" s="50">
        <f t="shared" si="13"/>
        <v>0</v>
      </c>
      <c r="O36" s="50">
        <f t="shared" si="13"/>
        <v>0</v>
      </c>
      <c r="P36" s="50">
        <f t="shared" si="13"/>
        <v>0</v>
      </c>
    </row>
    <row r="37" spans="1:24" s="71" customFormat="1" ht="54.75" customHeight="1">
      <c r="A37" s="345" t="s">
        <v>179</v>
      </c>
      <c r="B37" s="346"/>
      <c r="C37" s="346"/>
      <c r="D37" s="346"/>
      <c r="E37" s="346"/>
      <c r="F37" s="346"/>
      <c r="G37" s="346"/>
      <c r="H37" s="346"/>
      <c r="I37" s="346"/>
      <c r="J37" s="346"/>
      <c r="K37" s="346"/>
      <c r="L37" s="346"/>
      <c r="M37" s="346"/>
      <c r="N37" s="346"/>
      <c r="O37" s="140"/>
      <c r="P37" s="140"/>
      <c r="Q37" s="140"/>
      <c r="R37" s="140"/>
      <c r="S37" s="140"/>
      <c r="T37" s="140"/>
      <c r="U37" s="140"/>
      <c r="V37" s="140"/>
      <c r="W37" s="140"/>
      <c r="X37" s="140"/>
    </row>
    <row r="38" spans="1:24">
      <c r="C38" s="52"/>
      <c r="D38" s="24"/>
      <c r="F38" s="53"/>
      <c r="L38" s="54"/>
      <c r="N38" s="55"/>
      <c r="O38" s="56"/>
    </row>
    <row r="39" spans="1:24">
      <c r="C39" s="52"/>
      <c r="D39" s="24"/>
      <c r="F39" s="53"/>
      <c r="L39" s="54"/>
      <c r="N39" s="55"/>
      <c r="O39" s="55"/>
      <c r="P39" s="57"/>
    </row>
    <row r="40" spans="1:24">
      <c r="C40" s="58" t="s">
        <v>717</v>
      </c>
      <c r="F40" s="53"/>
      <c r="L40" s="54"/>
      <c r="N40" s="55"/>
      <c r="O40" s="55"/>
      <c r="P40" s="57"/>
    </row>
    <row r="41" spans="1:24">
      <c r="C41" s="2" t="s">
        <v>718</v>
      </c>
      <c r="F41" s="53"/>
      <c r="L41" s="54"/>
      <c r="N41" s="55"/>
      <c r="O41" s="55"/>
      <c r="P41" s="57"/>
    </row>
  </sheetData>
  <mergeCells count="9">
    <mergeCell ref="A37:N37"/>
    <mergeCell ref="D2:O2"/>
    <mergeCell ref="A9:A10"/>
    <mergeCell ref="B9:B10"/>
    <mergeCell ref="C9:C10"/>
    <mergeCell ref="D9:D10"/>
    <mergeCell ref="E9:E10"/>
    <mergeCell ref="F9:K9"/>
    <mergeCell ref="L9:P9"/>
  </mergeCells>
  <phoneticPr fontId="30" type="noConversion"/>
  <pageMargins left="0.25" right="0.25" top="0.75" bottom="0.75" header="0.3" footer="0.3"/>
  <pageSetup paperSize="9" scale="67" orientation="landscape" r:id="rId1"/>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P76"/>
  <sheetViews>
    <sheetView zoomScaleNormal="100" workbookViewId="0">
      <selection activeCell="C71" sqref="C71"/>
    </sheetView>
  </sheetViews>
  <sheetFormatPr baseColWidth="10" defaultColWidth="8.83203125" defaultRowHeight="13"/>
  <cols>
    <col min="1" max="1" width="7.33203125" customWidth="1"/>
    <col min="2" max="2" width="10.5" customWidth="1"/>
    <col min="3" max="3" width="25.5" customWidth="1"/>
  </cols>
  <sheetData>
    <row r="1" spans="1:16">
      <c r="A1" s="196"/>
      <c r="B1" s="196"/>
      <c r="C1" s="2"/>
      <c r="D1" s="197" t="s">
        <v>641</v>
      </c>
      <c r="E1" s="198"/>
      <c r="F1" s="2"/>
      <c r="G1" s="199"/>
      <c r="H1" s="198"/>
      <c r="I1" s="198"/>
      <c r="J1" s="198"/>
      <c r="K1" s="198"/>
      <c r="L1" s="198"/>
      <c r="M1" s="198"/>
      <c r="N1" s="198"/>
      <c r="O1" s="198"/>
      <c r="P1" s="2"/>
    </row>
    <row r="2" spans="1:16">
      <c r="A2" s="196"/>
      <c r="B2" s="196"/>
      <c r="C2" s="200"/>
      <c r="D2" s="330" t="s">
        <v>166</v>
      </c>
      <c r="E2" s="330"/>
      <c r="F2" s="330"/>
      <c r="G2" s="330"/>
      <c r="H2" s="330"/>
      <c r="I2" s="330"/>
      <c r="J2" s="330"/>
      <c r="K2" s="330"/>
      <c r="L2" s="330"/>
      <c r="M2" s="330"/>
      <c r="N2" s="330"/>
      <c r="O2" s="330"/>
      <c r="P2" s="2"/>
    </row>
    <row r="3" spans="1:16">
      <c r="A3" s="196"/>
      <c r="B3" s="196"/>
      <c r="C3" s="200"/>
      <c r="D3" s="201"/>
      <c r="E3" s="202"/>
      <c r="F3" s="198"/>
      <c r="G3" s="197"/>
      <c r="H3" s="199"/>
      <c r="I3" s="198"/>
      <c r="J3" s="198"/>
      <c r="K3" s="198"/>
      <c r="L3" s="198"/>
      <c r="M3" s="198"/>
      <c r="N3" s="198"/>
      <c r="O3" s="198"/>
      <c r="P3" s="198"/>
    </row>
    <row r="4" spans="1:16">
      <c r="A4" s="203" t="s">
        <v>180</v>
      </c>
      <c r="B4" s="204"/>
      <c r="C4" s="205"/>
      <c r="D4" s="206"/>
      <c r="E4" s="207"/>
      <c r="F4" s="203"/>
      <c r="G4" s="208"/>
      <c r="H4" s="208"/>
      <c r="I4" s="208"/>
      <c r="J4" s="208"/>
      <c r="K4" s="209"/>
      <c r="L4" s="209"/>
      <c r="M4" s="209"/>
      <c r="N4" s="209"/>
      <c r="O4" s="209"/>
      <c r="P4" s="61"/>
    </row>
    <row r="5" spans="1:16">
      <c r="A5" s="203" t="s">
        <v>181</v>
      </c>
      <c r="B5" s="204"/>
      <c r="C5" s="205"/>
      <c r="D5" s="206"/>
      <c r="E5" s="207"/>
      <c r="F5" s="203"/>
      <c r="G5" s="208"/>
      <c r="H5" s="208"/>
      <c r="I5" s="208"/>
      <c r="J5" s="208"/>
      <c r="K5" s="209"/>
      <c r="L5" s="209"/>
      <c r="M5" s="209"/>
      <c r="N5" s="209"/>
      <c r="O5" s="209"/>
      <c r="P5" s="61"/>
    </row>
    <row r="6" spans="1:16">
      <c r="A6" s="203" t="s">
        <v>182</v>
      </c>
      <c r="B6" s="204"/>
      <c r="C6" s="205"/>
      <c r="D6" s="206"/>
      <c r="E6" s="207"/>
      <c r="F6" s="203"/>
      <c r="G6" s="208"/>
      <c r="H6" s="208"/>
      <c r="I6" s="208"/>
      <c r="J6" s="208"/>
      <c r="K6" s="209"/>
      <c r="L6" s="209"/>
      <c r="M6" s="209"/>
      <c r="N6" s="209"/>
      <c r="O6" s="209"/>
      <c r="P6" s="61"/>
    </row>
    <row r="7" spans="1:16">
      <c r="A7" s="2"/>
      <c r="B7" s="2"/>
      <c r="C7" s="198" t="s">
        <v>654</v>
      </c>
      <c r="D7" s="210"/>
      <c r="E7" s="211"/>
      <c r="F7" s="212"/>
      <c r="G7" s="213"/>
      <c r="H7" s="202"/>
      <c r="I7" s="202"/>
      <c r="J7" s="202"/>
      <c r="K7" s="202"/>
      <c r="L7" s="2"/>
      <c r="M7" s="198" t="s">
        <v>88</v>
      </c>
      <c r="N7" s="198"/>
      <c r="O7" s="214">
        <f>P65</f>
        <v>0</v>
      </c>
      <c r="P7" s="215" t="s">
        <v>13</v>
      </c>
    </row>
    <row r="8" spans="1:16">
      <c r="A8" s="201"/>
      <c r="B8" s="201"/>
      <c r="C8" s="2"/>
      <c r="D8" s="201"/>
      <c r="E8" s="216"/>
      <c r="F8" s="198"/>
      <c r="G8" s="198"/>
      <c r="H8" s="198"/>
      <c r="I8" s="198"/>
      <c r="J8" s="198"/>
      <c r="K8" s="198"/>
      <c r="L8" s="213"/>
      <c r="M8" s="2"/>
      <c r="N8" s="198"/>
      <c r="O8" s="213"/>
      <c r="P8" s="213"/>
    </row>
    <row r="9" spans="1:16" ht="12.75" customHeight="1">
      <c r="A9" s="351" t="s">
        <v>0</v>
      </c>
      <c r="B9" s="351" t="s">
        <v>134</v>
      </c>
      <c r="C9" s="351" t="s">
        <v>92</v>
      </c>
      <c r="D9" s="353" t="s">
        <v>6</v>
      </c>
      <c r="E9" s="353" t="s">
        <v>1</v>
      </c>
      <c r="F9" s="355" t="s">
        <v>2</v>
      </c>
      <c r="G9" s="356"/>
      <c r="H9" s="356"/>
      <c r="I9" s="356"/>
      <c r="J9" s="356"/>
      <c r="K9" s="357"/>
      <c r="L9" s="355" t="s">
        <v>3</v>
      </c>
      <c r="M9" s="356"/>
      <c r="N9" s="356"/>
      <c r="O9" s="356"/>
      <c r="P9" s="357"/>
    </row>
    <row r="10" spans="1:16" ht="65">
      <c r="A10" s="352"/>
      <c r="B10" s="352"/>
      <c r="C10" s="352"/>
      <c r="D10" s="354"/>
      <c r="E10" s="354"/>
      <c r="F10" s="217" t="s">
        <v>4</v>
      </c>
      <c r="G10" s="217" t="s">
        <v>117</v>
      </c>
      <c r="H10" s="217" t="s">
        <v>93</v>
      </c>
      <c r="I10" s="217" t="s">
        <v>91</v>
      </c>
      <c r="J10" s="217" t="s">
        <v>94</v>
      </c>
      <c r="K10" s="217" t="s">
        <v>95</v>
      </c>
      <c r="L10" s="217" t="s">
        <v>5</v>
      </c>
      <c r="M10" s="217" t="s">
        <v>96</v>
      </c>
      <c r="N10" s="217" t="s">
        <v>91</v>
      </c>
      <c r="O10" s="217" t="s">
        <v>97</v>
      </c>
      <c r="P10" s="217" t="s">
        <v>98</v>
      </c>
    </row>
    <row r="11" spans="1:16" ht="14">
      <c r="A11" s="148"/>
      <c r="B11" s="148"/>
      <c r="C11" s="296" t="s">
        <v>495</v>
      </c>
      <c r="D11" s="219"/>
      <c r="E11" s="221"/>
      <c r="F11" s="40"/>
      <c r="G11" s="40"/>
      <c r="H11" s="130"/>
      <c r="I11" s="131"/>
      <c r="J11" s="131">
        <f t="shared" ref="J11:J12" si="0">SUM(H11*10%)</f>
        <v>0</v>
      </c>
      <c r="K11" s="40">
        <f t="shared" ref="K11:K64" si="1">SUM(H11:J11)</f>
        <v>0</v>
      </c>
      <c r="L11" s="130">
        <f t="shared" ref="L11:L64" si="2">SUM(E11*F11)</f>
        <v>0</v>
      </c>
      <c r="M11" s="130">
        <f t="shared" ref="M11:M64" si="3">SUM(E11*H11)</f>
        <v>0</v>
      </c>
      <c r="N11" s="130">
        <f t="shared" ref="N11:N64" si="4">SUM(E11*I11)</f>
        <v>0</v>
      </c>
      <c r="O11" s="130">
        <f t="shared" ref="O11:O64" si="5">SUM(E11*J11)</f>
        <v>0</v>
      </c>
      <c r="P11" s="130">
        <f t="shared" ref="P11:P64" si="6">SUM(M11:O11)</f>
        <v>0</v>
      </c>
    </row>
    <row r="12" spans="1:16" ht="14">
      <c r="A12" s="148"/>
      <c r="B12" s="148"/>
      <c r="C12" s="296" t="s">
        <v>496</v>
      </c>
      <c r="D12" s="219"/>
      <c r="E12" s="221"/>
      <c r="F12" s="40"/>
      <c r="G12" s="40"/>
      <c r="H12" s="130"/>
      <c r="I12" s="131"/>
      <c r="J12" s="131">
        <f t="shared" si="0"/>
        <v>0</v>
      </c>
      <c r="K12" s="40">
        <f t="shared" si="1"/>
        <v>0</v>
      </c>
      <c r="L12" s="130">
        <f t="shared" si="2"/>
        <v>0</v>
      </c>
      <c r="M12" s="130">
        <f t="shared" si="3"/>
        <v>0</v>
      </c>
      <c r="N12" s="130">
        <f t="shared" si="4"/>
        <v>0</v>
      </c>
      <c r="O12" s="130">
        <f t="shared" si="5"/>
        <v>0</v>
      </c>
      <c r="P12" s="130">
        <f t="shared" si="6"/>
        <v>0</v>
      </c>
    </row>
    <row r="13" spans="1:16" ht="42">
      <c r="A13" s="133">
        <f>IF(B13&lt;&gt;"", MAX($A$1:A12)+1, "")</f>
        <v>1</v>
      </c>
      <c r="B13" s="148" t="s">
        <v>646</v>
      </c>
      <c r="C13" s="297" t="s">
        <v>488</v>
      </c>
      <c r="D13" s="219" t="s">
        <v>16</v>
      </c>
      <c r="E13" s="221">
        <v>35</v>
      </c>
      <c r="F13" s="40"/>
      <c r="G13" s="40"/>
      <c r="H13" s="152">
        <f>SUM(F13*G13)</f>
        <v>0</v>
      </c>
      <c r="I13" s="131"/>
      <c r="J13" s="131"/>
      <c r="K13" s="40">
        <f t="shared" si="1"/>
        <v>0</v>
      </c>
      <c r="L13" s="130">
        <f t="shared" si="2"/>
        <v>0</v>
      </c>
      <c r="M13" s="130">
        <f t="shared" si="3"/>
        <v>0</v>
      </c>
      <c r="N13" s="130">
        <f t="shared" si="4"/>
        <v>0</v>
      </c>
      <c r="O13" s="130">
        <f t="shared" si="5"/>
        <v>0</v>
      </c>
      <c r="P13" s="130">
        <f t="shared" si="6"/>
        <v>0</v>
      </c>
    </row>
    <row r="14" spans="1:16" ht="14">
      <c r="A14" s="133">
        <f>IF(B14&lt;&gt;"", MAX($A$1:A13)+1, "")</f>
        <v>2</v>
      </c>
      <c r="B14" s="148" t="s">
        <v>646</v>
      </c>
      <c r="C14" s="297" t="s">
        <v>489</v>
      </c>
      <c r="D14" s="219" t="s">
        <v>17</v>
      </c>
      <c r="E14" s="221">
        <v>2</v>
      </c>
      <c r="F14" s="40"/>
      <c r="G14" s="40"/>
      <c r="H14" s="152">
        <f t="shared" ref="H14:H64" si="7">SUM(F14*G14)</f>
        <v>0</v>
      </c>
      <c r="I14" s="131"/>
      <c r="J14" s="131"/>
      <c r="K14" s="40">
        <f t="shared" si="1"/>
        <v>0</v>
      </c>
      <c r="L14" s="130">
        <f t="shared" si="2"/>
        <v>0</v>
      </c>
      <c r="M14" s="130">
        <f t="shared" si="3"/>
        <v>0</v>
      </c>
      <c r="N14" s="130">
        <f t="shared" si="4"/>
        <v>0</v>
      </c>
      <c r="O14" s="130">
        <f t="shared" si="5"/>
        <v>0</v>
      </c>
      <c r="P14" s="130">
        <f t="shared" si="6"/>
        <v>0</v>
      </c>
    </row>
    <row r="15" spans="1:16" ht="28">
      <c r="A15" s="133">
        <f>IF(B15&lt;&gt;"", MAX($A$1:A14)+1, "")</f>
        <v>3</v>
      </c>
      <c r="B15" s="148" t="s">
        <v>646</v>
      </c>
      <c r="C15" s="297" t="s">
        <v>490</v>
      </c>
      <c r="D15" s="219" t="s">
        <v>16</v>
      </c>
      <c r="E15" s="221">
        <v>35</v>
      </c>
      <c r="F15" s="40"/>
      <c r="G15" s="40"/>
      <c r="H15" s="152">
        <f t="shared" si="7"/>
        <v>0</v>
      </c>
      <c r="I15" s="131"/>
      <c r="J15" s="131"/>
      <c r="K15" s="40">
        <f t="shared" si="1"/>
        <v>0</v>
      </c>
      <c r="L15" s="130">
        <f t="shared" si="2"/>
        <v>0</v>
      </c>
      <c r="M15" s="130">
        <f t="shared" si="3"/>
        <v>0</v>
      </c>
      <c r="N15" s="130">
        <f t="shared" si="4"/>
        <v>0</v>
      </c>
      <c r="O15" s="130">
        <f t="shared" si="5"/>
        <v>0</v>
      </c>
      <c r="P15" s="130">
        <f t="shared" si="6"/>
        <v>0</v>
      </c>
    </row>
    <row r="16" spans="1:16" ht="28">
      <c r="A16" s="133">
        <f>IF(B16&lt;&gt;"", MAX($A$1:A15)+1, "")</f>
        <v>4</v>
      </c>
      <c r="B16" s="148" t="s">
        <v>646</v>
      </c>
      <c r="C16" s="297" t="s">
        <v>491</v>
      </c>
      <c r="D16" s="219" t="s">
        <v>16</v>
      </c>
      <c r="E16" s="221">
        <v>40</v>
      </c>
      <c r="F16" s="40"/>
      <c r="G16" s="40"/>
      <c r="H16" s="152">
        <f t="shared" si="7"/>
        <v>0</v>
      </c>
      <c r="I16" s="131"/>
      <c r="J16" s="131"/>
      <c r="K16" s="40">
        <f t="shared" si="1"/>
        <v>0</v>
      </c>
      <c r="L16" s="130">
        <f t="shared" si="2"/>
        <v>0</v>
      </c>
      <c r="M16" s="130">
        <f t="shared" si="3"/>
        <v>0</v>
      </c>
      <c r="N16" s="130">
        <f t="shared" si="4"/>
        <v>0</v>
      </c>
      <c r="O16" s="130">
        <f t="shared" si="5"/>
        <v>0</v>
      </c>
      <c r="P16" s="130">
        <f t="shared" si="6"/>
        <v>0</v>
      </c>
    </row>
    <row r="17" spans="1:16" ht="14">
      <c r="A17" s="133">
        <f>IF(B17&lt;&gt;"", MAX($A$1:A16)+1, "")</f>
        <v>5</v>
      </c>
      <c r="B17" s="148" t="s">
        <v>646</v>
      </c>
      <c r="C17" s="297" t="s">
        <v>492</v>
      </c>
      <c r="D17" s="219" t="s">
        <v>16</v>
      </c>
      <c r="E17" s="221">
        <v>130</v>
      </c>
      <c r="F17" s="40"/>
      <c r="G17" s="40"/>
      <c r="H17" s="152">
        <f t="shared" si="7"/>
        <v>0</v>
      </c>
      <c r="I17" s="131"/>
      <c r="J17" s="131"/>
      <c r="K17" s="40">
        <f t="shared" si="1"/>
        <v>0</v>
      </c>
      <c r="L17" s="130">
        <f t="shared" si="2"/>
        <v>0</v>
      </c>
      <c r="M17" s="130">
        <f t="shared" si="3"/>
        <v>0</v>
      </c>
      <c r="N17" s="130">
        <f t="shared" si="4"/>
        <v>0</v>
      </c>
      <c r="O17" s="130">
        <f t="shared" si="5"/>
        <v>0</v>
      </c>
      <c r="P17" s="130">
        <f t="shared" si="6"/>
        <v>0</v>
      </c>
    </row>
    <row r="18" spans="1:16" ht="14">
      <c r="A18" s="133">
        <f>IF(B18&lt;&gt;"", MAX($A$1:A17)+1, "")</f>
        <v>6</v>
      </c>
      <c r="B18" s="148" t="s">
        <v>646</v>
      </c>
      <c r="C18" s="297" t="s">
        <v>493</v>
      </c>
      <c r="D18" s="219" t="s">
        <v>17</v>
      </c>
      <c r="E18" s="221">
        <v>1</v>
      </c>
      <c r="F18" s="40"/>
      <c r="G18" s="40"/>
      <c r="H18" s="152">
        <f t="shared" si="7"/>
        <v>0</v>
      </c>
      <c r="I18" s="131"/>
      <c r="J18" s="131"/>
      <c r="K18" s="40">
        <f t="shared" si="1"/>
        <v>0</v>
      </c>
      <c r="L18" s="130">
        <f t="shared" si="2"/>
        <v>0</v>
      </c>
      <c r="M18" s="130">
        <f t="shared" si="3"/>
        <v>0</v>
      </c>
      <c r="N18" s="130">
        <f t="shared" si="4"/>
        <v>0</v>
      </c>
      <c r="O18" s="130">
        <f t="shared" si="5"/>
        <v>0</v>
      </c>
      <c r="P18" s="130">
        <f t="shared" si="6"/>
        <v>0</v>
      </c>
    </row>
    <row r="19" spans="1:16" ht="56">
      <c r="A19" s="133">
        <f>IF(B19&lt;&gt;"", MAX($A$1:A18)+1, "")</f>
        <v>7</v>
      </c>
      <c r="B19" s="148" t="s">
        <v>646</v>
      </c>
      <c r="C19" s="297" t="s">
        <v>719</v>
      </c>
      <c r="D19" s="219" t="s">
        <v>494</v>
      </c>
      <c r="E19" s="221">
        <v>1</v>
      </c>
      <c r="F19" s="40"/>
      <c r="G19" s="40"/>
      <c r="H19" s="152">
        <f t="shared" si="7"/>
        <v>0</v>
      </c>
      <c r="I19" s="131"/>
      <c r="J19" s="131"/>
      <c r="K19" s="40">
        <f t="shared" si="1"/>
        <v>0</v>
      </c>
      <c r="L19" s="130">
        <f t="shared" si="2"/>
        <v>0</v>
      </c>
      <c r="M19" s="130">
        <f t="shared" si="3"/>
        <v>0</v>
      </c>
      <c r="N19" s="130">
        <f t="shared" si="4"/>
        <v>0</v>
      </c>
      <c r="O19" s="130">
        <f t="shared" si="5"/>
        <v>0</v>
      </c>
      <c r="P19" s="130">
        <f t="shared" si="6"/>
        <v>0</v>
      </c>
    </row>
    <row r="20" spans="1:16" ht="14">
      <c r="A20" s="133" t="str">
        <f>IF(B20&lt;&gt;"", MAX($A$1:A18)+1, "")</f>
        <v/>
      </c>
      <c r="B20" s="148"/>
      <c r="C20" s="296" t="s">
        <v>497</v>
      </c>
      <c r="D20" s="219"/>
      <c r="E20" s="221"/>
      <c r="F20" s="40"/>
      <c r="G20" s="40"/>
      <c r="H20" s="152">
        <f t="shared" si="7"/>
        <v>0</v>
      </c>
      <c r="I20" s="131"/>
      <c r="J20" s="131"/>
      <c r="K20" s="40">
        <f t="shared" si="1"/>
        <v>0</v>
      </c>
      <c r="L20" s="130">
        <f t="shared" si="2"/>
        <v>0</v>
      </c>
      <c r="M20" s="130">
        <f t="shared" si="3"/>
        <v>0</v>
      </c>
      <c r="N20" s="130">
        <f t="shared" si="4"/>
        <v>0</v>
      </c>
      <c r="O20" s="130">
        <f t="shared" si="5"/>
        <v>0</v>
      </c>
      <c r="P20" s="130">
        <f t="shared" si="6"/>
        <v>0</v>
      </c>
    </row>
    <row r="21" spans="1:16" ht="14">
      <c r="A21" s="133" t="str">
        <f>IF(B21&lt;&gt;"", MAX($A$1:A20)+1, "")</f>
        <v/>
      </c>
      <c r="B21" s="148"/>
      <c r="C21" s="297" t="s">
        <v>498</v>
      </c>
      <c r="D21" s="219" t="s">
        <v>16</v>
      </c>
      <c r="E21" s="221">
        <v>35</v>
      </c>
      <c r="F21" s="40"/>
      <c r="G21" s="40"/>
      <c r="H21" s="152">
        <f t="shared" si="7"/>
        <v>0</v>
      </c>
      <c r="I21" s="131"/>
      <c r="J21" s="131"/>
      <c r="K21" s="40">
        <f t="shared" si="1"/>
        <v>0</v>
      </c>
      <c r="L21" s="130">
        <f t="shared" si="2"/>
        <v>0</v>
      </c>
      <c r="M21" s="130">
        <f t="shared" si="3"/>
        <v>0</v>
      </c>
      <c r="N21" s="130">
        <f t="shared" si="4"/>
        <v>0</v>
      </c>
      <c r="O21" s="130">
        <f t="shared" si="5"/>
        <v>0</v>
      </c>
      <c r="P21" s="130">
        <f t="shared" si="6"/>
        <v>0</v>
      </c>
    </row>
    <row r="22" spans="1:16" ht="14">
      <c r="A22" s="133" t="str">
        <f>IF(B22&lt;&gt;"", MAX($A$1:A21)+1, "")</f>
        <v/>
      </c>
      <c r="B22" s="148"/>
      <c r="C22" s="297" t="s">
        <v>499</v>
      </c>
      <c r="D22" s="219" t="s">
        <v>16</v>
      </c>
      <c r="E22" s="221">
        <v>43</v>
      </c>
      <c r="F22" s="40"/>
      <c r="G22" s="40"/>
      <c r="H22" s="152">
        <f t="shared" si="7"/>
        <v>0</v>
      </c>
      <c r="I22" s="131"/>
      <c r="J22" s="131"/>
      <c r="K22" s="40">
        <f t="shared" si="1"/>
        <v>0</v>
      </c>
      <c r="L22" s="130">
        <f t="shared" si="2"/>
        <v>0</v>
      </c>
      <c r="M22" s="130">
        <f t="shared" si="3"/>
        <v>0</v>
      </c>
      <c r="N22" s="130">
        <f t="shared" si="4"/>
        <v>0</v>
      </c>
      <c r="O22" s="130">
        <f t="shared" si="5"/>
        <v>0</v>
      </c>
      <c r="P22" s="130">
        <f t="shared" si="6"/>
        <v>0</v>
      </c>
    </row>
    <row r="23" spans="1:16" ht="14">
      <c r="A23" s="133" t="str">
        <f>IF(B23&lt;&gt;"", MAX($A$1:A22)+1, "")</f>
        <v/>
      </c>
      <c r="B23" s="148"/>
      <c r="C23" s="297" t="s">
        <v>500</v>
      </c>
      <c r="D23" s="219" t="s">
        <v>115</v>
      </c>
      <c r="E23" s="221">
        <v>1</v>
      </c>
      <c r="F23" s="40"/>
      <c r="G23" s="40"/>
      <c r="H23" s="152">
        <f t="shared" si="7"/>
        <v>0</v>
      </c>
      <c r="I23" s="131"/>
      <c r="J23" s="131"/>
      <c r="K23" s="40">
        <f t="shared" si="1"/>
        <v>0</v>
      </c>
      <c r="L23" s="130">
        <f t="shared" si="2"/>
        <v>0</v>
      </c>
      <c r="M23" s="130">
        <f t="shared" si="3"/>
        <v>0</v>
      </c>
      <c r="N23" s="130">
        <f t="shared" si="4"/>
        <v>0</v>
      </c>
      <c r="O23" s="130">
        <f t="shared" si="5"/>
        <v>0</v>
      </c>
      <c r="P23" s="130">
        <f t="shared" si="6"/>
        <v>0</v>
      </c>
    </row>
    <row r="24" spans="1:16" ht="14">
      <c r="A24" s="133"/>
      <c r="B24" s="148"/>
      <c r="C24" s="297" t="s">
        <v>720</v>
      </c>
      <c r="D24" s="219" t="s">
        <v>115</v>
      </c>
      <c r="E24" s="221">
        <v>1</v>
      </c>
      <c r="F24" s="40"/>
      <c r="G24" s="40"/>
      <c r="H24" s="152">
        <f t="shared" si="7"/>
        <v>0</v>
      </c>
      <c r="I24" s="131"/>
      <c r="J24" s="131"/>
      <c r="K24" s="40">
        <f t="shared" si="1"/>
        <v>0</v>
      </c>
      <c r="L24" s="130">
        <f t="shared" si="2"/>
        <v>0</v>
      </c>
      <c r="M24" s="130">
        <f t="shared" si="3"/>
        <v>0</v>
      </c>
      <c r="N24" s="130">
        <f t="shared" si="4"/>
        <v>0</v>
      </c>
      <c r="O24" s="130">
        <f t="shared" si="5"/>
        <v>0</v>
      </c>
      <c r="P24" s="130">
        <f t="shared" si="6"/>
        <v>0</v>
      </c>
    </row>
    <row r="25" spans="1:16" ht="28">
      <c r="A25" s="133" t="str">
        <f>IF(B25&lt;&gt;"", MAX($A$1:A23)+1, "")</f>
        <v/>
      </c>
      <c r="B25" s="148"/>
      <c r="C25" s="296" t="s">
        <v>501</v>
      </c>
      <c r="D25" s="219"/>
      <c r="E25" s="221"/>
      <c r="F25" s="40"/>
      <c r="G25" s="40"/>
      <c r="H25" s="152">
        <f t="shared" si="7"/>
        <v>0</v>
      </c>
      <c r="I25" s="131"/>
      <c r="J25" s="131"/>
      <c r="K25" s="40">
        <f t="shared" si="1"/>
        <v>0</v>
      </c>
      <c r="L25" s="130">
        <f t="shared" si="2"/>
        <v>0</v>
      </c>
      <c r="M25" s="130">
        <f t="shared" si="3"/>
        <v>0</v>
      </c>
      <c r="N25" s="130">
        <f t="shared" si="4"/>
        <v>0</v>
      </c>
      <c r="O25" s="130">
        <f t="shared" si="5"/>
        <v>0</v>
      </c>
      <c r="P25" s="130">
        <f t="shared" si="6"/>
        <v>0</v>
      </c>
    </row>
    <row r="26" spans="1:16" ht="14">
      <c r="A26" s="133" t="str">
        <f>IF(B26&lt;&gt;"", MAX($A$1:A25)+1, "")</f>
        <v/>
      </c>
      <c r="B26" s="148"/>
      <c r="C26" s="296" t="s">
        <v>496</v>
      </c>
      <c r="D26" s="219"/>
      <c r="E26" s="221"/>
      <c r="F26" s="40"/>
      <c r="G26" s="40"/>
      <c r="H26" s="152">
        <f t="shared" si="7"/>
        <v>0</v>
      </c>
      <c r="I26" s="131"/>
      <c r="J26" s="131"/>
      <c r="K26" s="40">
        <f t="shared" si="1"/>
        <v>0</v>
      </c>
      <c r="L26" s="130">
        <f t="shared" si="2"/>
        <v>0</v>
      </c>
      <c r="M26" s="130">
        <f t="shared" si="3"/>
        <v>0</v>
      </c>
      <c r="N26" s="130">
        <f t="shared" si="4"/>
        <v>0</v>
      </c>
      <c r="O26" s="130">
        <f t="shared" si="5"/>
        <v>0</v>
      </c>
      <c r="P26" s="130">
        <f t="shared" si="6"/>
        <v>0</v>
      </c>
    </row>
    <row r="27" spans="1:16" ht="42">
      <c r="A27" s="133">
        <f>IF(B27&lt;&gt;"", MAX($A$1:A26)+1, "")</f>
        <v>8</v>
      </c>
      <c r="B27" s="148" t="s">
        <v>646</v>
      </c>
      <c r="C27" s="297" t="s">
        <v>721</v>
      </c>
      <c r="D27" s="219" t="s">
        <v>16</v>
      </c>
      <c r="E27" s="221">
        <v>123.9</v>
      </c>
      <c r="F27" s="40"/>
      <c r="G27" s="40"/>
      <c r="H27" s="152">
        <f t="shared" si="7"/>
        <v>0</v>
      </c>
      <c r="I27" s="131"/>
      <c r="J27" s="131"/>
      <c r="K27" s="40">
        <f t="shared" si="1"/>
        <v>0</v>
      </c>
      <c r="L27" s="130">
        <f t="shared" si="2"/>
        <v>0</v>
      </c>
      <c r="M27" s="130">
        <f t="shared" si="3"/>
        <v>0</v>
      </c>
      <c r="N27" s="130">
        <f t="shared" si="4"/>
        <v>0</v>
      </c>
      <c r="O27" s="130">
        <f t="shared" si="5"/>
        <v>0</v>
      </c>
      <c r="P27" s="130">
        <f t="shared" si="6"/>
        <v>0</v>
      </c>
    </row>
    <row r="28" spans="1:16" ht="28">
      <c r="A28" s="133">
        <f>IF(B28&lt;&gt;"", MAX($A$1:A26)+1, "")</f>
        <v>8</v>
      </c>
      <c r="B28" s="148" t="s">
        <v>646</v>
      </c>
      <c r="C28" s="297" t="s">
        <v>502</v>
      </c>
      <c r="D28" s="219" t="s">
        <v>17</v>
      </c>
      <c r="E28" s="221">
        <v>8</v>
      </c>
      <c r="F28" s="40"/>
      <c r="G28" s="40"/>
      <c r="H28" s="152">
        <f t="shared" si="7"/>
        <v>0</v>
      </c>
      <c r="I28" s="131"/>
      <c r="J28" s="131"/>
      <c r="K28" s="40">
        <f t="shared" si="1"/>
        <v>0</v>
      </c>
      <c r="L28" s="130">
        <f t="shared" si="2"/>
        <v>0</v>
      </c>
      <c r="M28" s="130">
        <f t="shared" si="3"/>
        <v>0</v>
      </c>
      <c r="N28" s="130">
        <f t="shared" si="4"/>
        <v>0</v>
      </c>
      <c r="O28" s="130">
        <f t="shared" si="5"/>
        <v>0</v>
      </c>
      <c r="P28" s="130">
        <f t="shared" si="6"/>
        <v>0</v>
      </c>
    </row>
    <row r="29" spans="1:16" ht="56">
      <c r="A29" s="133">
        <f>IF(B29&lt;&gt;"", MAX($A$1:A28)+1, "")</f>
        <v>9</v>
      </c>
      <c r="B29" s="148" t="s">
        <v>646</v>
      </c>
      <c r="C29" s="297" t="s">
        <v>719</v>
      </c>
      <c r="D29" s="219" t="s">
        <v>494</v>
      </c>
      <c r="E29" s="221">
        <v>1</v>
      </c>
      <c r="F29" s="40"/>
      <c r="G29" s="40"/>
      <c r="H29" s="152">
        <f t="shared" si="7"/>
        <v>0</v>
      </c>
      <c r="I29" s="131"/>
      <c r="J29" s="131"/>
      <c r="K29" s="40">
        <f t="shared" si="1"/>
        <v>0</v>
      </c>
      <c r="L29" s="130">
        <f t="shared" si="2"/>
        <v>0</v>
      </c>
      <c r="M29" s="130">
        <f t="shared" si="3"/>
        <v>0</v>
      </c>
      <c r="N29" s="130">
        <f t="shared" si="4"/>
        <v>0</v>
      </c>
      <c r="O29" s="130">
        <f t="shared" si="5"/>
        <v>0</v>
      </c>
      <c r="P29" s="130">
        <f t="shared" si="6"/>
        <v>0</v>
      </c>
    </row>
    <row r="30" spans="1:16" ht="14">
      <c r="A30" s="133" t="str">
        <f>IF(B30&lt;&gt;"", MAX($A$1:A28)+1, "")</f>
        <v/>
      </c>
      <c r="B30" s="148"/>
      <c r="C30" s="296" t="s">
        <v>497</v>
      </c>
      <c r="D30" s="219"/>
      <c r="E30" s="221"/>
      <c r="F30" s="40"/>
      <c r="G30" s="40"/>
      <c r="H30" s="152">
        <f t="shared" si="7"/>
        <v>0</v>
      </c>
      <c r="I30" s="131"/>
      <c r="J30" s="131"/>
      <c r="K30" s="40">
        <f t="shared" si="1"/>
        <v>0</v>
      </c>
      <c r="L30" s="130">
        <f t="shared" si="2"/>
        <v>0</v>
      </c>
      <c r="M30" s="130">
        <f t="shared" si="3"/>
        <v>0</v>
      </c>
      <c r="N30" s="130">
        <f t="shared" si="4"/>
        <v>0</v>
      </c>
      <c r="O30" s="130">
        <f t="shared" si="5"/>
        <v>0</v>
      </c>
      <c r="P30" s="130">
        <f t="shared" si="6"/>
        <v>0</v>
      </c>
    </row>
    <row r="31" spans="1:16" ht="28">
      <c r="A31" s="133" t="str">
        <f>IF(B31&lt;&gt;"", MAX($A$1:A30)+1, "")</f>
        <v/>
      </c>
      <c r="B31" s="148"/>
      <c r="C31" s="297" t="s">
        <v>503</v>
      </c>
      <c r="D31" s="219" t="s">
        <v>17</v>
      </c>
      <c r="E31" s="221">
        <v>8</v>
      </c>
      <c r="F31" s="40"/>
      <c r="G31" s="40"/>
      <c r="H31" s="152">
        <f t="shared" si="7"/>
        <v>0</v>
      </c>
      <c r="I31" s="131"/>
      <c r="J31" s="131"/>
      <c r="K31" s="40">
        <f t="shared" si="1"/>
        <v>0</v>
      </c>
      <c r="L31" s="130">
        <f t="shared" si="2"/>
        <v>0</v>
      </c>
      <c r="M31" s="130">
        <f t="shared" si="3"/>
        <v>0</v>
      </c>
      <c r="N31" s="130">
        <f t="shared" si="4"/>
        <v>0</v>
      </c>
      <c r="O31" s="130">
        <f t="shared" si="5"/>
        <v>0</v>
      </c>
      <c r="P31" s="130">
        <f t="shared" si="6"/>
        <v>0</v>
      </c>
    </row>
    <row r="32" spans="1:16" ht="28">
      <c r="A32" s="133" t="str">
        <f>IF(B32&lt;&gt;"", MAX($A$1:A31)+1, "")</f>
        <v/>
      </c>
      <c r="B32" s="148"/>
      <c r="C32" s="297" t="s">
        <v>504</v>
      </c>
      <c r="D32" s="219" t="s">
        <v>17</v>
      </c>
      <c r="E32" s="221">
        <v>24</v>
      </c>
      <c r="F32" s="40"/>
      <c r="G32" s="40"/>
      <c r="H32" s="152">
        <f t="shared" si="7"/>
        <v>0</v>
      </c>
      <c r="I32" s="131"/>
      <c r="J32" s="131"/>
      <c r="K32" s="40">
        <f t="shared" si="1"/>
        <v>0</v>
      </c>
      <c r="L32" s="130">
        <f t="shared" si="2"/>
        <v>0</v>
      </c>
      <c r="M32" s="130">
        <f t="shared" si="3"/>
        <v>0</v>
      </c>
      <c r="N32" s="130">
        <f t="shared" si="4"/>
        <v>0</v>
      </c>
      <c r="O32" s="130">
        <f t="shared" si="5"/>
        <v>0</v>
      </c>
      <c r="P32" s="130">
        <f t="shared" si="6"/>
        <v>0</v>
      </c>
    </row>
    <row r="33" spans="1:16" ht="14">
      <c r="A33" s="133" t="str">
        <f>IF(B33&lt;&gt;"", MAX($A$1:A32)+1, "")</f>
        <v/>
      </c>
      <c r="B33" s="148"/>
      <c r="C33" s="297" t="s">
        <v>505</v>
      </c>
      <c r="D33" s="219" t="s">
        <v>17</v>
      </c>
      <c r="E33" s="221">
        <v>8</v>
      </c>
      <c r="F33" s="40"/>
      <c r="G33" s="40"/>
      <c r="H33" s="152">
        <f t="shared" si="7"/>
        <v>0</v>
      </c>
      <c r="I33" s="131"/>
      <c r="J33" s="131"/>
      <c r="K33" s="40">
        <f t="shared" si="1"/>
        <v>0</v>
      </c>
      <c r="L33" s="130">
        <f t="shared" si="2"/>
        <v>0</v>
      </c>
      <c r="M33" s="130">
        <f t="shared" si="3"/>
        <v>0</v>
      </c>
      <c r="N33" s="130">
        <f t="shared" si="4"/>
        <v>0</v>
      </c>
      <c r="O33" s="130">
        <f t="shared" si="5"/>
        <v>0</v>
      </c>
      <c r="P33" s="130">
        <f t="shared" si="6"/>
        <v>0</v>
      </c>
    </row>
    <row r="34" spans="1:16" ht="14">
      <c r="A34" s="133" t="str">
        <f>IF(B34&lt;&gt;"", MAX($A$1:A33)+1, "")</f>
        <v/>
      </c>
      <c r="B34" s="148"/>
      <c r="C34" s="297" t="s">
        <v>506</v>
      </c>
      <c r="D34" s="219" t="s">
        <v>17</v>
      </c>
      <c r="E34" s="221">
        <v>8</v>
      </c>
      <c r="F34" s="40"/>
      <c r="G34" s="40"/>
      <c r="H34" s="152">
        <f t="shared" si="7"/>
        <v>0</v>
      </c>
      <c r="I34" s="131"/>
      <c r="J34" s="131"/>
      <c r="K34" s="40">
        <f t="shared" si="1"/>
        <v>0</v>
      </c>
      <c r="L34" s="130">
        <f t="shared" si="2"/>
        <v>0</v>
      </c>
      <c r="M34" s="130">
        <f t="shared" si="3"/>
        <v>0</v>
      </c>
      <c r="N34" s="130">
        <f t="shared" si="4"/>
        <v>0</v>
      </c>
      <c r="O34" s="130">
        <f t="shared" si="5"/>
        <v>0</v>
      </c>
      <c r="P34" s="130">
        <f t="shared" si="6"/>
        <v>0</v>
      </c>
    </row>
    <row r="35" spans="1:16" ht="56">
      <c r="A35" s="133"/>
      <c r="B35" s="148"/>
      <c r="C35" s="297" t="s">
        <v>722</v>
      </c>
      <c r="D35" s="219" t="s">
        <v>115</v>
      </c>
      <c r="E35" s="221">
        <v>1</v>
      </c>
      <c r="F35" s="40"/>
      <c r="G35" s="40"/>
      <c r="H35" s="152">
        <f t="shared" si="7"/>
        <v>0</v>
      </c>
      <c r="I35" s="131"/>
      <c r="J35" s="131"/>
      <c r="K35" s="40">
        <f t="shared" si="1"/>
        <v>0</v>
      </c>
      <c r="L35" s="130">
        <f t="shared" si="2"/>
        <v>0</v>
      </c>
      <c r="M35" s="130">
        <f t="shared" si="3"/>
        <v>0</v>
      </c>
      <c r="N35" s="130">
        <f t="shared" si="4"/>
        <v>0</v>
      </c>
      <c r="O35" s="130">
        <f t="shared" si="5"/>
        <v>0</v>
      </c>
      <c r="P35" s="130">
        <f t="shared" si="6"/>
        <v>0</v>
      </c>
    </row>
    <row r="36" spans="1:16" ht="14">
      <c r="A36" s="133" t="str">
        <f>IF(B36&lt;&gt;"", MAX($A$1:A34)+1, "")</f>
        <v/>
      </c>
      <c r="B36" s="148"/>
      <c r="C36" s="296" t="s">
        <v>507</v>
      </c>
      <c r="D36" s="219"/>
      <c r="E36" s="221"/>
      <c r="F36" s="40"/>
      <c r="G36" s="40"/>
      <c r="H36" s="152">
        <f t="shared" si="7"/>
        <v>0</v>
      </c>
      <c r="I36" s="131"/>
      <c r="J36" s="131"/>
      <c r="K36" s="40">
        <f t="shared" si="1"/>
        <v>0</v>
      </c>
      <c r="L36" s="130">
        <f t="shared" si="2"/>
        <v>0</v>
      </c>
      <c r="M36" s="130">
        <f t="shared" si="3"/>
        <v>0</v>
      </c>
      <c r="N36" s="130">
        <f t="shared" si="4"/>
        <v>0</v>
      </c>
      <c r="O36" s="130">
        <f t="shared" si="5"/>
        <v>0</v>
      </c>
      <c r="P36" s="130">
        <f t="shared" si="6"/>
        <v>0</v>
      </c>
    </row>
    <row r="37" spans="1:16" ht="28">
      <c r="A37" s="133">
        <f>IF(B37&lt;&gt;"", MAX($A$1:A36)+1, "")</f>
        <v>10</v>
      </c>
      <c r="B37" s="148" t="s">
        <v>138</v>
      </c>
      <c r="C37" s="297" t="s">
        <v>515</v>
      </c>
      <c r="D37" s="219" t="s">
        <v>17</v>
      </c>
      <c r="E37" s="221">
        <v>1</v>
      </c>
      <c r="F37" s="40"/>
      <c r="G37" s="40"/>
      <c r="H37" s="152">
        <f t="shared" si="7"/>
        <v>0</v>
      </c>
      <c r="I37" s="131"/>
      <c r="J37" s="131"/>
      <c r="K37" s="40">
        <f t="shared" si="1"/>
        <v>0</v>
      </c>
      <c r="L37" s="130">
        <f t="shared" si="2"/>
        <v>0</v>
      </c>
      <c r="M37" s="130">
        <f t="shared" si="3"/>
        <v>0</v>
      </c>
      <c r="N37" s="130">
        <f t="shared" si="4"/>
        <v>0</v>
      </c>
      <c r="O37" s="130">
        <f t="shared" si="5"/>
        <v>0</v>
      </c>
      <c r="P37" s="130">
        <f t="shared" si="6"/>
        <v>0</v>
      </c>
    </row>
    <row r="38" spans="1:16" ht="28">
      <c r="A38" s="133">
        <f>IF(B38&lt;&gt;"", MAX($A$1:A37)+1, "")</f>
        <v>11</v>
      </c>
      <c r="B38" s="148" t="s">
        <v>138</v>
      </c>
      <c r="C38" s="297" t="s">
        <v>508</v>
      </c>
      <c r="D38" s="219" t="s">
        <v>115</v>
      </c>
      <c r="E38" s="221">
        <v>1</v>
      </c>
      <c r="F38" s="40"/>
      <c r="G38" s="40"/>
      <c r="H38" s="152">
        <f t="shared" si="7"/>
        <v>0</v>
      </c>
      <c r="I38" s="131"/>
      <c r="J38" s="131"/>
      <c r="K38" s="40">
        <f t="shared" si="1"/>
        <v>0</v>
      </c>
      <c r="L38" s="130">
        <f t="shared" si="2"/>
        <v>0</v>
      </c>
      <c r="M38" s="130">
        <f t="shared" si="3"/>
        <v>0</v>
      </c>
      <c r="N38" s="130">
        <f t="shared" si="4"/>
        <v>0</v>
      </c>
      <c r="O38" s="130">
        <f t="shared" si="5"/>
        <v>0</v>
      </c>
      <c r="P38" s="130">
        <f t="shared" si="6"/>
        <v>0</v>
      </c>
    </row>
    <row r="39" spans="1:16" ht="14">
      <c r="A39" s="133">
        <f>IF(B39&lt;&gt;"", MAX($A$1:A38)+1, "")</f>
        <v>12</v>
      </c>
      <c r="B39" s="148" t="s">
        <v>138</v>
      </c>
      <c r="C39" s="297" t="s">
        <v>509</v>
      </c>
      <c r="D39" s="219" t="s">
        <v>16</v>
      </c>
      <c r="E39" s="221">
        <v>21</v>
      </c>
      <c r="F39" s="40"/>
      <c r="G39" s="40"/>
      <c r="H39" s="152">
        <f t="shared" si="7"/>
        <v>0</v>
      </c>
      <c r="I39" s="131"/>
      <c r="J39" s="131"/>
      <c r="K39" s="40">
        <f t="shared" si="1"/>
        <v>0</v>
      </c>
      <c r="L39" s="130">
        <f t="shared" si="2"/>
        <v>0</v>
      </c>
      <c r="M39" s="130">
        <f t="shared" si="3"/>
        <v>0</v>
      </c>
      <c r="N39" s="130">
        <f t="shared" si="4"/>
        <v>0</v>
      </c>
      <c r="O39" s="130">
        <f t="shared" si="5"/>
        <v>0</v>
      </c>
      <c r="P39" s="130">
        <f t="shared" si="6"/>
        <v>0</v>
      </c>
    </row>
    <row r="40" spans="1:16" ht="14">
      <c r="A40" s="133">
        <f>IF(B40&lt;&gt;"", MAX($A$1:A39)+1, "")</f>
        <v>13</v>
      </c>
      <c r="B40" s="148" t="s">
        <v>138</v>
      </c>
      <c r="C40" s="297" t="s">
        <v>510</v>
      </c>
      <c r="D40" s="219" t="s">
        <v>16</v>
      </c>
      <c r="E40" s="221">
        <v>350</v>
      </c>
      <c r="F40" s="40"/>
      <c r="G40" s="40"/>
      <c r="H40" s="152">
        <f t="shared" si="7"/>
        <v>0</v>
      </c>
      <c r="I40" s="131"/>
      <c r="J40" s="131"/>
      <c r="K40" s="40">
        <f t="shared" si="1"/>
        <v>0</v>
      </c>
      <c r="L40" s="130">
        <f t="shared" si="2"/>
        <v>0</v>
      </c>
      <c r="M40" s="130">
        <f t="shared" si="3"/>
        <v>0</v>
      </c>
      <c r="N40" s="130">
        <f t="shared" si="4"/>
        <v>0</v>
      </c>
      <c r="O40" s="130">
        <f t="shared" si="5"/>
        <v>0</v>
      </c>
      <c r="P40" s="130">
        <f t="shared" si="6"/>
        <v>0</v>
      </c>
    </row>
    <row r="41" spans="1:16" ht="14">
      <c r="A41" s="133">
        <f>IF(B41&lt;&gt;"", MAX($A$1:A40)+1, "")</f>
        <v>14</v>
      </c>
      <c r="B41" s="148" t="s">
        <v>138</v>
      </c>
      <c r="C41" s="297" t="s">
        <v>511</v>
      </c>
      <c r="D41" s="219" t="s">
        <v>16</v>
      </c>
      <c r="E41" s="221">
        <v>861</v>
      </c>
      <c r="F41" s="40"/>
      <c r="G41" s="40"/>
      <c r="H41" s="152">
        <f t="shared" si="7"/>
        <v>0</v>
      </c>
      <c r="I41" s="131"/>
      <c r="J41" s="131"/>
      <c r="K41" s="40">
        <f t="shared" si="1"/>
        <v>0</v>
      </c>
      <c r="L41" s="130">
        <f t="shared" si="2"/>
        <v>0</v>
      </c>
      <c r="M41" s="130">
        <f t="shared" si="3"/>
        <v>0</v>
      </c>
      <c r="N41" s="130">
        <f t="shared" si="4"/>
        <v>0</v>
      </c>
      <c r="O41" s="130">
        <f t="shared" si="5"/>
        <v>0</v>
      </c>
      <c r="P41" s="130">
        <f t="shared" si="6"/>
        <v>0</v>
      </c>
    </row>
    <row r="42" spans="1:16" ht="14">
      <c r="A42" s="133">
        <f>IF(B42&lt;&gt;"", MAX($A$1:A41)+1, "")</f>
        <v>15</v>
      </c>
      <c r="B42" s="148" t="s">
        <v>138</v>
      </c>
      <c r="C42" s="297" t="s">
        <v>512</v>
      </c>
      <c r="D42" s="219" t="s">
        <v>16</v>
      </c>
      <c r="E42" s="221">
        <v>25</v>
      </c>
      <c r="F42" s="40"/>
      <c r="G42" s="40"/>
      <c r="H42" s="152">
        <f t="shared" si="7"/>
        <v>0</v>
      </c>
      <c r="I42" s="131"/>
      <c r="J42" s="131"/>
      <c r="K42" s="40">
        <f t="shared" si="1"/>
        <v>0</v>
      </c>
      <c r="L42" s="130">
        <f t="shared" si="2"/>
        <v>0</v>
      </c>
      <c r="M42" s="130">
        <f t="shared" si="3"/>
        <v>0</v>
      </c>
      <c r="N42" s="130">
        <f t="shared" si="4"/>
        <v>0</v>
      </c>
      <c r="O42" s="130">
        <f t="shared" si="5"/>
        <v>0</v>
      </c>
      <c r="P42" s="130">
        <f t="shared" si="6"/>
        <v>0</v>
      </c>
    </row>
    <row r="43" spans="1:16" ht="42">
      <c r="A43" s="133"/>
      <c r="B43" s="148"/>
      <c r="C43" s="297" t="s">
        <v>723</v>
      </c>
      <c r="D43" s="219" t="s">
        <v>115</v>
      </c>
      <c r="E43" s="221">
        <v>1</v>
      </c>
      <c r="F43" s="40"/>
      <c r="G43" s="40"/>
      <c r="H43" s="152">
        <f t="shared" si="7"/>
        <v>0</v>
      </c>
      <c r="I43" s="131"/>
      <c r="J43" s="131"/>
      <c r="K43" s="40">
        <f t="shared" si="1"/>
        <v>0</v>
      </c>
      <c r="L43" s="130">
        <f t="shared" si="2"/>
        <v>0</v>
      </c>
      <c r="M43" s="130">
        <f t="shared" si="3"/>
        <v>0</v>
      </c>
      <c r="N43" s="130">
        <f t="shared" si="4"/>
        <v>0</v>
      </c>
      <c r="O43" s="130">
        <f t="shared" si="5"/>
        <v>0</v>
      </c>
      <c r="P43" s="130">
        <f t="shared" si="6"/>
        <v>0</v>
      </c>
    </row>
    <row r="44" spans="1:16" ht="14">
      <c r="A44" s="133">
        <f>IF(B44&lt;&gt;"", MAX($A$1:A42)+1, "")</f>
        <v>16</v>
      </c>
      <c r="B44" s="148" t="s">
        <v>138</v>
      </c>
      <c r="C44" s="297" t="s">
        <v>513</v>
      </c>
      <c r="D44" s="219" t="s">
        <v>115</v>
      </c>
      <c r="E44" s="221">
        <v>19</v>
      </c>
      <c r="F44" s="40"/>
      <c r="G44" s="40"/>
      <c r="H44" s="152">
        <f t="shared" si="7"/>
        <v>0</v>
      </c>
      <c r="I44" s="131"/>
      <c r="J44" s="131"/>
      <c r="K44" s="40">
        <f t="shared" si="1"/>
        <v>0</v>
      </c>
      <c r="L44" s="130">
        <f t="shared" si="2"/>
        <v>0</v>
      </c>
      <c r="M44" s="130">
        <f t="shared" si="3"/>
        <v>0</v>
      </c>
      <c r="N44" s="130">
        <f t="shared" si="4"/>
        <v>0</v>
      </c>
      <c r="O44" s="130">
        <f t="shared" si="5"/>
        <v>0</v>
      </c>
      <c r="P44" s="130">
        <f t="shared" si="6"/>
        <v>0</v>
      </c>
    </row>
    <row r="45" spans="1:16" ht="14">
      <c r="A45" s="133">
        <f>IF(B45&lt;&gt;"", MAX($A$1:A44)+1, "")</f>
        <v>17</v>
      </c>
      <c r="B45" s="148" t="s">
        <v>138</v>
      </c>
      <c r="C45" s="297" t="s">
        <v>724</v>
      </c>
      <c r="D45" s="219" t="s">
        <v>115</v>
      </c>
      <c r="E45" s="221">
        <v>19</v>
      </c>
      <c r="F45" s="40"/>
      <c r="G45" s="40"/>
      <c r="H45" s="152">
        <f t="shared" si="7"/>
        <v>0</v>
      </c>
      <c r="I45" s="131"/>
      <c r="J45" s="131"/>
      <c r="K45" s="40">
        <f t="shared" si="1"/>
        <v>0</v>
      </c>
      <c r="L45" s="130">
        <f t="shared" si="2"/>
        <v>0</v>
      </c>
      <c r="M45" s="130">
        <f t="shared" si="3"/>
        <v>0</v>
      </c>
      <c r="N45" s="130">
        <f t="shared" si="4"/>
        <v>0</v>
      </c>
      <c r="O45" s="130">
        <f t="shared" si="5"/>
        <v>0</v>
      </c>
      <c r="P45" s="130">
        <f t="shared" si="6"/>
        <v>0</v>
      </c>
    </row>
    <row r="46" spans="1:16" ht="28">
      <c r="A46" s="133">
        <f>IF(B46&lt;&gt;"", MAX($A$1:A44)+1, "")</f>
        <v>17</v>
      </c>
      <c r="B46" s="148" t="s">
        <v>138</v>
      </c>
      <c r="C46" s="297" t="s">
        <v>514</v>
      </c>
      <c r="D46" s="219" t="s">
        <v>115</v>
      </c>
      <c r="E46" s="221">
        <v>1</v>
      </c>
      <c r="F46" s="40"/>
      <c r="G46" s="40"/>
      <c r="H46" s="152">
        <f t="shared" si="7"/>
        <v>0</v>
      </c>
      <c r="I46" s="131"/>
      <c r="J46" s="131"/>
      <c r="K46" s="40">
        <f t="shared" si="1"/>
        <v>0</v>
      </c>
      <c r="L46" s="130">
        <f t="shared" si="2"/>
        <v>0</v>
      </c>
      <c r="M46" s="130">
        <f t="shared" si="3"/>
        <v>0</v>
      </c>
      <c r="N46" s="130">
        <f t="shared" si="4"/>
        <v>0</v>
      </c>
      <c r="O46" s="130">
        <f t="shared" si="5"/>
        <v>0</v>
      </c>
      <c r="P46" s="130">
        <f t="shared" si="6"/>
        <v>0</v>
      </c>
    </row>
    <row r="47" spans="1:16" ht="28">
      <c r="A47" s="133">
        <f>IF(B47&lt;&gt;"", MAX($A$1:A46)+1, "")</f>
        <v>18</v>
      </c>
      <c r="B47" s="148" t="s">
        <v>138</v>
      </c>
      <c r="C47" s="297" t="s">
        <v>658</v>
      </c>
      <c r="D47" s="219" t="s">
        <v>128</v>
      </c>
      <c r="E47" s="221">
        <v>1</v>
      </c>
      <c r="F47" s="40"/>
      <c r="G47" s="40"/>
      <c r="H47" s="152">
        <f t="shared" si="7"/>
        <v>0</v>
      </c>
      <c r="I47" s="131"/>
      <c r="J47" s="131"/>
      <c r="K47" s="40">
        <f t="shared" si="1"/>
        <v>0</v>
      </c>
      <c r="L47" s="130">
        <f t="shared" si="2"/>
        <v>0</v>
      </c>
      <c r="M47" s="130">
        <f t="shared" si="3"/>
        <v>0</v>
      </c>
      <c r="N47" s="130">
        <f t="shared" si="4"/>
        <v>0</v>
      </c>
      <c r="O47" s="130">
        <f t="shared" si="5"/>
        <v>0</v>
      </c>
      <c r="P47" s="130">
        <f t="shared" si="6"/>
        <v>0</v>
      </c>
    </row>
    <row r="48" spans="1:16" ht="28">
      <c r="A48" s="133" t="str">
        <f>IF(B48&lt;&gt;"", MAX($A$1:A46)+1, "")</f>
        <v/>
      </c>
      <c r="B48" s="148"/>
      <c r="C48" s="296" t="s">
        <v>516</v>
      </c>
      <c r="D48" s="219"/>
      <c r="E48" s="221"/>
      <c r="F48" s="40"/>
      <c r="G48" s="40"/>
      <c r="H48" s="152">
        <f t="shared" si="7"/>
        <v>0</v>
      </c>
      <c r="I48" s="131"/>
      <c r="J48" s="131"/>
      <c r="K48" s="40">
        <f t="shared" si="1"/>
        <v>0</v>
      </c>
      <c r="L48" s="130">
        <f t="shared" si="2"/>
        <v>0</v>
      </c>
      <c r="M48" s="130">
        <f t="shared" si="3"/>
        <v>0</v>
      </c>
      <c r="N48" s="130">
        <f t="shared" si="4"/>
        <v>0</v>
      </c>
      <c r="O48" s="130">
        <f t="shared" si="5"/>
        <v>0</v>
      </c>
      <c r="P48" s="130">
        <f t="shared" si="6"/>
        <v>0</v>
      </c>
    </row>
    <row r="49" spans="1:16" ht="14">
      <c r="A49" s="133" t="str">
        <f>IF(B49&lt;&gt;"", MAX($A$1:A48)+1, "")</f>
        <v/>
      </c>
      <c r="B49" s="148"/>
      <c r="C49" s="296" t="s">
        <v>496</v>
      </c>
      <c r="D49" s="219"/>
      <c r="E49" s="221"/>
      <c r="F49" s="40"/>
      <c r="G49" s="40"/>
      <c r="H49" s="152">
        <f t="shared" si="7"/>
        <v>0</v>
      </c>
      <c r="I49" s="131"/>
      <c r="J49" s="131"/>
      <c r="K49" s="40">
        <f t="shared" si="1"/>
        <v>0</v>
      </c>
      <c r="L49" s="130">
        <f t="shared" si="2"/>
        <v>0</v>
      </c>
      <c r="M49" s="130">
        <f t="shared" si="3"/>
        <v>0</v>
      </c>
      <c r="N49" s="130">
        <f t="shared" si="4"/>
        <v>0</v>
      </c>
      <c r="O49" s="130">
        <f t="shared" si="5"/>
        <v>0</v>
      </c>
      <c r="P49" s="130">
        <f t="shared" si="6"/>
        <v>0</v>
      </c>
    </row>
    <row r="50" spans="1:16" ht="42">
      <c r="A50" s="133">
        <f>IF(B50&lt;&gt;"", MAX($A$1:A49)+1, "")</f>
        <v>19</v>
      </c>
      <c r="B50" s="148" t="s">
        <v>138</v>
      </c>
      <c r="C50" s="297" t="s">
        <v>725</v>
      </c>
      <c r="D50" s="219" t="s">
        <v>16</v>
      </c>
      <c r="E50" s="221">
        <v>263.7</v>
      </c>
      <c r="F50" s="40"/>
      <c r="G50" s="40"/>
      <c r="H50" s="152">
        <f t="shared" si="7"/>
        <v>0</v>
      </c>
      <c r="I50" s="131"/>
      <c r="J50" s="131"/>
      <c r="K50" s="40">
        <f t="shared" si="1"/>
        <v>0</v>
      </c>
      <c r="L50" s="130">
        <f t="shared" si="2"/>
        <v>0</v>
      </c>
      <c r="M50" s="130">
        <f t="shared" si="3"/>
        <v>0</v>
      </c>
      <c r="N50" s="130">
        <f t="shared" si="4"/>
        <v>0</v>
      </c>
      <c r="O50" s="130">
        <f t="shared" si="5"/>
        <v>0</v>
      </c>
      <c r="P50" s="130">
        <f t="shared" si="6"/>
        <v>0</v>
      </c>
    </row>
    <row r="51" spans="1:16" ht="28">
      <c r="A51" s="133">
        <f>IF(B51&lt;&gt;"", MAX($A$1:A49)+1, "")</f>
        <v>19</v>
      </c>
      <c r="B51" s="148" t="s">
        <v>138</v>
      </c>
      <c r="C51" s="297" t="s">
        <v>517</v>
      </c>
      <c r="D51" s="219" t="s">
        <v>16</v>
      </c>
      <c r="E51" s="221">
        <v>8.8000000000000007</v>
      </c>
      <c r="F51" s="40"/>
      <c r="G51" s="40"/>
      <c r="H51" s="152">
        <f t="shared" si="7"/>
        <v>0</v>
      </c>
      <c r="I51" s="131"/>
      <c r="J51" s="131"/>
      <c r="K51" s="40">
        <f t="shared" si="1"/>
        <v>0</v>
      </c>
      <c r="L51" s="130">
        <f t="shared" si="2"/>
        <v>0</v>
      </c>
      <c r="M51" s="130">
        <f t="shared" si="3"/>
        <v>0</v>
      </c>
      <c r="N51" s="130">
        <f t="shared" si="4"/>
        <v>0</v>
      </c>
      <c r="O51" s="130">
        <f t="shared" si="5"/>
        <v>0</v>
      </c>
      <c r="P51" s="130">
        <f t="shared" si="6"/>
        <v>0</v>
      </c>
    </row>
    <row r="52" spans="1:16" ht="28">
      <c r="A52" s="133">
        <f>IF(B52&lt;&gt;"", MAX($A$1:A51)+1, "")</f>
        <v>20</v>
      </c>
      <c r="B52" s="148" t="s">
        <v>138</v>
      </c>
      <c r="C52" s="297" t="s">
        <v>518</v>
      </c>
      <c r="D52" s="219" t="s">
        <v>17</v>
      </c>
      <c r="E52" s="221">
        <v>1</v>
      </c>
      <c r="F52" s="40"/>
      <c r="G52" s="40"/>
      <c r="H52" s="152">
        <f t="shared" si="7"/>
        <v>0</v>
      </c>
      <c r="I52" s="131"/>
      <c r="J52" s="131"/>
      <c r="K52" s="40">
        <f t="shared" si="1"/>
        <v>0</v>
      </c>
      <c r="L52" s="130">
        <f t="shared" si="2"/>
        <v>0</v>
      </c>
      <c r="M52" s="130">
        <f t="shared" si="3"/>
        <v>0</v>
      </c>
      <c r="N52" s="130">
        <f t="shared" si="4"/>
        <v>0</v>
      </c>
      <c r="O52" s="130">
        <f t="shared" si="5"/>
        <v>0</v>
      </c>
      <c r="P52" s="130">
        <f t="shared" si="6"/>
        <v>0</v>
      </c>
    </row>
    <row r="53" spans="1:16" ht="42">
      <c r="A53" s="133">
        <f>IF(B53&lt;&gt;"", MAX($A$1:A52)+1, "")</f>
        <v>21</v>
      </c>
      <c r="B53" s="148" t="s">
        <v>138</v>
      </c>
      <c r="C53" s="297" t="s">
        <v>519</v>
      </c>
      <c r="D53" s="219" t="s">
        <v>494</v>
      </c>
      <c r="E53" s="221">
        <v>1</v>
      </c>
      <c r="F53" s="40"/>
      <c r="G53" s="40"/>
      <c r="H53" s="152">
        <f t="shared" si="7"/>
        <v>0</v>
      </c>
      <c r="I53" s="131"/>
      <c r="J53" s="131"/>
      <c r="K53" s="40">
        <f t="shared" si="1"/>
        <v>0</v>
      </c>
      <c r="L53" s="130">
        <f t="shared" si="2"/>
        <v>0</v>
      </c>
      <c r="M53" s="130">
        <f t="shared" si="3"/>
        <v>0</v>
      </c>
      <c r="N53" s="130">
        <f t="shared" si="4"/>
        <v>0</v>
      </c>
      <c r="O53" s="130">
        <f t="shared" si="5"/>
        <v>0</v>
      </c>
      <c r="P53" s="130">
        <f t="shared" si="6"/>
        <v>0</v>
      </c>
    </row>
    <row r="54" spans="1:16" ht="28">
      <c r="A54" s="133">
        <f>IF(B54&lt;&gt;"", MAX($A$1:A53)+1, "")</f>
        <v>22</v>
      </c>
      <c r="B54" s="148" t="s">
        <v>138</v>
      </c>
      <c r="C54" s="297" t="s">
        <v>520</v>
      </c>
      <c r="D54" s="219" t="s">
        <v>494</v>
      </c>
      <c r="E54" s="221">
        <v>1</v>
      </c>
      <c r="F54" s="40"/>
      <c r="G54" s="40"/>
      <c r="H54" s="152">
        <f t="shared" si="7"/>
        <v>0</v>
      </c>
      <c r="I54" s="131"/>
      <c r="J54" s="131"/>
      <c r="K54" s="40">
        <f t="shared" si="1"/>
        <v>0</v>
      </c>
      <c r="L54" s="130">
        <f t="shared" si="2"/>
        <v>0</v>
      </c>
      <c r="M54" s="130">
        <f t="shared" si="3"/>
        <v>0</v>
      </c>
      <c r="N54" s="130">
        <f t="shared" si="4"/>
        <v>0</v>
      </c>
      <c r="O54" s="130">
        <f t="shared" si="5"/>
        <v>0</v>
      </c>
      <c r="P54" s="130">
        <f t="shared" si="6"/>
        <v>0</v>
      </c>
    </row>
    <row r="55" spans="1:16" ht="14">
      <c r="A55" s="133" t="str">
        <f>IF(B55&lt;&gt;"", MAX($A$1:A54)+1, "")</f>
        <v/>
      </c>
      <c r="B55" s="148"/>
      <c r="C55" s="296" t="s">
        <v>497</v>
      </c>
      <c r="D55" s="219"/>
      <c r="E55" s="221"/>
      <c r="F55" s="40"/>
      <c r="G55" s="40"/>
      <c r="H55" s="152">
        <f t="shared" si="7"/>
        <v>0</v>
      </c>
      <c r="I55" s="131"/>
      <c r="J55" s="131"/>
      <c r="K55" s="40">
        <f t="shared" si="1"/>
        <v>0</v>
      </c>
      <c r="L55" s="130">
        <f t="shared" si="2"/>
        <v>0</v>
      </c>
      <c r="M55" s="130">
        <f t="shared" si="3"/>
        <v>0</v>
      </c>
      <c r="N55" s="130">
        <f t="shared" si="4"/>
        <v>0</v>
      </c>
      <c r="O55" s="130">
        <f t="shared" si="5"/>
        <v>0</v>
      </c>
      <c r="P55" s="130">
        <f t="shared" si="6"/>
        <v>0</v>
      </c>
    </row>
    <row r="56" spans="1:16" ht="14">
      <c r="A56" s="133" t="str">
        <f>IF(B56&lt;&gt;"", MAX($A$1:A55)+1, "")</f>
        <v/>
      </c>
      <c r="B56" s="148"/>
      <c r="C56" s="297" t="s">
        <v>521</v>
      </c>
      <c r="D56" s="219" t="s">
        <v>16</v>
      </c>
      <c r="E56" s="221">
        <v>253.70000000000002</v>
      </c>
      <c r="F56" s="40"/>
      <c r="G56" s="40"/>
      <c r="H56" s="152">
        <f t="shared" si="7"/>
        <v>0</v>
      </c>
      <c r="I56" s="131"/>
      <c r="J56" s="131"/>
      <c r="K56" s="40">
        <f t="shared" si="1"/>
        <v>0</v>
      </c>
      <c r="L56" s="130">
        <f t="shared" si="2"/>
        <v>0</v>
      </c>
      <c r="M56" s="130">
        <f t="shared" si="3"/>
        <v>0</v>
      </c>
      <c r="N56" s="130">
        <f t="shared" si="4"/>
        <v>0</v>
      </c>
      <c r="O56" s="130">
        <f t="shared" si="5"/>
        <v>0</v>
      </c>
      <c r="P56" s="130">
        <f t="shared" si="6"/>
        <v>0</v>
      </c>
    </row>
    <row r="57" spans="1:16" ht="28">
      <c r="A57" s="133" t="str">
        <f>IF(B57&lt;&gt;"", MAX($A$1:A56)+1, "")</f>
        <v/>
      </c>
      <c r="B57" s="148"/>
      <c r="C57" s="297" t="s">
        <v>522</v>
      </c>
      <c r="D57" s="219" t="s">
        <v>16</v>
      </c>
      <c r="E57" s="221">
        <v>8.8000000000000007</v>
      </c>
      <c r="F57" s="40"/>
      <c r="G57" s="40"/>
      <c r="H57" s="152">
        <f t="shared" si="7"/>
        <v>0</v>
      </c>
      <c r="I57" s="131"/>
      <c r="J57" s="131"/>
      <c r="K57" s="40">
        <f t="shared" si="1"/>
        <v>0</v>
      </c>
      <c r="L57" s="130">
        <f t="shared" si="2"/>
        <v>0</v>
      </c>
      <c r="M57" s="130">
        <f t="shared" si="3"/>
        <v>0</v>
      </c>
      <c r="N57" s="130">
        <f t="shared" si="4"/>
        <v>0</v>
      </c>
      <c r="O57" s="130">
        <f t="shared" si="5"/>
        <v>0</v>
      </c>
      <c r="P57" s="130">
        <f t="shared" si="6"/>
        <v>0</v>
      </c>
    </row>
    <row r="58" spans="1:16" ht="56">
      <c r="A58" s="133" t="str">
        <f>IF(B58&lt;&gt;"", MAX($A$1:A57)+1, "")</f>
        <v/>
      </c>
      <c r="B58" s="148"/>
      <c r="C58" s="297" t="s">
        <v>523</v>
      </c>
      <c r="D58" s="219" t="s">
        <v>17</v>
      </c>
      <c r="E58" s="221">
        <v>1</v>
      </c>
      <c r="F58" s="40"/>
      <c r="G58" s="40"/>
      <c r="H58" s="152">
        <f t="shared" si="7"/>
        <v>0</v>
      </c>
      <c r="I58" s="131"/>
      <c r="J58" s="131"/>
      <c r="K58" s="40">
        <f t="shared" si="1"/>
        <v>0</v>
      </c>
      <c r="L58" s="130">
        <f t="shared" si="2"/>
        <v>0</v>
      </c>
      <c r="M58" s="130">
        <f t="shared" si="3"/>
        <v>0</v>
      </c>
      <c r="N58" s="130">
        <f t="shared" si="4"/>
        <v>0</v>
      </c>
      <c r="O58" s="130">
        <f t="shared" si="5"/>
        <v>0</v>
      </c>
      <c r="P58" s="130">
        <f t="shared" si="6"/>
        <v>0</v>
      </c>
    </row>
    <row r="59" spans="1:16" ht="28">
      <c r="A59" s="133" t="str">
        <f>IF(B59&lt;&gt;"", MAX($A$1:A58)+1, "")</f>
        <v/>
      </c>
      <c r="B59" s="148"/>
      <c r="C59" s="297" t="s">
        <v>524</v>
      </c>
      <c r="D59" s="219" t="s">
        <v>17</v>
      </c>
      <c r="E59" s="221">
        <v>6</v>
      </c>
      <c r="F59" s="40"/>
      <c r="G59" s="40"/>
      <c r="H59" s="152">
        <f t="shared" si="7"/>
        <v>0</v>
      </c>
      <c r="I59" s="131"/>
      <c r="J59" s="131"/>
      <c r="K59" s="40">
        <f t="shared" si="1"/>
        <v>0</v>
      </c>
      <c r="L59" s="130">
        <f t="shared" si="2"/>
        <v>0</v>
      </c>
      <c r="M59" s="130">
        <f t="shared" si="3"/>
        <v>0</v>
      </c>
      <c r="N59" s="130">
        <f t="shared" si="4"/>
        <v>0</v>
      </c>
      <c r="O59" s="130">
        <f t="shared" si="5"/>
        <v>0</v>
      </c>
      <c r="P59" s="130">
        <f t="shared" si="6"/>
        <v>0</v>
      </c>
    </row>
    <row r="60" spans="1:16" ht="28">
      <c r="A60" s="133" t="str">
        <f>IF(B60&lt;&gt;"", MAX($A$1:A59)+1, "")</f>
        <v/>
      </c>
      <c r="B60" s="148"/>
      <c r="C60" s="297" t="s">
        <v>525</v>
      </c>
      <c r="D60" s="219" t="s">
        <v>17</v>
      </c>
      <c r="E60" s="221">
        <v>8</v>
      </c>
      <c r="F60" s="40"/>
      <c r="G60" s="40"/>
      <c r="H60" s="152">
        <f t="shared" si="7"/>
        <v>0</v>
      </c>
      <c r="I60" s="131"/>
      <c r="J60" s="131"/>
      <c r="K60" s="40">
        <f t="shared" si="1"/>
        <v>0</v>
      </c>
      <c r="L60" s="130">
        <f t="shared" si="2"/>
        <v>0</v>
      </c>
      <c r="M60" s="130">
        <f t="shared" si="3"/>
        <v>0</v>
      </c>
      <c r="N60" s="130">
        <f t="shared" si="4"/>
        <v>0</v>
      </c>
      <c r="O60" s="130">
        <f t="shared" si="5"/>
        <v>0</v>
      </c>
      <c r="P60" s="130">
        <f t="shared" si="6"/>
        <v>0</v>
      </c>
    </row>
    <row r="61" spans="1:16" ht="14">
      <c r="A61" s="133" t="str">
        <f>IF(B61&lt;&gt;"", MAX($A$1:A60)+1, "")</f>
        <v/>
      </c>
      <c r="B61" s="148"/>
      <c r="C61" s="297" t="s">
        <v>526</v>
      </c>
      <c r="D61" s="219" t="s">
        <v>16</v>
      </c>
      <c r="E61" s="221">
        <v>10</v>
      </c>
      <c r="F61" s="40"/>
      <c r="G61" s="40"/>
      <c r="H61" s="152">
        <f t="shared" si="7"/>
        <v>0</v>
      </c>
      <c r="I61" s="131"/>
      <c r="J61" s="131"/>
      <c r="K61" s="40">
        <f t="shared" si="1"/>
        <v>0</v>
      </c>
      <c r="L61" s="130">
        <f t="shared" si="2"/>
        <v>0</v>
      </c>
      <c r="M61" s="130">
        <f t="shared" si="3"/>
        <v>0</v>
      </c>
      <c r="N61" s="130">
        <f t="shared" si="4"/>
        <v>0</v>
      </c>
      <c r="O61" s="130">
        <f t="shared" si="5"/>
        <v>0</v>
      </c>
      <c r="P61" s="130">
        <f t="shared" si="6"/>
        <v>0</v>
      </c>
    </row>
    <row r="62" spans="1:16" ht="14">
      <c r="A62" s="133" t="str">
        <f>IF(B62&lt;&gt;"", MAX($A$1:A61)+1, "")</f>
        <v/>
      </c>
      <c r="B62" s="148"/>
      <c r="C62" s="297" t="s">
        <v>527</v>
      </c>
      <c r="D62" s="219" t="s">
        <v>17</v>
      </c>
      <c r="E62" s="221">
        <v>2</v>
      </c>
      <c r="F62" s="40"/>
      <c r="G62" s="40"/>
      <c r="H62" s="152">
        <f t="shared" si="7"/>
        <v>0</v>
      </c>
      <c r="I62" s="131"/>
      <c r="J62" s="131"/>
      <c r="K62" s="40">
        <f t="shared" si="1"/>
        <v>0</v>
      </c>
      <c r="L62" s="130">
        <f t="shared" si="2"/>
        <v>0</v>
      </c>
      <c r="M62" s="130">
        <f t="shared" si="3"/>
        <v>0</v>
      </c>
      <c r="N62" s="130">
        <f t="shared" si="4"/>
        <v>0</v>
      </c>
      <c r="O62" s="130">
        <f t="shared" si="5"/>
        <v>0</v>
      </c>
      <c r="P62" s="130">
        <f t="shared" si="6"/>
        <v>0</v>
      </c>
    </row>
    <row r="63" spans="1:16" ht="28">
      <c r="A63" s="133"/>
      <c r="B63" s="148"/>
      <c r="C63" s="297" t="s">
        <v>726</v>
      </c>
      <c r="D63" s="219" t="s">
        <v>115</v>
      </c>
      <c r="E63" s="221">
        <v>1</v>
      </c>
      <c r="F63" s="40"/>
      <c r="G63" s="40"/>
      <c r="H63" s="152">
        <f t="shared" si="7"/>
        <v>0</v>
      </c>
      <c r="I63" s="131"/>
      <c r="J63" s="131"/>
      <c r="K63" s="40">
        <f t="shared" si="1"/>
        <v>0</v>
      </c>
      <c r="L63" s="130">
        <f t="shared" si="2"/>
        <v>0</v>
      </c>
      <c r="M63" s="130">
        <f t="shared" si="3"/>
        <v>0</v>
      </c>
      <c r="N63" s="130">
        <f t="shared" si="4"/>
        <v>0</v>
      </c>
      <c r="O63" s="130">
        <f t="shared" si="5"/>
        <v>0</v>
      </c>
      <c r="P63" s="130">
        <f t="shared" si="6"/>
        <v>0</v>
      </c>
    </row>
    <row r="64" spans="1:16" ht="26.25" customHeight="1">
      <c r="A64" s="133"/>
      <c r="B64" s="148"/>
      <c r="C64" s="297" t="s">
        <v>727</v>
      </c>
      <c r="D64" s="219" t="s">
        <v>115</v>
      </c>
      <c r="E64" s="221">
        <v>1</v>
      </c>
      <c r="F64" s="40"/>
      <c r="G64" s="40"/>
      <c r="H64" s="152">
        <f t="shared" si="7"/>
        <v>0</v>
      </c>
      <c r="I64" s="131"/>
      <c r="J64" s="131"/>
      <c r="K64" s="40">
        <f t="shared" si="1"/>
        <v>0</v>
      </c>
      <c r="L64" s="130">
        <f t="shared" si="2"/>
        <v>0</v>
      </c>
      <c r="M64" s="130">
        <f t="shared" si="3"/>
        <v>0</v>
      </c>
      <c r="N64" s="130">
        <f t="shared" si="4"/>
        <v>0</v>
      </c>
      <c r="O64" s="130">
        <f t="shared" si="5"/>
        <v>0</v>
      </c>
      <c r="P64" s="130">
        <f t="shared" si="6"/>
        <v>0</v>
      </c>
    </row>
    <row r="65" spans="1:16" ht="28">
      <c r="A65" s="133" t="str">
        <f>IF(B65&lt;&gt;"", MAX($A$1:A63)+1, "")</f>
        <v/>
      </c>
      <c r="B65" s="148"/>
      <c r="C65" s="236" t="s">
        <v>127</v>
      </c>
      <c r="D65" s="237"/>
      <c r="E65" s="237"/>
      <c r="F65" s="238"/>
      <c r="G65" s="238"/>
      <c r="H65" s="132"/>
      <c r="I65" s="132"/>
      <c r="J65" s="132"/>
      <c r="K65" s="132"/>
      <c r="L65" s="239">
        <f>SUM(L11:L63)</f>
        <v>0</v>
      </c>
      <c r="M65" s="239">
        <f>SUM(M11:M63)</f>
        <v>0</v>
      </c>
      <c r="N65" s="239">
        <f>SUM(N11:N63)</f>
        <v>0</v>
      </c>
      <c r="O65" s="239">
        <f>SUM(O11:O63)</f>
        <v>0</v>
      </c>
      <c r="P65" s="239">
        <f>SUM(P11:P63)</f>
        <v>0</v>
      </c>
    </row>
    <row r="66" spans="1:16" ht="12.75" customHeight="1">
      <c r="A66" s="350" t="s">
        <v>179</v>
      </c>
      <c r="B66" s="350"/>
      <c r="C66" s="350"/>
      <c r="D66" s="350"/>
      <c r="E66" s="350"/>
      <c r="F66" s="350"/>
      <c r="G66" s="350"/>
      <c r="H66" s="350"/>
      <c r="I66" s="350"/>
      <c r="J66" s="350"/>
      <c r="K66" s="350"/>
      <c r="L66" s="350"/>
      <c r="M66" s="350"/>
      <c r="N66" s="350"/>
      <c r="O66" s="350"/>
      <c r="P66" s="240"/>
    </row>
    <row r="67" spans="1:16">
      <c r="A67" s="1"/>
      <c r="B67" s="1"/>
      <c r="C67" s="298"/>
      <c r="D67" s="1"/>
      <c r="E67" s="2"/>
      <c r="F67" s="299"/>
      <c r="G67" s="2"/>
      <c r="H67" s="2"/>
      <c r="I67" s="2"/>
      <c r="J67" s="2"/>
      <c r="K67" s="2"/>
      <c r="L67" s="300"/>
      <c r="M67" s="2"/>
      <c r="N67" s="11"/>
      <c r="O67" s="301"/>
      <c r="P67" s="2"/>
    </row>
    <row r="68" spans="1:16">
      <c r="A68" s="1"/>
      <c r="B68" s="1"/>
      <c r="C68" s="298"/>
      <c r="D68" s="1"/>
      <c r="E68" s="2"/>
      <c r="F68" s="299"/>
      <c r="G68" s="2"/>
      <c r="H68" s="2"/>
      <c r="I68" s="2"/>
      <c r="J68" s="2"/>
      <c r="K68" s="2"/>
      <c r="L68" s="300"/>
      <c r="M68" s="2"/>
      <c r="N68" s="11"/>
      <c r="O68" s="11"/>
      <c r="P68" s="302"/>
    </row>
    <row r="69" spans="1:16">
      <c r="A69" s="1"/>
      <c r="B69" s="1"/>
      <c r="C69" s="128" t="s">
        <v>717</v>
      </c>
      <c r="D69" s="58"/>
      <c r="E69" s="1"/>
      <c r="F69" s="2"/>
      <c r="G69" s="299"/>
      <c r="H69" s="2"/>
      <c r="I69" s="2"/>
      <c r="J69" s="2"/>
      <c r="K69" s="2"/>
      <c r="L69" s="2"/>
      <c r="M69" s="300"/>
      <c r="N69" s="2"/>
      <c r="O69" s="11"/>
      <c r="P69" s="11"/>
    </row>
    <row r="70" spans="1:16">
      <c r="A70" s="1"/>
      <c r="B70" s="1"/>
      <c r="C70" s="61" t="s">
        <v>718</v>
      </c>
      <c r="D70" s="2"/>
      <c r="E70" s="1"/>
      <c r="F70" s="2"/>
      <c r="G70" s="299"/>
      <c r="H70" s="2"/>
      <c r="I70" s="2"/>
      <c r="J70" s="2"/>
      <c r="K70" s="2"/>
      <c r="L70" s="2"/>
      <c r="M70" s="300"/>
      <c r="N70" s="2"/>
      <c r="O70" s="11"/>
      <c r="P70" s="11"/>
    </row>
    <row r="71" spans="1:16">
      <c r="A71" s="1"/>
      <c r="B71" s="1"/>
      <c r="C71" s="7"/>
      <c r="D71" s="1"/>
      <c r="E71" s="1"/>
      <c r="F71" s="2"/>
      <c r="G71" s="2"/>
      <c r="H71" s="2"/>
      <c r="I71" s="2"/>
      <c r="J71" s="2"/>
      <c r="K71" s="2"/>
      <c r="L71" s="2"/>
      <c r="M71" s="2"/>
      <c r="N71" s="2"/>
      <c r="O71" s="2"/>
      <c r="P71" s="2"/>
    </row>
    <row r="72" spans="1:16">
      <c r="A72" s="1"/>
      <c r="B72" s="1"/>
      <c r="C72" s="7"/>
      <c r="D72" s="1"/>
      <c r="E72" s="1"/>
      <c r="F72" s="2"/>
      <c r="G72" s="2"/>
      <c r="H72" s="2"/>
      <c r="I72" s="2"/>
      <c r="J72" s="2"/>
      <c r="K72" s="2"/>
      <c r="L72" s="2"/>
      <c r="M72" s="2"/>
      <c r="N72" s="2"/>
      <c r="O72" s="2"/>
      <c r="P72" s="2"/>
    </row>
    <row r="73" spans="1:16">
      <c r="A73" s="1"/>
      <c r="B73" s="1"/>
      <c r="C73" s="7"/>
      <c r="D73" s="1"/>
      <c r="E73" s="1"/>
      <c r="F73" s="2"/>
      <c r="G73" s="2"/>
      <c r="H73" s="2"/>
      <c r="I73" s="2"/>
      <c r="J73" s="2"/>
      <c r="K73" s="2"/>
      <c r="L73" s="2"/>
      <c r="M73" s="2"/>
      <c r="N73" s="2"/>
      <c r="O73" s="2"/>
      <c r="P73" s="2"/>
    </row>
    <row r="74" spans="1:16">
      <c r="A74" s="1"/>
      <c r="B74" s="1"/>
      <c r="C74" s="7"/>
      <c r="D74" s="1"/>
      <c r="E74" s="1"/>
      <c r="F74" s="2"/>
      <c r="G74" s="2"/>
      <c r="H74" s="2"/>
      <c r="I74" s="2"/>
      <c r="J74" s="2"/>
      <c r="K74" s="2"/>
      <c r="L74" s="2"/>
      <c r="M74" s="2"/>
      <c r="N74" s="2"/>
      <c r="O74" s="2"/>
      <c r="P74" s="2"/>
    </row>
    <row r="75" spans="1:16">
      <c r="A75" s="1"/>
      <c r="B75" s="1"/>
      <c r="C75" s="7"/>
      <c r="D75" s="1"/>
      <c r="E75" s="1"/>
      <c r="F75" s="2"/>
      <c r="G75" s="2"/>
      <c r="H75" s="2"/>
      <c r="I75" s="2"/>
      <c r="J75" s="2"/>
      <c r="K75" s="2"/>
      <c r="L75" s="2"/>
      <c r="M75" s="2"/>
      <c r="N75" s="2"/>
      <c r="O75" s="2"/>
      <c r="P75" s="2"/>
    </row>
    <row r="76" spans="1:16">
      <c r="A76" s="1"/>
      <c r="B76" s="1"/>
      <c r="C76" s="7"/>
      <c r="D76" s="1"/>
      <c r="E76" s="1"/>
      <c r="F76" s="2"/>
      <c r="G76" s="2"/>
      <c r="H76" s="2"/>
      <c r="I76" s="2"/>
      <c r="J76" s="2"/>
      <c r="K76" s="2"/>
      <c r="L76" s="2"/>
      <c r="M76" s="2"/>
      <c r="N76" s="2"/>
      <c r="O76" s="2"/>
      <c r="P76" s="2"/>
    </row>
  </sheetData>
  <mergeCells count="9">
    <mergeCell ref="A66:O66"/>
    <mergeCell ref="D2:O2"/>
    <mergeCell ref="A9:A10"/>
    <mergeCell ref="C9:C10"/>
    <mergeCell ref="D9:D10"/>
    <mergeCell ref="E9:E10"/>
    <mergeCell ref="F9:K9"/>
    <mergeCell ref="L9:P9"/>
    <mergeCell ref="B9:B10"/>
  </mergeCells>
  <phoneticPr fontId="30" type="noConversion"/>
  <pageMargins left="0.25" right="0.25" top="0.75" bottom="0.75" header="0.3" footer="0.3"/>
  <pageSetup paperSize="9" scale="71" orientation="landscape" r:id="rId1"/>
  <rowBreaks count="1" manualBreakCount="1">
    <brk id="84" max="15" man="1"/>
  </rowBreaks>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Y62"/>
  <sheetViews>
    <sheetView topLeftCell="A43" zoomScaleNormal="100" workbookViewId="0">
      <selection activeCell="C61" sqref="C61:C62"/>
    </sheetView>
  </sheetViews>
  <sheetFormatPr baseColWidth="10" defaultColWidth="9.1640625" defaultRowHeight="13"/>
  <cols>
    <col min="1" max="2" width="7.6640625" style="51" customWidth="1"/>
    <col min="3" max="3" width="35.83203125" style="59" customWidth="1"/>
    <col min="4" max="4" width="6" style="51" customWidth="1"/>
    <col min="5" max="5" width="8" style="24" customWidth="1"/>
    <col min="6" max="16" width="12" style="24" customWidth="1"/>
    <col min="17" max="16384" width="9.1640625" style="24"/>
  </cols>
  <sheetData>
    <row r="1" spans="1:17">
      <c r="A1" s="23"/>
      <c r="B1" s="23"/>
      <c r="C1" s="24"/>
      <c r="D1" s="67" t="s">
        <v>642</v>
      </c>
      <c r="E1" s="26"/>
      <c r="G1" s="27"/>
      <c r="H1" s="26"/>
      <c r="I1" s="26"/>
      <c r="J1" s="26"/>
      <c r="K1" s="26"/>
      <c r="L1" s="26"/>
      <c r="M1" s="26"/>
      <c r="N1" s="26"/>
      <c r="O1" s="26"/>
    </row>
    <row r="2" spans="1:17">
      <c r="A2" s="23"/>
      <c r="B2" s="23"/>
      <c r="C2" s="28"/>
      <c r="D2" s="347" t="s">
        <v>252</v>
      </c>
      <c r="E2" s="347"/>
      <c r="F2" s="347"/>
      <c r="G2" s="347"/>
      <c r="H2" s="347"/>
      <c r="I2" s="347"/>
      <c r="J2" s="347"/>
      <c r="K2" s="347"/>
      <c r="L2" s="347"/>
      <c r="M2" s="347"/>
      <c r="N2" s="347"/>
      <c r="O2" s="347"/>
    </row>
    <row r="3" spans="1:17">
      <c r="A3" s="23"/>
      <c r="B3" s="23"/>
      <c r="C3" s="28"/>
      <c r="D3" s="25"/>
      <c r="E3" s="29"/>
      <c r="F3" s="26"/>
      <c r="G3" s="67"/>
      <c r="H3" s="27"/>
      <c r="I3" s="26"/>
      <c r="J3" s="26"/>
      <c r="K3" s="26"/>
      <c r="L3" s="26"/>
      <c r="M3" s="26"/>
      <c r="N3" s="26"/>
      <c r="O3" s="26"/>
      <c r="P3" s="26"/>
    </row>
    <row r="4" spans="1:17" s="60" customFormat="1">
      <c r="A4" s="75" t="s">
        <v>180</v>
      </c>
      <c r="B4" s="76"/>
      <c r="C4" s="77"/>
      <c r="D4" s="79"/>
      <c r="E4" s="75"/>
      <c r="F4" s="80"/>
      <c r="G4" s="80"/>
      <c r="H4" s="80"/>
      <c r="I4" s="80"/>
      <c r="J4" s="81"/>
      <c r="K4" s="81"/>
      <c r="L4" s="81"/>
      <c r="M4" s="81"/>
      <c r="N4" s="81"/>
    </row>
    <row r="5" spans="1:17" s="60" customFormat="1">
      <c r="A5" s="75" t="s">
        <v>181</v>
      </c>
      <c r="B5" s="76"/>
      <c r="C5" s="77"/>
      <c r="D5" s="79"/>
      <c r="E5" s="75"/>
      <c r="F5" s="80"/>
      <c r="G5" s="80"/>
      <c r="H5" s="80"/>
      <c r="I5" s="80"/>
      <c r="J5" s="81"/>
      <c r="K5" s="81"/>
      <c r="L5" s="81"/>
      <c r="M5" s="81"/>
      <c r="N5" s="81"/>
    </row>
    <row r="6" spans="1:17" s="60" customFormat="1">
      <c r="A6" s="75" t="s">
        <v>182</v>
      </c>
      <c r="B6" s="76"/>
      <c r="C6" s="77"/>
      <c r="D6" s="79"/>
      <c r="E6" s="75"/>
      <c r="F6" s="80"/>
      <c r="G6" s="80"/>
      <c r="H6" s="80"/>
      <c r="I6" s="80"/>
      <c r="J6" s="81"/>
      <c r="K6" s="81"/>
      <c r="L6" s="81"/>
      <c r="M6" s="81"/>
      <c r="N6" s="81"/>
    </row>
    <row r="7" spans="1:17">
      <c r="A7" s="24"/>
      <c r="B7" s="24"/>
      <c r="C7" s="26" t="s">
        <v>655</v>
      </c>
      <c r="D7" s="33"/>
      <c r="E7" s="30"/>
      <c r="F7" s="31"/>
      <c r="G7" s="32"/>
      <c r="H7" s="29"/>
      <c r="I7" s="29"/>
      <c r="J7" s="29"/>
      <c r="K7" s="29"/>
      <c r="M7" s="26" t="s">
        <v>88</v>
      </c>
      <c r="N7" s="26"/>
      <c r="O7" s="34">
        <f>P57</f>
        <v>0</v>
      </c>
      <c r="P7" s="35" t="s">
        <v>13</v>
      </c>
    </row>
    <row r="8" spans="1:17">
      <c r="A8" s="25"/>
      <c r="B8" s="25"/>
      <c r="C8" s="24"/>
      <c r="D8" s="25"/>
      <c r="E8" s="36"/>
      <c r="F8" s="26"/>
      <c r="G8" s="26"/>
      <c r="H8" s="26"/>
      <c r="I8" s="26"/>
      <c r="J8" s="26"/>
      <c r="K8" s="26"/>
      <c r="L8" s="32"/>
      <c r="N8" s="26"/>
      <c r="O8" s="32"/>
      <c r="P8" s="32"/>
    </row>
    <row r="9" spans="1:17" ht="12.75" customHeight="1">
      <c r="A9" s="348" t="s">
        <v>0</v>
      </c>
      <c r="B9" s="348" t="s">
        <v>134</v>
      </c>
      <c r="C9" s="348" t="s">
        <v>92</v>
      </c>
      <c r="D9" s="349" t="s">
        <v>6</v>
      </c>
      <c r="E9" s="349" t="s">
        <v>1</v>
      </c>
      <c r="F9" s="348" t="s">
        <v>2</v>
      </c>
      <c r="G9" s="348"/>
      <c r="H9" s="348"/>
      <c r="I9" s="348"/>
      <c r="J9" s="348"/>
      <c r="K9" s="348"/>
      <c r="L9" s="348" t="s">
        <v>3</v>
      </c>
      <c r="M9" s="348"/>
      <c r="N9" s="348"/>
      <c r="O9" s="348"/>
      <c r="P9" s="348"/>
    </row>
    <row r="10" spans="1:17" ht="70.5" customHeight="1">
      <c r="A10" s="348"/>
      <c r="B10" s="348"/>
      <c r="C10" s="348"/>
      <c r="D10" s="349"/>
      <c r="E10" s="349"/>
      <c r="F10" s="68" t="s">
        <v>4</v>
      </c>
      <c r="G10" s="68" t="s">
        <v>117</v>
      </c>
      <c r="H10" s="68" t="s">
        <v>93</v>
      </c>
      <c r="I10" s="68" t="s">
        <v>91</v>
      </c>
      <c r="J10" s="68" t="s">
        <v>94</v>
      </c>
      <c r="K10" s="68" t="s">
        <v>95</v>
      </c>
      <c r="L10" s="68" t="s">
        <v>5</v>
      </c>
      <c r="M10" s="68" t="s">
        <v>96</v>
      </c>
      <c r="N10" s="68" t="s">
        <v>91</v>
      </c>
      <c r="O10" s="68" t="s">
        <v>97</v>
      </c>
      <c r="P10" s="68" t="s">
        <v>98</v>
      </c>
    </row>
    <row r="11" spans="1:17" s="43" customFormat="1" ht="14">
      <c r="A11" s="37"/>
      <c r="B11" s="45"/>
      <c r="C11" s="38" t="s">
        <v>220</v>
      </c>
      <c r="D11" s="22"/>
      <c r="E11" s="39"/>
      <c r="F11" s="63"/>
      <c r="G11" s="63"/>
      <c r="H11" s="41"/>
      <c r="I11" s="42"/>
      <c r="J11" s="42">
        <f t="shared" ref="J11" si="0">SUM(H11*10%)</f>
        <v>0</v>
      </c>
      <c r="K11" s="63">
        <f t="shared" ref="K11" si="1">SUM(H11:J11)</f>
        <v>0</v>
      </c>
      <c r="L11" s="41">
        <f t="shared" ref="L11" si="2">SUM(E11*F11)</f>
        <v>0</v>
      </c>
      <c r="M11" s="41">
        <f t="shared" ref="M11" si="3">SUM(E11*H11)</f>
        <v>0</v>
      </c>
      <c r="N11" s="41">
        <f t="shared" ref="N11" si="4">SUM(E11*I11)</f>
        <v>0</v>
      </c>
      <c r="O11" s="41">
        <f t="shared" ref="O11" si="5">SUM(E11*J11)</f>
        <v>0</v>
      </c>
      <c r="P11" s="41">
        <f t="shared" ref="P11" si="6">SUM(M11:O11)</f>
        <v>0</v>
      </c>
      <c r="Q11" s="129"/>
    </row>
    <row r="12" spans="1:17" s="43" customFormat="1" ht="14">
      <c r="A12" s="86">
        <f>IF(B12&lt;&gt;"", MAX($A$1:A11)+1, "")</f>
        <v>1</v>
      </c>
      <c r="B12" s="45" t="s">
        <v>423</v>
      </c>
      <c r="C12" s="44" t="s">
        <v>221</v>
      </c>
      <c r="D12" s="22" t="s">
        <v>187</v>
      </c>
      <c r="E12" s="39">
        <v>1</v>
      </c>
      <c r="F12" s="40"/>
      <c r="G12" s="40"/>
      <c r="H12" s="136">
        <f>SUM(F12*G12)</f>
        <v>0</v>
      </c>
      <c r="I12" s="42"/>
      <c r="J12" s="42"/>
      <c r="K12" s="63">
        <f t="shared" ref="K12" si="7">SUM(H12:J12)</f>
        <v>0</v>
      </c>
      <c r="L12" s="41">
        <f t="shared" ref="L12" si="8">SUM(E12*F12)</f>
        <v>0</v>
      </c>
      <c r="M12" s="41">
        <f t="shared" ref="M12" si="9">SUM(E12*H12)</f>
        <v>0</v>
      </c>
      <c r="N12" s="41">
        <f t="shared" ref="N12" si="10">SUM(E12*I12)</f>
        <v>0</v>
      </c>
      <c r="O12" s="41">
        <f t="shared" ref="O12" si="11">SUM(E12*J12)</f>
        <v>0</v>
      </c>
      <c r="P12" s="41">
        <f t="shared" ref="P12" si="12">SUM(M12:O12)</f>
        <v>0</v>
      </c>
      <c r="Q12" s="137"/>
    </row>
    <row r="13" spans="1:17" s="43" customFormat="1" ht="14">
      <c r="A13" s="86">
        <f>IF(B13&lt;&gt;"", MAX($A$1:A12)+1, "")</f>
        <v>2</v>
      </c>
      <c r="B13" s="45" t="s">
        <v>423</v>
      </c>
      <c r="C13" s="44" t="s">
        <v>222</v>
      </c>
      <c r="D13" s="22" t="s">
        <v>187</v>
      </c>
      <c r="E13" s="39">
        <v>2</v>
      </c>
      <c r="F13" s="40"/>
      <c r="G13" s="40"/>
      <c r="H13" s="136">
        <f t="shared" ref="H13:H56" si="13">SUM(F13*G13)</f>
        <v>0</v>
      </c>
      <c r="I13" s="42"/>
      <c r="J13" s="42"/>
      <c r="K13" s="63">
        <f t="shared" ref="K13:K56" si="14">SUM(H13:J13)</f>
        <v>0</v>
      </c>
      <c r="L13" s="41">
        <f t="shared" ref="L13:L56" si="15">SUM(E13*F13)</f>
        <v>0</v>
      </c>
      <c r="M13" s="41">
        <f t="shared" ref="M13:M56" si="16">SUM(E13*H13)</f>
        <v>0</v>
      </c>
      <c r="N13" s="41">
        <f t="shared" ref="N13:N56" si="17">SUM(E13*I13)</f>
        <v>0</v>
      </c>
      <c r="O13" s="41">
        <f t="shared" ref="O13:O56" si="18">SUM(E13*J13)</f>
        <v>0</v>
      </c>
      <c r="P13" s="41">
        <f t="shared" ref="P13:P56" si="19">SUM(M13:O13)</f>
        <v>0</v>
      </c>
      <c r="Q13" s="137"/>
    </row>
    <row r="14" spans="1:17" s="43" customFormat="1" ht="14">
      <c r="A14" s="86">
        <f>IF(B14&lt;&gt;"", MAX($A$1:A13)+1, "")</f>
        <v>3</v>
      </c>
      <c r="B14" s="45" t="s">
        <v>423</v>
      </c>
      <c r="C14" s="44" t="s">
        <v>223</v>
      </c>
      <c r="D14" s="22" t="s">
        <v>115</v>
      </c>
      <c r="E14" s="39">
        <v>1</v>
      </c>
      <c r="F14" s="40"/>
      <c r="G14" s="40"/>
      <c r="H14" s="136">
        <f t="shared" si="13"/>
        <v>0</v>
      </c>
      <c r="I14" s="42"/>
      <c r="J14" s="42"/>
      <c r="K14" s="63">
        <f t="shared" si="14"/>
        <v>0</v>
      </c>
      <c r="L14" s="41">
        <f t="shared" si="15"/>
        <v>0</v>
      </c>
      <c r="M14" s="41">
        <f t="shared" si="16"/>
        <v>0</v>
      </c>
      <c r="N14" s="41">
        <f t="shared" si="17"/>
        <v>0</v>
      </c>
      <c r="O14" s="41">
        <f t="shared" si="18"/>
        <v>0</v>
      </c>
      <c r="P14" s="41">
        <f t="shared" si="19"/>
        <v>0</v>
      </c>
      <c r="Q14" s="137"/>
    </row>
    <row r="15" spans="1:17" s="43" customFormat="1" ht="14">
      <c r="A15" s="86">
        <f>IF(B15&lt;&gt;"", MAX($A$1:A14)+1, "")</f>
        <v>4</v>
      </c>
      <c r="B15" s="45" t="s">
        <v>423</v>
      </c>
      <c r="C15" s="44" t="s">
        <v>224</v>
      </c>
      <c r="D15" s="22" t="s">
        <v>115</v>
      </c>
      <c r="E15" s="39">
        <v>1</v>
      </c>
      <c r="F15" s="40"/>
      <c r="G15" s="40"/>
      <c r="H15" s="136">
        <f t="shared" si="13"/>
        <v>0</v>
      </c>
      <c r="I15" s="42"/>
      <c r="J15" s="42"/>
      <c r="K15" s="63">
        <f t="shared" si="14"/>
        <v>0</v>
      </c>
      <c r="L15" s="41">
        <f t="shared" si="15"/>
        <v>0</v>
      </c>
      <c r="M15" s="41">
        <f t="shared" si="16"/>
        <v>0</v>
      </c>
      <c r="N15" s="41">
        <f t="shared" si="17"/>
        <v>0</v>
      </c>
      <c r="O15" s="41">
        <f t="shared" si="18"/>
        <v>0</v>
      </c>
      <c r="P15" s="41">
        <f t="shared" si="19"/>
        <v>0</v>
      </c>
      <c r="Q15" s="137"/>
    </row>
    <row r="16" spans="1:17" s="43" customFormat="1" ht="14">
      <c r="A16" s="86">
        <f>IF(B16&lt;&gt;"", MAX($A$1:A15)+1, "")</f>
        <v>5</v>
      </c>
      <c r="B16" s="45" t="s">
        <v>423</v>
      </c>
      <c r="C16" s="44" t="s">
        <v>225</v>
      </c>
      <c r="D16" s="22" t="s">
        <v>16</v>
      </c>
      <c r="E16" s="39">
        <v>15</v>
      </c>
      <c r="F16" s="40"/>
      <c r="G16" s="40"/>
      <c r="H16" s="136">
        <f t="shared" si="13"/>
        <v>0</v>
      </c>
      <c r="I16" s="42"/>
      <c r="J16" s="42"/>
      <c r="K16" s="63">
        <f t="shared" si="14"/>
        <v>0</v>
      </c>
      <c r="L16" s="41">
        <f t="shared" si="15"/>
        <v>0</v>
      </c>
      <c r="M16" s="41">
        <f t="shared" si="16"/>
        <v>0</v>
      </c>
      <c r="N16" s="41">
        <f t="shared" si="17"/>
        <v>0</v>
      </c>
      <c r="O16" s="41">
        <f t="shared" si="18"/>
        <v>0</v>
      </c>
      <c r="P16" s="41">
        <f t="shared" si="19"/>
        <v>0</v>
      </c>
      <c r="Q16" s="137"/>
    </row>
    <row r="17" spans="1:17" s="43" customFormat="1" ht="14">
      <c r="A17" s="86">
        <f>IF(B17&lt;&gt;"", MAX($A$1:A16)+1, "")</f>
        <v>6</v>
      </c>
      <c r="B17" s="45" t="s">
        <v>423</v>
      </c>
      <c r="C17" s="44" t="s">
        <v>226</v>
      </c>
      <c r="D17" s="22" t="s">
        <v>16</v>
      </c>
      <c r="E17" s="39">
        <v>15</v>
      </c>
      <c r="F17" s="40"/>
      <c r="G17" s="40"/>
      <c r="H17" s="136">
        <f t="shared" si="13"/>
        <v>0</v>
      </c>
      <c r="I17" s="42"/>
      <c r="J17" s="42"/>
      <c r="K17" s="63">
        <f t="shared" si="14"/>
        <v>0</v>
      </c>
      <c r="L17" s="41">
        <f t="shared" si="15"/>
        <v>0</v>
      </c>
      <c r="M17" s="41">
        <f t="shared" si="16"/>
        <v>0</v>
      </c>
      <c r="N17" s="41">
        <f t="shared" si="17"/>
        <v>0</v>
      </c>
      <c r="O17" s="41">
        <f t="shared" si="18"/>
        <v>0</v>
      </c>
      <c r="P17" s="41">
        <f t="shared" si="19"/>
        <v>0</v>
      </c>
      <c r="Q17" s="137"/>
    </row>
    <row r="18" spans="1:17" s="43" customFormat="1" ht="14">
      <c r="A18" s="86">
        <f>IF(B18&lt;&gt;"", MAX($A$1:A17)+1, "")</f>
        <v>7</v>
      </c>
      <c r="B18" s="45" t="s">
        <v>423</v>
      </c>
      <c r="C18" s="44" t="s">
        <v>227</v>
      </c>
      <c r="D18" s="22" t="s">
        <v>16</v>
      </c>
      <c r="E18" s="39">
        <v>25</v>
      </c>
      <c r="F18" s="40"/>
      <c r="G18" s="40"/>
      <c r="H18" s="136">
        <f t="shared" si="13"/>
        <v>0</v>
      </c>
      <c r="I18" s="42"/>
      <c r="J18" s="42"/>
      <c r="K18" s="63">
        <f t="shared" si="14"/>
        <v>0</v>
      </c>
      <c r="L18" s="41">
        <f t="shared" si="15"/>
        <v>0</v>
      </c>
      <c r="M18" s="41">
        <f t="shared" si="16"/>
        <v>0</v>
      </c>
      <c r="N18" s="41">
        <f t="shared" si="17"/>
        <v>0</v>
      </c>
      <c r="O18" s="41">
        <f t="shared" si="18"/>
        <v>0</v>
      </c>
      <c r="P18" s="41">
        <f t="shared" si="19"/>
        <v>0</v>
      </c>
      <c r="Q18" s="137"/>
    </row>
    <row r="19" spans="1:17" s="43" customFormat="1" ht="14">
      <c r="A19" s="86">
        <f>IF(B19&lt;&gt;"", MAX($A$1:A18)+1, "")</f>
        <v>8</v>
      </c>
      <c r="B19" s="45" t="s">
        <v>423</v>
      </c>
      <c r="C19" s="44" t="s">
        <v>228</v>
      </c>
      <c r="D19" s="22" t="s">
        <v>16</v>
      </c>
      <c r="E19" s="39">
        <v>35</v>
      </c>
      <c r="F19" s="40"/>
      <c r="G19" s="40"/>
      <c r="H19" s="136">
        <f t="shared" si="13"/>
        <v>0</v>
      </c>
      <c r="I19" s="42"/>
      <c r="J19" s="42"/>
      <c r="K19" s="63">
        <f t="shared" si="14"/>
        <v>0</v>
      </c>
      <c r="L19" s="41">
        <f t="shared" si="15"/>
        <v>0</v>
      </c>
      <c r="M19" s="41">
        <f t="shared" si="16"/>
        <v>0</v>
      </c>
      <c r="N19" s="41">
        <f t="shared" si="17"/>
        <v>0</v>
      </c>
      <c r="O19" s="41">
        <f t="shared" si="18"/>
        <v>0</v>
      </c>
      <c r="P19" s="41">
        <f t="shared" si="19"/>
        <v>0</v>
      </c>
      <c r="Q19" s="137"/>
    </row>
    <row r="20" spans="1:17" s="43" customFormat="1" ht="14">
      <c r="A20" s="86">
        <f>IF(B20&lt;&gt;"", MAX($A$1:A19)+1, "")</f>
        <v>9</v>
      </c>
      <c r="B20" s="45" t="s">
        <v>423</v>
      </c>
      <c r="C20" s="44" t="s">
        <v>229</v>
      </c>
      <c r="D20" s="22" t="s">
        <v>16</v>
      </c>
      <c r="E20" s="39">
        <v>15</v>
      </c>
      <c r="F20" s="40"/>
      <c r="G20" s="40"/>
      <c r="H20" s="136">
        <f t="shared" si="13"/>
        <v>0</v>
      </c>
      <c r="I20" s="42"/>
      <c r="J20" s="42"/>
      <c r="K20" s="63">
        <f t="shared" si="14"/>
        <v>0</v>
      </c>
      <c r="L20" s="41">
        <f t="shared" si="15"/>
        <v>0</v>
      </c>
      <c r="M20" s="41">
        <f t="shared" si="16"/>
        <v>0</v>
      </c>
      <c r="N20" s="41">
        <f t="shared" si="17"/>
        <v>0</v>
      </c>
      <c r="O20" s="41">
        <f t="shared" si="18"/>
        <v>0</v>
      </c>
      <c r="P20" s="41">
        <f t="shared" si="19"/>
        <v>0</v>
      </c>
      <c r="Q20" s="137"/>
    </row>
    <row r="21" spans="1:17" s="43" customFormat="1" ht="14">
      <c r="A21" s="86">
        <f>IF(B21&lt;&gt;"", MAX($A$1:A20)+1, "")</f>
        <v>10</v>
      </c>
      <c r="B21" s="45" t="s">
        <v>423</v>
      </c>
      <c r="C21" s="44" t="s">
        <v>144</v>
      </c>
      <c r="D21" s="22" t="s">
        <v>16</v>
      </c>
      <c r="E21" s="39">
        <v>15</v>
      </c>
      <c r="F21" s="40"/>
      <c r="G21" s="40"/>
      <c r="H21" s="136">
        <f t="shared" si="13"/>
        <v>0</v>
      </c>
      <c r="I21" s="42"/>
      <c r="J21" s="42"/>
      <c r="K21" s="63">
        <f t="shared" si="14"/>
        <v>0</v>
      </c>
      <c r="L21" s="41">
        <f t="shared" si="15"/>
        <v>0</v>
      </c>
      <c r="M21" s="41">
        <f t="shared" si="16"/>
        <v>0</v>
      </c>
      <c r="N21" s="41">
        <f t="shared" si="17"/>
        <v>0</v>
      </c>
      <c r="O21" s="41">
        <f t="shared" si="18"/>
        <v>0</v>
      </c>
      <c r="P21" s="41">
        <f t="shared" si="19"/>
        <v>0</v>
      </c>
      <c r="Q21" s="137"/>
    </row>
    <row r="22" spans="1:17" s="43" customFormat="1" ht="14">
      <c r="A22" s="86">
        <f>IF(B22&lt;&gt;"", MAX($A$1:A21)+1, "")</f>
        <v>11</v>
      </c>
      <c r="B22" s="45" t="s">
        <v>423</v>
      </c>
      <c r="C22" s="44" t="s">
        <v>145</v>
      </c>
      <c r="D22" s="22" t="s">
        <v>16</v>
      </c>
      <c r="E22" s="39">
        <v>25</v>
      </c>
      <c r="F22" s="40"/>
      <c r="G22" s="40"/>
      <c r="H22" s="136">
        <f t="shared" si="13"/>
        <v>0</v>
      </c>
      <c r="I22" s="42"/>
      <c r="J22" s="42"/>
      <c r="K22" s="63">
        <f t="shared" si="14"/>
        <v>0</v>
      </c>
      <c r="L22" s="41">
        <f t="shared" si="15"/>
        <v>0</v>
      </c>
      <c r="M22" s="41">
        <f t="shared" si="16"/>
        <v>0</v>
      </c>
      <c r="N22" s="41">
        <f t="shared" si="17"/>
        <v>0</v>
      </c>
      <c r="O22" s="41">
        <f t="shared" si="18"/>
        <v>0</v>
      </c>
      <c r="P22" s="41">
        <f t="shared" si="19"/>
        <v>0</v>
      </c>
      <c r="Q22" s="137"/>
    </row>
    <row r="23" spans="1:17" s="43" customFormat="1" ht="14">
      <c r="A23" s="86">
        <f>IF(B23&lt;&gt;"", MAX($A$1:A22)+1, "")</f>
        <v>12</v>
      </c>
      <c r="B23" s="45" t="s">
        <v>423</v>
      </c>
      <c r="C23" s="44" t="s">
        <v>146</v>
      </c>
      <c r="D23" s="22" t="s">
        <v>16</v>
      </c>
      <c r="E23" s="39">
        <v>35</v>
      </c>
      <c r="F23" s="40"/>
      <c r="G23" s="40"/>
      <c r="H23" s="136">
        <f t="shared" si="13"/>
        <v>0</v>
      </c>
      <c r="I23" s="42"/>
      <c r="J23" s="42"/>
      <c r="K23" s="63">
        <f t="shared" si="14"/>
        <v>0</v>
      </c>
      <c r="L23" s="41">
        <f t="shared" si="15"/>
        <v>0</v>
      </c>
      <c r="M23" s="41">
        <f t="shared" si="16"/>
        <v>0</v>
      </c>
      <c r="N23" s="41">
        <f t="shared" si="17"/>
        <v>0</v>
      </c>
      <c r="O23" s="41">
        <f t="shared" si="18"/>
        <v>0</v>
      </c>
      <c r="P23" s="41">
        <f t="shared" si="19"/>
        <v>0</v>
      </c>
      <c r="Q23" s="137"/>
    </row>
    <row r="24" spans="1:17" s="43" customFormat="1" ht="14">
      <c r="A24" s="86">
        <f>IF(B24&lt;&gt;"", MAX($A$1:A23)+1, "")</f>
        <v>13</v>
      </c>
      <c r="B24" s="45" t="s">
        <v>423</v>
      </c>
      <c r="C24" s="44" t="s">
        <v>230</v>
      </c>
      <c r="D24" s="22" t="s">
        <v>17</v>
      </c>
      <c r="E24" s="39">
        <v>1</v>
      </c>
      <c r="F24" s="40"/>
      <c r="G24" s="40"/>
      <c r="H24" s="136">
        <f t="shared" si="13"/>
        <v>0</v>
      </c>
      <c r="I24" s="42"/>
      <c r="J24" s="42"/>
      <c r="K24" s="63">
        <f t="shared" si="14"/>
        <v>0</v>
      </c>
      <c r="L24" s="41">
        <f t="shared" si="15"/>
        <v>0</v>
      </c>
      <c r="M24" s="41">
        <f t="shared" si="16"/>
        <v>0</v>
      </c>
      <c r="N24" s="41">
        <f t="shared" si="17"/>
        <v>0</v>
      </c>
      <c r="O24" s="41">
        <f t="shared" si="18"/>
        <v>0</v>
      </c>
      <c r="P24" s="41">
        <f t="shared" si="19"/>
        <v>0</v>
      </c>
      <c r="Q24" s="137"/>
    </row>
    <row r="25" spans="1:17" s="43" customFormat="1" ht="14">
      <c r="A25" s="86">
        <f>IF(B25&lt;&gt;"", MAX($A$1:A24)+1, "")</f>
        <v>14</v>
      </c>
      <c r="B25" s="45" t="s">
        <v>423</v>
      </c>
      <c r="C25" s="44" t="s">
        <v>231</v>
      </c>
      <c r="D25" s="22" t="s">
        <v>17</v>
      </c>
      <c r="E25" s="39">
        <v>1</v>
      </c>
      <c r="F25" s="40"/>
      <c r="G25" s="40"/>
      <c r="H25" s="136">
        <f t="shared" si="13"/>
        <v>0</v>
      </c>
      <c r="I25" s="42"/>
      <c r="J25" s="42"/>
      <c r="K25" s="63">
        <f t="shared" si="14"/>
        <v>0</v>
      </c>
      <c r="L25" s="41">
        <f t="shared" si="15"/>
        <v>0</v>
      </c>
      <c r="M25" s="41">
        <f t="shared" si="16"/>
        <v>0</v>
      </c>
      <c r="N25" s="41">
        <f t="shared" si="17"/>
        <v>0</v>
      </c>
      <c r="O25" s="41">
        <f t="shared" si="18"/>
        <v>0</v>
      </c>
      <c r="P25" s="41">
        <f t="shared" si="19"/>
        <v>0</v>
      </c>
      <c r="Q25" s="137"/>
    </row>
    <row r="26" spans="1:17" s="43" customFormat="1" ht="28">
      <c r="A26" s="86">
        <f>IF(B26&lt;&gt;"", MAX($A$1:A25)+1, "")</f>
        <v>15</v>
      </c>
      <c r="B26" s="45" t="s">
        <v>423</v>
      </c>
      <c r="C26" s="44" t="s">
        <v>232</v>
      </c>
      <c r="D26" s="22" t="s">
        <v>17</v>
      </c>
      <c r="E26" s="39">
        <v>1</v>
      </c>
      <c r="F26" s="40"/>
      <c r="G26" s="40"/>
      <c r="H26" s="136">
        <f t="shared" si="13"/>
        <v>0</v>
      </c>
      <c r="I26" s="42"/>
      <c r="J26" s="42"/>
      <c r="K26" s="63">
        <f t="shared" si="14"/>
        <v>0</v>
      </c>
      <c r="L26" s="41">
        <f t="shared" si="15"/>
        <v>0</v>
      </c>
      <c r="M26" s="41">
        <f t="shared" si="16"/>
        <v>0</v>
      </c>
      <c r="N26" s="41">
        <f t="shared" si="17"/>
        <v>0</v>
      </c>
      <c r="O26" s="41">
        <f t="shared" si="18"/>
        <v>0</v>
      </c>
      <c r="P26" s="41">
        <f t="shared" si="19"/>
        <v>0</v>
      </c>
      <c r="Q26" s="137"/>
    </row>
    <row r="27" spans="1:17" s="43" customFormat="1" ht="14">
      <c r="A27" s="86">
        <f>IF(B27&lt;&gt;"", MAX($A$1:A26)+1, "")</f>
        <v>16</v>
      </c>
      <c r="B27" s="45" t="s">
        <v>423</v>
      </c>
      <c r="C27" s="44" t="s">
        <v>233</v>
      </c>
      <c r="D27" s="22" t="s">
        <v>17</v>
      </c>
      <c r="E27" s="39">
        <v>2</v>
      </c>
      <c r="F27" s="40"/>
      <c r="G27" s="40"/>
      <c r="H27" s="136">
        <f t="shared" si="13"/>
        <v>0</v>
      </c>
      <c r="I27" s="42"/>
      <c r="J27" s="42"/>
      <c r="K27" s="63">
        <f t="shared" si="14"/>
        <v>0</v>
      </c>
      <c r="L27" s="41">
        <f t="shared" si="15"/>
        <v>0</v>
      </c>
      <c r="M27" s="41">
        <f t="shared" si="16"/>
        <v>0</v>
      </c>
      <c r="N27" s="41">
        <f t="shared" si="17"/>
        <v>0</v>
      </c>
      <c r="O27" s="41">
        <f t="shared" si="18"/>
        <v>0</v>
      </c>
      <c r="P27" s="41">
        <f t="shared" si="19"/>
        <v>0</v>
      </c>
      <c r="Q27" s="137"/>
    </row>
    <row r="28" spans="1:17" s="43" customFormat="1" ht="14">
      <c r="A28" s="86">
        <f>IF(B28&lt;&gt;"", MAX($A$1:A27)+1, "")</f>
        <v>17</v>
      </c>
      <c r="B28" s="45" t="s">
        <v>423</v>
      </c>
      <c r="C28" s="44" t="s">
        <v>234</v>
      </c>
      <c r="D28" s="22" t="s">
        <v>17</v>
      </c>
      <c r="E28" s="39">
        <v>2</v>
      </c>
      <c r="F28" s="40"/>
      <c r="G28" s="40"/>
      <c r="H28" s="136">
        <f t="shared" si="13"/>
        <v>0</v>
      </c>
      <c r="I28" s="42"/>
      <c r="J28" s="42"/>
      <c r="K28" s="63">
        <f t="shared" si="14"/>
        <v>0</v>
      </c>
      <c r="L28" s="41">
        <f t="shared" si="15"/>
        <v>0</v>
      </c>
      <c r="M28" s="41">
        <f t="shared" si="16"/>
        <v>0</v>
      </c>
      <c r="N28" s="41">
        <f t="shared" si="17"/>
        <v>0</v>
      </c>
      <c r="O28" s="41">
        <f t="shared" si="18"/>
        <v>0</v>
      </c>
      <c r="P28" s="41">
        <f t="shared" si="19"/>
        <v>0</v>
      </c>
      <c r="Q28" s="137"/>
    </row>
    <row r="29" spans="1:17" s="43" customFormat="1" ht="14">
      <c r="A29" s="86">
        <f>IF(B29&lt;&gt;"", MAX($A$1:A28)+1, "")</f>
        <v>18</v>
      </c>
      <c r="B29" s="45" t="s">
        <v>423</v>
      </c>
      <c r="C29" s="44" t="s">
        <v>235</v>
      </c>
      <c r="D29" s="22" t="s">
        <v>17</v>
      </c>
      <c r="E29" s="39">
        <v>6</v>
      </c>
      <c r="F29" s="40"/>
      <c r="G29" s="40"/>
      <c r="H29" s="136">
        <f t="shared" si="13"/>
        <v>0</v>
      </c>
      <c r="I29" s="42"/>
      <c r="J29" s="42"/>
      <c r="K29" s="63">
        <f t="shared" si="14"/>
        <v>0</v>
      </c>
      <c r="L29" s="41">
        <f t="shared" si="15"/>
        <v>0</v>
      </c>
      <c r="M29" s="41">
        <f t="shared" si="16"/>
        <v>0</v>
      </c>
      <c r="N29" s="41">
        <f t="shared" si="17"/>
        <v>0</v>
      </c>
      <c r="O29" s="41">
        <f t="shared" si="18"/>
        <v>0</v>
      </c>
      <c r="P29" s="41">
        <f t="shared" si="19"/>
        <v>0</v>
      </c>
      <c r="Q29" s="137"/>
    </row>
    <row r="30" spans="1:17" s="43" customFormat="1" ht="14">
      <c r="A30" s="86">
        <f>IF(B30&lt;&gt;"", MAX($A$1:A29)+1, "")</f>
        <v>19</v>
      </c>
      <c r="B30" s="45" t="s">
        <v>423</v>
      </c>
      <c r="C30" s="44" t="s">
        <v>236</v>
      </c>
      <c r="D30" s="22" t="s">
        <v>17</v>
      </c>
      <c r="E30" s="39">
        <v>2</v>
      </c>
      <c r="F30" s="40"/>
      <c r="G30" s="40"/>
      <c r="H30" s="136">
        <f t="shared" si="13"/>
        <v>0</v>
      </c>
      <c r="I30" s="42"/>
      <c r="J30" s="42"/>
      <c r="K30" s="63">
        <f t="shared" si="14"/>
        <v>0</v>
      </c>
      <c r="L30" s="41">
        <f t="shared" si="15"/>
        <v>0</v>
      </c>
      <c r="M30" s="41">
        <f t="shared" si="16"/>
        <v>0</v>
      </c>
      <c r="N30" s="41">
        <f t="shared" si="17"/>
        <v>0</v>
      </c>
      <c r="O30" s="41">
        <f t="shared" si="18"/>
        <v>0</v>
      </c>
      <c r="P30" s="41">
        <f t="shared" si="19"/>
        <v>0</v>
      </c>
      <c r="Q30" s="137"/>
    </row>
    <row r="31" spans="1:17" s="43" customFormat="1" ht="14">
      <c r="A31" s="86">
        <f>IF(B31&lt;&gt;"", MAX($A$1:A30)+1, "")</f>
        <v>20</v>
      </c>
      <c r="B31" s="45" t="s">
        <v>423</v>
      </c>
      <c r="C31" s="44" t="s">
        <v>237</v>
      </c>
      <c r="D31" s="22" t="s">
        <v>17</v>
      </c>
      <c r="E31" s="39">
        <v>2</v>
      </c>
      <c r="F31" s="40"/>
      <c r="G31" s="40"/>
      <c r="H31" s="136">
        <f t="shared" si="13"/>
        <v>0</v>
      </c>
      <c r="I31" s="42"/>
      <c r="J31" s="42"/>
      <c r="K31" s="63">
        <f t="shared" si="14"/>
        <v>0</v>
      </c>
      <c r="L31" s="41">
        <f t="shared" si="15"/>
        <v>0</v>
      </c>
      <c r="M31" s="41">
        <f t="shared" si="16"/>
        <v>0</v>
      </c>
      <c r="N31" s="41">
        <f t="shared" si="17"/>
        <v>0</v>
      </c>
      <c r="O31" s="41">
        <f t="shared" si="18"/>
        <v>0</v>
      </c>
      <c r="P31" s="41">
        <f t="shared" si="19"/>
        <v>0</v>
      </c>
      <c r="Q31" s="137"/>
    </row>
    <row r="32" spans="1:17" s="43" customFormat="1" ht="14">
      <c r="A32" s="86">
        <f>IF(B32&lt;&gt;"", MAX($A$1:A31)+1, "")</f>
        <v>21</v>
      </c>
      <c r="B32" s="45" t="s">
        <v>423</v>
      </c>
      <c r="C32" s="44" t="s">
        <v>147</v>
      </c>
      <c r="D32" s="22" t="s">
        <v>115</v>
      </c>
      <c r="E32" s="39">
        <v>1</v>
      </c>
      <c r="F32" s="40"/>
      <c r="G32" s="40"/>
      <c r="H32" s="136">
        <f t="shared" si="13"/>
        <v>0</v>
      </c>
      <c r="I32" s="42"/>
      <c r="J32" s="42"/>
      <c r="K32" s="63">
        <f t="shared" si="14"/>
        <v>0</v>
      </c>
      <c r="L32" s="41">
        <f t="shared" si="15"/>
        <v>0</v>
      </c>
      <c r="M32" s="41">
        <f t="shared" si="16"/>
        <v>0</v>
      </c>
      <c r="N32" s="41">
        <f t="shared" si="17"/>
        <v>0</v>
      </c>
      <c r="O32" s="41">
        <f t="shared" si="18"/>
        <v>0</v>
      </c>
      <c r="P32" s="41">
        <f t="shared" si="19"/>
        <v>0</v>
      </c>
      <c r="Q32" s="137"/>
    </row>
    <row r="33" spans="1:17" s="43" customFormat="1" ht="14">
      <c r="A33" s="86">
        <f>IF(B33&lt;&gt;"", MAX($A$1:A32)+1, "")</f>
        <v>22</v>
      </c>
      <c r="B33" s="45" t="s">
        <v>423</v>
      </c>
      <c r="C33" s="44" t="s">
        <v>148</v>
      </c>
      <c r="D33" s="22" t="s">
        <v>115</v>
      </c>
      <c r="E33" s="39">
        <v>1</v>
      </c>
      <c r="F33" s="40"/>
      <c r="G33" s="40"/>
      <c r="H33" s="136">
        <f t="shared" si="13"/>
        <v>0</v>
      </c>
      <c r="I33" s="42"/>
      <c r="J33" s="42"/>
      <c r="K33" s="63">
        <f t="shared" si="14"/>
        <v>0</v>
      </c>
      <c r="L33" s="41">
        <f t="shared" si="15"/>
        <v>0</v>
      </c>
      <c r="M33" s="41">
        <f t="shared" si="16"/>
        <v>0</v>
      </c>
      <c r="N33" s="41">
        <f t="shared" si="17"/>
        <v>0</v>
      </c>
      <c r="O33" s="41">
        <f t="shared" si="18"/>
        <v>0</v>
      </c>
      <c r="P33" s="41">
        <f t="shared" si="19"/>
        <v>0</v>
      </c>
      <c r="Q33" s="137"/>
    </row>
    <row r="34" spans="1:17" s="43" customFormat="1" ht="14">
      <c r="A34" s="86" t="str">
        <f>IF(B34&lt;&gt;"", MAX($A$1:A33)+1, "")</f>
        <v/>
      </c>
      <c r="B34" s="45"/>
      <c r="C34" s="38" t="s">
        <v>238</v>
      </c>
      <c r="D34" s="22"/>
      <c r="E34" s="39"/>
      <c r="F34" s="40"/>
      <c r="G34" s="40"/>
      <c r="H34" s="136">
        <f t="shared" si="13"/>
        <v>0</v>
      </c>
      <c r="I34" s="42"/>
      <c r="J34" s="42"/>
      <c r="K34" s="63">
        <f t="shared" si="14"/>
        <v>0</v>
      </c>
      <c r="L34" s="41">
        <f t="shared" si="15"/>
        <v>0</v>
      </c>
      <c r="M34" s="41">
        <f t="shared" si="16"/>
        <v>0</v>
      </c>
      <c r="N34" s="41">
        <f t="shared" si="17"/>
        <v>0</v>
      </c>
      <c r="O34" s="41">
        <f t="shared" si="18"/>
        <v>0</v>
      </c>
      <c r="P34" s="41">
        <f t="shared" si="19"/>
        <v>0</v>
      </c>
      <c r="Q34" s="137"/>
    </row>
    <row r="35" spans="1:17" s="43" customFormat="1" ht="14">
      <c r="A35" s="86">
        <f>IF(B35&lt;&gt;"", MAX($A$1:A34)+1, "")</f>
        <v>23</v>
      </c>
      <c r="B35" s="45" t="s">
        <v>424</v>
      </c>
      <c r="C35" s="44" t="s">
        <v>149</v>
      </c>
      <c r="D35" s="22" t="s">
        <v>16</v>
      </c>
      <c r="E35" s="39">
        <v>65</v>
      </c>
      <c r="F35" s="40"/>
      <c r="G35" s="40"/>
      <c r="H35" s="136">
        <f t="shared" si="13"/>
        <v>0</v>
      </c>
      <c r="I35" s="42"/>
      <c r="J35" s="42"/>
      <c r="K35" s="63">
        <f t="shared" si="14"/>
        <v>0</v>
      </c>
      <c r="L35" s="41">
        <f t="shared" si="15"/>
        <v>0</v>
      </c>
      <c r="M35" s="41">
        <f t="shared" si="16"/>
        <v>0</v>
      </c>
      <c r="N35" s="41">
        <f t="shared" si="17"/>
        <v>0</v>
      </c>
      <c r="O35" s="41">
        <f t="shared" si="18"/>
        <v>0</v>
      </c>
      <c r="P35" s="41">
        <f t="shared" si="19"/>
        <v>0</v>
      </c>
      <c r="Q35" s="137"/>
    </row>
    <row r="36" spans="1:17" s="43" customFormat="1" ht="14">
      <c r="A36" s="86">
        <f>IF(B36&lt;&gt;"", MAX($A$1:A35)+1, "")</f>
        <v>24</v>
      </c>
      <c r="B36" s="45" t="s">
        <v>424</v>
      </c>
      <c r="C36" s="44" t="s">
        <v>150</v>
      </c>
      <c r="D36" s="22" t="s">
        <v>16</v>
      </c>
      <c r="E36" s="39">
        <v>3</v>
      </c>
      <c r="F36" s="40"/>
      <c r="G36" s="40"/>
      <c r="H36" s="136">
        <f t="shared" si="13"/>
        <v>0</v>
      </c>
      <c r="I36" s="42"/>
      <c r="J36" s="42"/>
      <c r="K36" s="63">
        <f t="shared" si="14"/>
        <v>0</v>
      </c>
      <c r="L36" s="41">
        <f t="shared" si="15"/>
        <v>0</v>
      </c>
      <c r="M36" s="41">
        <f t="shared" si="16"/>
        <v>0</v>
      </c>
      <c r="N36" s="41">
        <f t="shared" si="17"/>
        <v>0</v>
      </c>
      <c r="O36" s="41">
        <f t="shared" si="18"/>
        <v>0</v>
      </c>
      <c r="P36" s="41">
        <f t="shared" si="19"/>
        <v>0</v>
      </c>
      <c r="Q36" s="137"/>
    </row>
    <row r="37" spans="1:17" s="43" customFormat="1" ht="14">
      <c r="A37" s="86">
        <f>IF(B37&lt;&gt;"", MAX($A$1:A36)+1, "")</f>
        <v>25</v>
      </c>
      <c r="B37" s="45" t="s">
        <v>424</v>
      </c>
      <c r="C37" s="44" t="s">
        <v>239</v>
      </c>
      <c r="D37" s="22" t="s">
        <v>16</v>
      </c>
      <c r="E37" s="39">
        <v>35</v>
      </c>
      <c r="F37" s="40"/>
      <c r="G37" s="40"/>
      <c r="H37" s="136">
        <f t="shared" si="13"/>
        <v>0</v>
      </c>
      <c r="I37" s="42"/>
      <c r="J37" s="42"/>
      <c r="K37" s="63">
        <f t="shared" si="14"/>
        <v>0</v>
      </c>
      <c r="L37" s="41">
        <f t="shared" si="15"/>
        <v>0</v>
      </c>
      <c r="M37" s="41">
        <f t="shared" si="16"/>
        <v>0</v>
      </c>
      <c r="N37" s="41">
        <f t="shared" si="17"/>
        <v>0</v>
      </c>
      <c r="O37" s="41">
        <f t="shared" si="18"/>
        <v>0</v>
      </c>
      <c r="P37" s="41">
        <f t="shared" si="19"/>
        <v>0</v>
      </c>
      <c r="Q37" s="137"/>
    </row>
    <row r="38" spans="1:17" s="43" customFormat="1" ht="14">
      <c r="A38" s="86">
        <f>IF(B38&lt;&gt;"", MAX($A$1:A37)+1, "")</f>
        <v>26</v>
      </c>
      <c r="B38" s="45" t="s">
        <v>424</v>
      </c>
      <c r="C38" s="44" t="s">
        <v>240</v>
      </c>
      <c r="D38" s="22" t="s">
        <v>16</v>
      </c>
      <c r="E38" s="39">
        <v>5</v>
      </c>
      <c r="F38" s="40"/>
      <c r="G38" s="40"/>
      <c r="H38" s="136">
        <f t="shared" si="13"/>
        <v>0</v>
      </c>
      <c r="I38" s="42"/>
      <c r="J38" s="42"/>
      <c r="K38" s="63">
        <f t="shared" si="14"/>
        <v>0</v>
      </c>
      <c r="L38" s="41">
        <f t="shared" si="15"/>
        <v>0</v>
      </c>
      <c r="M38" s="41">
        <f t="shared" si="16"/>
        <v>0</v>
      </c>
      <c r="N38" s="41">
        <f t="shared" si="17"/>
        <v>0</v>
      </c>
      <c r="O38" s="41">
        <f t="shared" si="18"/>
        <v>0</v>
      </c>
      <c r="P38" s="41">
        <f t="shared" si="19"/>
        <v>0</v>
      </c>
      <c r="Q38" s="137"/>
    </row>
    <row r="39" spans="1:17" s="43" customFormat="1" ht="14">
      <c r="A39" s="86">
        <f>IF(B39&lt;&gt;"", MAX($A$1:A38)+1, "")</f>
        <v>27</v>
      </c>
      <c r="B39" s="45" t="s">
        <v>424</v>
      </c>
      <c r="C39" s="44" t="s">
        <v>151</v>
      </c>
      <c r="D39" s="22" t="s">
        <v>17</v>
      </c>
      <c r="E39" s="39">
        <v>2</v>
      </c>
      <c r="F39" s="40"/>
      <c r="G39" s="40"/>
      <c r="H39" s="136">
        <f t="shared" si="13"/>
        <v>0</v>
      </c>
      <c r="I39" s="42"/>
      <c r="J39" s="42"/>
      <c r="K39" s="63">
        <f t="shared" si="14"/>
        <v>0</v>
      </c>
      <c r="L39" s="41">
        <f t="shared" si="15"/>
        <v>0</v>
      </c>
      <c r="M39" s="41">
        <f t="shared" si="16"/>
        <v>0</v>
      </c>
      <c r="N39" s="41">
        <f t="shared" si="17"/>
        <v>0</v>
      </c>
      <c r="O39" s="41">
        <f t="shared" si="18"/>
        <v>0</v>
      </c>
      <c r="P39" s="41">
        <f t="shared" si="19"/>
        <v>0</v>
      </c>
      <c r="Q39" s="137"/>
    </row>
    <row r="40" spans="1:17" s="43" customFormat="1" ht="14">
      <c r="A40" s="86">
        <f>IF(B40&lt;&gt;"", MAX($A$1:A39)+1, "")</f>
        <v>28</v>
      </c>
      <c r="B40" s="45" t="s">
        <v>424</v>
      </c>
      <c r="C40" s="44" t="s">
        <v>241</v>
      </c>
      <c r="D40" s="22" t="s">
        <v>17</v>
      </c>
      <c r="E40" s="39">
        <v>9</v>
      </c>
      <c r="F40" s="40"/>
      <c r="G40" s="40"/>
      <c r="H40" s="136">
        <f t="shared" si="13"/>
        <v>0</v>
      </c>
      <c r="I40" s="42"/>
      <c r="J40" s="42"/>
      <c r="K40" s="63">
        <f t="shared" si="14"/>
        <v>0</v>
      </c>
      <c r="L40" s="41">
        <f t="shared" si="15"/>
        <v>0</v>
      </c>
      <c r="M40" s="41">
        <f t="shared" si="16"/>
        <v>0</v>
      </c>
      <c r="N40" s="41">
        <f t="shared" si="17"/>
        <v>0</v>
      </c>
      <c r="O40" s="41">
        <f t="shared" si="18"/>
        <v>0</v>
      </c>
      <c r="P40" s="41">
        <f t="shared" si="19"/>
        <v>0</v>
      </c>
      <c r="Q40" s="137"/>
    </row>
    <row r="41" spans="1:17" s="43" customFormat="1" ht="14">
      <c r="A41" s="86">
        <f>IF(B41&lt;&gt;"", MAX($A$1:A40)+1, "")</f>
        <v>29</v>
      </c>
      <c r="B41" s="45" t="s">
        <v>424</v>
      </c>
      <c r="C41" s="44" t="s">
        <v>242</v>
      </c>
      <c r="D41" s="22" t="s">
        <v>115</v>
      </c>
      <c r="E41" s="39">
        <v>1</v>
      </c>
      <c r="F41" s="40"/>
      <c r="G41" s="40"/>
      <c r="H41" s="136">
        <f t="shared" si="13"/>
        <v>0</v>
      </c>
      <c r="I41" s="42"/>
      <c r="J41" s="42"/>
      <c r="K41" s="63">
        <f t="shared" si="14"/>
        <v>0</v>
      </c>
      <c r="L41" s="41">
        <f t="shared" si="15"/>
        <v>0</v>
      </c>
      <c r="M41" s="41">
        <f t="shared" si="16"/>
        <v>0</v>
      </c>
      <c r="N41" s="41">
        <f t="shared" si="17"/>
        <v>0</v>
      </c>
      <c r="O41" s="41">
        <f t="shared" si="18"/>
        <v>0</v>
      </c>
      <c r="P41" s="41">
        <f t="shared" si="19"/>
        <v>0</v>
      </c>
      <c r="Q41" s="137"/>
    </row>
    <row r="42" spans="1:17" s="43" customFormat="1" ht="14">
      <c r="A42" s="86">
        <f>IF(B42&lt;&gt;"", MAX($A$1:A41)+1, "")</f>
        <v>30</v>
      </c>
      <c r="B42" s="45" t="s">
        <v>424</v>
      </c>
      <c r="C42" s="44" t="s">
        <v>152</v>
      </c>
      <c r="D42" s="22" t="s">
        <v>115</v>
      </c>
      <c r="E42" s="39">
        <v>1</v>
      </c>
      <c r="F42" s="40"/>
      <c r="G42" s="40"/>
      <c r="H42" s="136">
        <f t="shared" si="13"/>
        <v>0</v>
      </c>
      <c r="I42" s="42"/>
      <c r="J42" s="42"/>
      <c r="K42" s="63">
        <f t="shared" si="14"/>
        <v>0</v>
      </c>
      <c r="L42" s="41">
        <f t="shared" si="15"/>
        <v>0</v>
      </c>
      <c r="M42" s="41">
        <f t="shared" si="16"/>
        <v>0</v>
      </c>
      <c r="N42" s="41">
        <f t="shared" si="17"/>
        <v>0</v>
      </c>
      <c r="O42" s="41">
        <f t="shared" si="18"/>
        <v>0</v>
      </c>
      <c r="P42" s="41">
        <f t="shared" si="19"/>
        <v>0</v>
      </c>
      <c r="Q42" s="137"/>
    </row>
    <row r="43" spans="1:17" s="43" customFormat="1" ht="28">
      <c r="A43" s="86">
        <f>IF(B43&lt;&gt;"", MAX($A$1:A42)+1, "")</f>
        <v>31</v>
      </c>
      <c r="B43" s="45" t="s">
        <v>424</v>
      </c>
      <c r="C43" s="44" t="s">
        <v>243</v>
      </c>
      <c r="D43" s="22" t="s">
        <v>115</v>
      </c>
      <c r="E43" s="39">
        <v>1</v>
      </c>
      <c r="F43" s="40"/>
      <c r="G43" s="40"/>
      <c r="H43" s="136">
        <f t="shared" si="13"/>
        <v>0</v>
      </c>
      <c r="I43" s="42"/>
      <c r="J43" s="42"/>
      <c r="K43" s="63">
        <f t="shared" si="14"/>
        <v>0</v>
      </c>
      <c r="L43" s="41">
        <f t="shared" si="15"/>
        <v>0</v>
      </c>
      <c r="M43" s="41">
        <f t="shared" si="16"/>
        <v>0</v>
      </c>
      <c r="N43" s="41">
        <f t="shared" si="17"/>
        <v>0</v>
      </c>
      <c r="O43" s="41">
        <f t="shared" si="18"/>
        <v>0</v>
      </c>
      <c r="P43" s="41">
        <f t="shared" si="19"/>
        <v>0</v>
      </c>
      <c r="Q43" s="137"/>
    </row>
    <row r="44" spans="1:17" s="43" customFormat="1" ht="14">
      <c r="A44" s="86">
        <f>IF(B44&lt;&gt;"", MAX($A$1:A43)+1, "")</f>
        <v>32</v>
      </c>
      <c r="B44" s="45" t="s">
        <v>424</v>
      </c>
      <c r="C44" s="44" t="s">
        <v>153</v>
      </c>
      <c r="D44" s="22" t="s">
        <v>17</v>
      </c>
      <c r="E44" s="39">
        <v>1</v>
      </c>
      <c r="F44" s="40"/>
      <c r="G44" s="40"/>
      <c r="H44" s="136">
        <f t="shared" si="13"/>
        <v>0</v>
      </c>
      <c r="I44" s="42"/>
      <c r="J44" s="42"/>
      <c r="K44" s="63">
        <f t="shared" si="14"/>
        <v>0</v>
      </c>
      <c r="L44" s="41">
        <f t="shared" si="15"/>
        <v>0</v>
      </c>
      <c r="M44" s="41">
        <f t="shared" si="16"/>
        <v>0</v>
      </c>
      <c r="N44" s="41">
        <f t="shared" si="17"/>
        <v>0</v>
      </c>
      <c r="O44" s="41">
        <f t="shared" si="18"/>
        <v>0</v>
      </c>
      <c r="P44" s="41">
        <f t="shared" si="19"/>
        <v>0</v>
      </c>
      <c r="Q44" s="137"/>
    </row>
    <row r="45" spans="1:17" s="43" customFormat="1" ht="28">
      <c r="A45" s="86">
        <f>IF(B45&lt;&gt;"", MAX($A$1:A44)+1, "")</f>
        <v>33</v>
      </c>
      <c r="B45" s="45" t="s">
        <v>424</v>
      </c>
      <c r="C45" s="44" t="s">
        <v>244</v>
      </c>
      <c r="D45" s="22" t="s">
        <v>17</v>
      </c>
      <c r="E45" s="39">
        <v>1</v>
      </c>
      <c r="F45" s="40"/>
      <c r="G45" s="40"/>
      <c r="H45" s="136">
        <f t="shared" si="13"/>
        <v>0</v>
      </c>
      <c r="I45" s="42"/>
      <c r="J45" s="42"/>
      <c r="K45" s="63">
        <f t="shared" si="14"/>
        <v>0</v>
      </c>
      <c r="L45" s="41">
        <f t="shared" si="15"/>
        <v>0</v>
      </c>
      <c r="M45" s="41">
        <f t="shared" si="16"/>
        <v>0</v>
      </c>
      <c r="N45" s="41">
        <f t="shared" si="17"/>
        <v>0</v>
      </c>
      <c r="O45" s="41">
        <f t="shared" si="18"/>
        <v>0</v>
      </c>
      <c r="P45" s="41">
        <f t="shared" si="19"/>
        <v>0</v>
      </c>
      <c r="Q45" s="137"/>
    </row>
    <row r="46" spans="1:17" s="43" customFormat="1" ht="14">
      <c r="A46" s="86">
        <f>IF(B46&lt;&gt;"", MAX($A$1:A45)+1, "")</f>
        <v>34</v>
      </c>
      <c r="B46" s="45" t="s">
        <v>424</v>
      </c>
      <c r="C46" s="44" t="s">
        <v>245</v>
      </c>
      <c r="D46" s="22" t="s">
        <v>17</v>
      </c>
      <c r="E46" s="39">
        <v>1</v>
      </c>
      <c r="F46" s="40"/>
      <c r="G46" s="40"/>
      <c r="H46" s="136">
        <f t="shared" si="13"/>
        <v>0</v>
      </c>
      <c r="I46" s="42"/>
      <c r="J46" s="42"/>
      <c r="K46" s="63">
        <f t="shared" si="14"/>
        <v>0</v>
      </c>
      <c r="L46" s="41">
        <f t="shared" si="15"/>
        <v>0</v>
      </c>
      <c r="M46" s="41">
        <f t="shared" si="16"/>
        <v>0</v>
      </c>
      <c r="N46" s="41">
        <f t="shared" si="17"/>
        <v>0</v>
      </c>
      <c r="O46" s="41">
        <f t="shared" si="18"/>
        <v>0</v>
      </c>
      <c r="P46" s="41">
        <f t="shared" si="19"/>
        <v>0</v>
      </c>
      <c r="Q46" s="137"/>
    </row>
    <row r="47" spans="1:17" s="43" customFormat="1" ht="14">
      <c r="A47" s="86">
        <f>IF(B47&lt;&gt;"", MAX($A$1:A46)+1, "")</f>
        <v>35</v>
      </c>
      <c r="B47" s="45" t="s">
        <v>424</v>
      </c>
      <c r="C47" s="44" t="s">
        <v>154</v>
      </c>
      <c r="D47" s="22" t="s">
        <v>17</v>
      </c>
      <c r="E47" s="39">
        <v>2</v>
      </c>
      <c r="F47" s="40"/>
      <c r="G47" s="40"/>
      <c r="H47" s="136">
        <f t="shared" si="13"/>
        <v>0</v>
      </c>
      <c r="I47" s="42"/>
      <c r="J47" s="42"/>
      <c r="K47" s="63">
        <f t="shared" si="14"/>
        <v>0</v>
      </c>
      <c r="L47" s="41">
        <f t="shared" si="15"/>
        <v>0</v>
      </c>
      <c r="M47" s="41">
        <f t="shared" si="16"/>
        <v>0</v>
      </c>
      <c r="N47" s="41">
        <f t="shared" si="17"/>
        <v>0</v>
      </c>
      <c r="O47" s="41">
        <f t="shared" si="18"/>
        <v>0</v>
      </c>
      <c r="P47" s="41">
        <f t="shared" si="19"/>
        <v>0</v>
      </c>
      <c r="Q47" s="137"/>
    </row>
    <row r="48" spans="1:17" s="43" customFormat="1" ht="14">
      <c r="A48" s="86">
        <f>IF(B48&lt;&gt;"", MAX($A$1:A47)+1, "")</f>
        <v>36</v>
      </c>
      <c r="B48" s="45" t="s">
        <v>424</v>
      </c>
      <c r="C48" s="44" t="s">
        <v>246</v>
      </c>
      <c r="D48" s="22" t="s">
        <v>17</v>
      </c>
      <c r="E48" s="39">
        <v>2</v>
      </c>
      <c r="F48" s="40"/>
      <c r="G48" s="40"/>
      <c r="H48" s="136">
        <f t="shared" si="13"/>
        <v>0</v>
      </c>
      <c r="I48" s="42"/>
      <c r="J48" s="42"/>
      <c r="K48" s="63">
        <f t="shared" si="14"/>
        <v>0</v>
      </c>
      <c r="L48" s="41">
        <f t="shared" si="15"/>
        <v>0</v>
      </c>
      <c r="M48" s="41">
        <f t="shared" si="16"/>
        <v>0</v>
      </c>
      <c r="N48" s="41">
        <f t="shared" si="17"/>
        <v>0</v>
      </c>
      <c r="O48" s="41">
        <f t="shared" si="18"/>
        <v>0</v>
      </c>
      <c r="P48" s="41">
        <f t="shared" si="19"/>
        <v>0</v>
      </c>
      <c r="Q48" s="137"/>
    </row>
    <row r="49" spans="1:25" s="43" customFormat="1" ht="14">
      <c r="A49" s="86">
        <f>IF(B49&lt;&gt;"", MAX($A$1:A48)+1, "")</f>
        <v>37</v>
      </c>
      <c r="B49" s="45" t="s">
        <v>424</v>
      </c>
      <c r="C49" s="44" t="s">
        <v>155</v>
      </c>
      <c r="D49" s="22" t="s">
        <v>17</v>
      </c>
      <c r="E49" s="39">
        <v>2</v>
      </c>
      <c r="F49" s="40"/>
      <c r="G49" s="40"/>
      <c r="H49" s="136">
        <f t="shared" si="13"/>
        <v>0</v>
      </c>
      <c r="I49" s="42"/>
      <c r="J49" s="42"/>
      <c r="K49" s="63">
        <f t="shared" si="14"/>
        <v>0</v>
      </c>
      <c r="L49" s="41">
        <f t="shared" si="15"/>
        <v>0</v>
      </c>
      <c r="M49" s="41">
        <f t="shared" si="16"/>
        <v>0</v>
      </c>
      <c r="N49" s="41">
        <f t="shared" si="17"/>
        <v>0</v>
      </c>
      <c r="O49" s="41">
        <f t="shared" si="18"/>
        <v>0</v>
      </c>
      <c r="P49" s="41">
        <f t="shared" si="19"/>
        <v>0</v>
      </c>
      <c r="Q49" s="137"/>
    </row>
    <row r="50" spans="1:25" s="43" customFormat="1" ht="14">
      <c r="A50" s="86">
        <f>IF(B50&lt;&gt;"", MAX($A$1:A49)+1, "")</f>
        <v>38</v>
      </c>
      <c r="B50" s="45" t="s">
        <v>424</v>
      </c>
      <c r="C50" s="44" t="s">
        <v>156</v>
      </c>
      <c r="D50" s="22" t="s">
        <v>17</v>
      </c>
      <c r="E50" s="39">
        <v>1</v>
      </c>
      <c r="F50" s="40"/>
      <c r="G50" s="40"/>
      <c r="H50" s="136">
        <f t="shared" si="13"/>
        <v>0</v>
      </c>
      <c r="I50" s="42"/>
      <c r="J50" s="42"/>
      <c r="K50" s="63">
        <f t="shared" si="14"/>
        <v>0</v>
      </c>
      <c r="L50" s="41">
        <f t="shared" si="15"/>
        <v>0</v>
      </c>
      <c r="M50" s="41">
        <f t="shared" si="16"/>
        <v>0</v>
      </c>
      <c r="N50" s="41">
        <f t="shared" si="17"/>
        <v>0</v>
      </c>
      <c r="O50" s="41">
        <f t="shared" si="18"/>
        <v>0</v>
      </c>
      <c r="P50" s="41">
        <f t="shared" si="19"/>
        <v>0</v>
      </c>
      <c r="Q50" s="137"/>
    </row>
    <row r="51" spans="1:25" s="43" customFormat="1" ht="14">
      <c r="A51" s="86">
        <f>IF(B51&lt;&gt;"", MAX($A$1:A50)+1, "")</f>
        <v>39</v>
      </c>
      <c r="B51" s="45" t="s">
        <v>424</v>
      </c>
      <c r="C51" s="44" t="s">
        <v>247</v>
      </c>
      <c r="D51" s="22" t="s">
        <v>115</v>
      </c>
      <c r="E51" s="39">
        <v>1</v>
      </c>
      <c r="F51" s="40"/>
      <c r="G51" s="40"/>
      <c r="H51" s="136">
        <f t="shared" si="13"/>
        <v>0</v>
      </c>
      <c r="I51" s="42"/>
      <c r="J51" s="42"/>
      <c r="K51" s="63">
        <f t="shared" si="14"/>
        <v>0</v>
      </c>
      <c r="L51" s="41">
        <f t="shared" si="15"/>
        <v>0</v>
      </c>
      <c r="M51" s="41">
        <f t="shared" si="16"/>
        <v>0</v>
      </c>
      <c r="N51" s="41">
        <f t="shared" si="17"/>
        <v>0</v>
      </c>
      <c r="O51" s="41">
        <f t="shared" si="18"/>
        <v>0</v>
      </c>
      <c r="P51" s="41">
        <f t="shared" si="19"/>
        <v>0</v>
      </c>
      <c r="Q51" s="137"/>
    </row>
    <row r="52" spans="1:25" s="43" customFormat="1" ht="14">
      <c r="A52" s="86">
        <f>IF(B52&lt;&gt;"", MAX($A$1:A51)+1, "")</f>
        <v>40</v>
      </c>
      <c r="B52" s="45" t="s">
        <v>424</v>
      </c>
      <c r="C52" s="44" t="s">
        <v>248</v>
      </c>
      <c r="D52" s="22" t="s">
        <v>17</v>
      </c>
      <c r="E52" s="39">
        <v>2</v>
      </c>
      <c r="F52" s="40"/>
      <c r="G52" s="40"/>
      <c r="H52" s="136">
        <f t="shared" si="13"/>
        <v>0</v>
      </c>
      <c r="I52" s="42"/>
      <c r="J52" s="42"/>
      <c r="K52" s="63">
        <f t="shared" si="14"/>
        <v>0</v>
      </c>
      <c r="L52" s="41">
        <f t="shared" si="15"/>
        <v>0</v>
      </c>
      <c r="M52" s="41">
        <f t="shared" si="16"/>
        <v>0</v>
      </c>
      <c r="N52" s="41">
        <f t="shared" si="17"/>
        <v>0</v>
      </c>
      <c r="O52" s="41">
        <f t="shared" si="18"/>
        <v>0</v>
      </c>
      <c r="P52" s="41">
        <f t="shared" si="19"/>
        <v>0</v>
      </c>
      <c r="Q52" s="137"/>
    </row>
    <row r="53" spans="1:25" s="43" customFormat="1" ht="14">
      <c r="A53" s="86">
        <f>IF(B53&lt;&gt;"", MAX($A$1:A52)+1, "")</f>
        <v>41</v>
      </c>
      <c r="B53" s="45" t="s">
        <v>424</v>
      </c>
      <c r="C53" s="44" t="s">
        <v>249</v>
      </c>
      <c r="D53" s="22" t="s">
        <v>187</v>
      </c>
      <c r="E53" s="39">
        <v>9</v>
      </c>
      <c r="F53" s="40"/>
      <c r="G53" s="40"/>
      <c r="H53" s="136">
        <f t="shared" si="13"/>
        <v>0</v>
      </c>
      <c r="I53" s="42"/>
      <c r="J53" s="42"/>
      <c r="K53" s="63">
        <f t="shared" si="14"/>
        <v>0</v>
      </c>
      <c r="L53" s="41">
        <f t="shared" si="15"/>
        <v>0</v>
      </c>
      <c r="M53" s="41">
        <f t="shared" si="16"/>
        <v>0</v>
      </c>
      <c r="N53" s="41">
        <f t="shared" si="17"/>
        <v>0</v>
      </c>
      <c r="O53" s="41">
        <f t="shared" si="18"/>
        <v>0</v>
      </c>
      <c r="P53" s="41">
        <f t="shared" si="19"/>
        <v>0</v>
      </c>
      <c r="Q53" s="137"/>
    </row>
    <row r="54" spans="1:25" s="43" customFormat="1" ht="14">
      <c r="A54" s="86">
        <f>IF(B54&lt;&gt;"", MAX($A$1:A53)+1, "")</f>
        <v>42</v>
      </c>
      <c r="B54" s="45" t="s">
        <v>424</v>
      </c>
      <c r="C54" s="44" t="s">
        <v>250</v>
      </c>
      <c r="D54" s="22" t="s">
        <v>115</v>
      </c>
      <c r="E54" s="39">
        <v>9</v>
      </c>
      <c r="F54" s="40"/>
      <c r="G54" s="40"/>
      <c r="H54" s="136">
        <f t="shared" si="13"/>
        <v>0</v>
      </c>
      <c r="I54" s="42"/>
      <c r="J54" s="42"/>
      <c r="K54" s="63">
        <f t="shared" si="14"/>
        <v>0</v>
      </c>
      <c r="L54" s="41">
        <f t="shared" si="15"/>
        <v>0</v>
      </c>
      <c r="M54" s="41">
        <f t="shared" si="16"/>
        <v>0</v>
      </c>
      <c r="N54" s="41">
        <f t="shared" si="17"/>
        <v>0</v>
      </c>
      <c r="O54" s="41">
        <f t="shared" si="18"/>
        <v>0</v>
      </c>
      <c r="P54" s="41">
        <f t="shared" si="19"/>
        <v>0</v>
      </c>
      <c r="Q54" s="137"/>
    </row>
    <row r="55" spans="1:25" s="43" customFormat="1" ht="14">
      <c r="A55" s="86">
        <f>IF(B55&lt;&gt;"", MAX($A$1:A54)+1, "")</f>
        <v>43</v>
      </c>
      <c r="B55" s="45" t="s">
        <v>424</v>
      </c>
      <c r="C55" s="44" t="s">
        <v>157</v>
      </c>
      <c r="D55" s="22" t="s">
        <v>115</v>
      </c>
      <c r="E55" s="39">
        <v>1</v>
      </c>
      <c r="F55" s="40"/>
      <c r="G55" s="40"/>
      <c r="H55" s="136">
        <f t="shared" si="13"/>
        <v>0</v>
      </c>
      <c r="I55" s="42"/>
      <c r="J55" s="42"/>
      <c r="K55" s="63">
        <f t="shared" si="14"/>
        <v>0</v>
      </c>
      <c r="L55" s="41">
        <f t="shared" si="15"/>
        <v>0</v>
      </c>
      <c r="M55" s="41">
        <f t="shared" si="16"/>
        <v>0</v>
      </c>
      <c r="N55" s="41">
        <f t="shared" si="17"/>
        <v>0</v>
      </c>
      <c r="O55" s="41">
        <f t="shared" si="18"/>
        <v>0</v>
      </c>
      <c r="P55" s="41">
        <f t="shared" si="19"/>
        <v>0</v>
      </c>
      <c r="Q55" s="137"/>
    </row>
    <row r="56" spans="1:25" s="43" customFormat="1" ht="14">
      <c r="A56" s="86">
        <f>IF(B56&lt;&gt;"", MAX($A$1:A55)+1, "")</f>
        <v>44</v>
      </c>
      <c r="B56" s="45" t="s">
        <v>424</v>
      </c>
      <c r="C56" s="44" t="s">
        <v>251</v>
      </c>
      <c r="D56" s="22" t="s">
        <v>115</v>
      </c>
      <c r="E56" s="39">
        <v>1</v>
      </c>
      <c r="F56" s="40"/>
      <c r="G56" s="40"/>
      <c r="H56" s="136">
        <f t="shared" si="13"/>
        <v>0</v>
      </c>
      <c r="I56" s="42"/>
      <c r="J56" s="42"/>
      <c r="K56" s="63">
        <f t="shared" si="14"/>
        <v>0</v>
      </c>
      <c r="L56" s="41">
        <f t="shared" si="15"/>
        <v>0</v>
      </c>
      <c r="M56" s="41">
        <f t="shared" si="16"/>
        <v>0</v>
      </c>
      <c r="N56" s="41">
        <f t="shared" si="17"/>
        <v>0</v>
      </c>
      <c r="O56" s="41">
        <f t="shared" si="18"/>
        <v>0</v>
      </c>
      <c r="P56" s="41">
        <f t="shared" si="19"/>
        <v>0</v>
      </c>
      <c r="Q56" s="137"/>
    </row>
    <row r="57" spans="1:25" ht="25.5" customHeight="1">
      <c r="A57" s="86" t="str">
        <f>IF(B57&lt;&gt;"", MAX($A$1:A56)+1, "")</f>
        <v/>
      </c>
      <c r="B57" s="37"/>
      <c r="C57" s="46" t="s">
        <v>127</v>
      </c>
      <c r="D57" s="47"/>
      <c r="E57" s="47"/>
      <c r="F57" s="48"/>
      <c r="G57" s="48"/>
      <c r="H57" s="49"/>
      <c r="I57" s="49"/>
      <c r="J57" s="49"/>
      <c r="K57" s="49"/>
      <c r="L57" s="50">
        <f>SUM(L11:L56)</f>
        <v>0</v>
      </c>
      <c r="M57" s="50">
        <f t="shared" ref="M57:P57" si="20">SUM(M11:M56)</f>
        <v>0</v>
      </c>
      <c r="N57" s="50">
        <f t="shared" si="20"/>
        <v>0</v>
      </c>
      <c r="O57" s="50">
        <f t="shared" si="20"/>
        <v>0</v>
      </c>
      <c r="P57" s="50">
        <f t="shared" si="20"/>
        <v>0</v>
      </c>
      <c r="Q57" s="137"/>
    </row>
    <row r="58" spans="1:25" s="71" customFormat="1" ht="54.75" customHeight="1">
      <c r="A58" s="345" t="s">
        <v>179</v>
      </c>
      <c r="B58" s="346"/>
      <c r="C58" s="346"/>
      <c r="D58" s="346"/>
      <c r="E58" s="346"/>
      <c r="F58" s="346"/>
      <c r="G58" s="346"/>
      <c r="H58" s="346"/>
      <c r="I58" s="346"/>
      <c r="J58" s="346"/>
      <c r="K58" s="346"/>
      <c r="L58" s="346"/>
      <c r="M58" s="346"/>
      <c r="N58" s="346"/>
      <c r="O58" s="140"/>
      <c r="P58" s="140"/>
      <c r="Q58" s="137"/>
      <c r="R58" s="140"/>
      <c r="S58" s="140"/>
      <c r="T58" s="140"/>
      <c r="U58" s="140"/>
      <c r="V58" s="140"/>
      <c r="W58" s="140"/>
      <c r="X58" s="140"/>
      <c r="Y58" s="140"/>
    </row>
    <row r="59" spans="1:25">
      <c r="C59" s="52"/>
      <c r="F59" s="53"/>
      <c r="L59" s="54"/>
      <c r="N59" s="55"/>
      <c r="O59" s="56"/>
    </row>
    <row r="60" spans="1:25">
      <c r="C60" s="52"/>
      <c r="F60" s="53"/>
      <c r="L60" s="54"/>
      <c r="N60" s="55"/>
      <c r="O60" s="55"/>
      <c r="P60" s="57"/>
    </row>
    <row r="61" spans="1:25">
      <c r="C61" s="58" t="s">
        <v>717</v>
      </c>
      <c r="F61" s="53"/>
      <c r="L61" s="54"/>
      <c r="N61" s="55"/>
      <c r="O61" s="55"/>
      <c r="P61" s="57"/>
    </row>
    <row r="62" spans="1:25">
      <c r="C62" s="2" t="s">
        <v>718</v>
      </c>
      <c r="F62" s="53"/>
      <c r="L62" s="54"/>
      <c r="N62" s="55"/>
      <c r="O62" s="55"/>
      <c r="P62" s="57"/>
    </row>
  </sheetData>
  <mergeCells count="9">
    <mergeCell ref="A58:N58"/>
    <mergeCell ref="D2:O2"/>
    <mergeCell ref="A9:A10"/>
    <mergeCell ref="C9:C10"/>
    <mergeCell ref="D9:D10"/>
    <mergeCell ref="E9:E10"/>
    <mergeCell ref="F9:K9"/>
    <mergeCell ref="L9:P9"/>
    <mergeCell ref="B9:B10"/>
  </mergeCells>
  <phoneticPr fontId="30" type="noConversion"/>
  <pageMargins left="0.25" right="0.25" top="0.75" bottom="0.75" header="0.3" footer="0.3"/>
  <pageSetup paperSize="9" scale="73" orientation="landscape" r:id="rId1"/>
  <rowBreaks count="1" manualBreakCount="1">
    <brk id="56"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Y50"/>
  <sheetViews>
    <sheetView zoomScaleNormal="100" workbookViewId="0">
      <selection activeCell="C49" sqref="C49:C50"/>
    </sheetView>
  </sheetViews>
  <sheetFormatPr baseColWidth="10" defaultColWidth="9.1640625" defaultRowHeight="13"/>
  <cols>
    <col min="1" max="1" width="7.6640625" style="51" customWidth="1"/>
    <col min="2" max="2" width="13.83203125" style="51" customWidth="1"/>
    <col min="3" max="3" width="35.83203125" style="59" customWidth="1"/>
    <col min="4" max="4" width="6" style="51" customWidth="1"/>
    <col min="5" max="5" width="8" style="24" customWidth="1"/>
    <col min="6" max="16" width="12" style="24" customWidth="1"/>
    <col min="17" max="16384" width="9.1640625" style="24"/>
  </cols>
  <sheetData>
    <row r="1" spans="1:17">
      <c r="A1" s="23"/>
      <c r="B1" s="23"/>
      <c r="C1" s="24"/>
      <c r="D1" s="67" t="s">
        <v>643</v>
      </c>
      <c r="E1" s="26"/>
      <c r="G1" s="27"/>
      <c r="H1" s="26"/>
      <c r="I1" s="26"/>
      <c r="J1" s="26"/>
      <c r="K1" s="26"/>
      <c r="L1" s="26"/>
      <c r="M1" s="26"/>
      <c r="N1" s="26"/>
      <c r="O1" s="26"/>
    </row>
    <row r="2" spans="1:17">
      <c r="A2" s="23"/>
      <c r="B2" s="23"/>
      <c r="C2" s="28"/>
      <c r="D2" s="347" t="s">
        <v>158</v>
      </c>
      <c r="E2" s="347"/>
      <c r="F2" s="347"/>
      <c r="G2" s="347"/>
      <c r="H2" s="347"/>
      <c r="I2" s="347"/>
      <c r="J2" s="347"/>
      <c r="K2" s="347"/>
      <c r="L2" s="347"/>
      <c r="M2" s="347"/>
      <c r="N2" s="347"/>
      <c r="O2" s="347"/>
    </row>
    <row r="3" spans="1:17" ht="11.25" customHeight="1">
      <c r="A3" s="23"/>
      <c r="B3" s="23"/>
      <c r="C3" s="28"/>
      <c r="D3" s="25"/>
      <c r="E3" s="29"/>
      <c r="F3" s="26"/>
      <c r="G3" s="67"/>
      <c r="H3" s="27"/>
      <c r="I3" s="26"/>
      <c r="J3" s="26"/>
      <c r="K3" s="26"/>
      <c r="L3" s="26"/>
      <c r="M3" s="26"/>
      <c r="N3" s="26"/>
      <c r="O3" s="26"/>
      <c r="P3" s="26"/>
    </row>
    <row r="4" spans="1:17" s="60" customFormat="1">
      <c r="A4" s="75" t="s">
        <v>180</v>
      </c>
      <c r="B4" s="76"/>
      <c r="C4" s="77"/>
      <c r="D4" s="79"/>
      <c r="E4" s="75"/>
      <c r="F4" s="80"/>
      <c r="G4" s="80"/>
      <c r="H4" s="80"/>
      <c r="I4" s="80"/>
      <c r="J4" s="81"/>
      <c r="K4" s="81"/>
      <c r="L4" s="81"/>
      <c r="M4" s="81"/>
      <c r="N4" s="81"/>
    </row>
    <row r="5" spans="1:17" s="60" customFormat="1">
      <c r="A5" s="75" t="s">
        <v>181</v>
      </c>
      <c r="B5" s="76"/>
      <c r="C5" s="77"/>
      <c r="D5" s="79"/>
      <c r="E5" s="75"/>
      <c r="F5" s="80"/>
      <c r="G5" s="80"/>
      <c r="H5" s="80"/>
      <c r="I5" s="80"/>
      <c r="J5" s="81"/>
      <c r="K5" s="81"/>
      <c r="L5" s="81"/>
      <c r="M5" s="81"/>
      <c r="N5" s="81"/>
    </row>
    <row r="6" spans="1:17" s="60" customFormat="1">
      <c r="A6" s="75" t="s">
        <v>182</v>
      </c>
      <c r="B6" s="76"/>
      <c r="C6" s="77"/>
      <c r="D6" s="79"/>
      <c r="E6" s="75"/>
      <c r="F6" s="80"/>
      <c r="G6" s="80"/>
      <c r="H6" s="80"/>
      <c r="I6" s="80"/>
      <c r="J6" s="81"/>
      <c r="K6" s="81"/>
      <c r="L6" s="81"/>
      <c r="M6" s="81"/>
      <c r="N6" s="81"/>
    </row>
    <row r="7" spans="1:17">
      <c r="A7" s="24"/>
      <c r="B7" s="24"/>
      <c r="C7" s="26" t="s">
        <v>656</v>
      </c>
      <c r="D7" s="33"/>
      <c r="E7" s="30"/>
      <c r="F7" s="31"/>
      <c r="G7" s="32"/>
      <c r="H7" s="29"/>
      <c r="I7" s="29"/>
      <c r="J7" s="29"/>
      <c r="K7" s="29"/>
      <c r="M7" s="26" t="s">
        <v>88</v>
      </c>
      <c r="N7" s="26"/>
      <c r="O7" s="34">
        <f>P45</f>
        <v>0</v>
      </c>
      <c r="P7" s="35" t="s">
        <v>13</v>
      </c>
    </row>
    <row r="8" spans="1:17">
      <c r="A8" s="25"/>
      <c r="B8" s="25"/>
      <c r="C8" s="24"/>
      <c r="D8" s="25"/>
      <c r="E8" s="36"/>
      <c r="F8" s="26"/>
      <c r="G8" s="26"/>
      <c r="H8" s="26"/>
      <c r="I8" s="26"/>
      <c r="J8" s="26"/>
      <c r="K8" s="26"/>
      <c r="L8" s="32"/>
      <c r="N8" s="26"/>
      <c r="O8" s="32"/>
      <c r="P8" s="32"/>
    </row>
    <row r="9" spans="1:17" ht="12.75" customHeight="1">
      <c r="A9" s="358" t="s">
        <v>0</v>
      </c>
      <c r="B9" s="358" t="s">
        <v>134</v>
      </c>
      <c r="C9" s="358" t="s">
        <v>92</v>
      </c>
      <c r="D9" s="360" t="s">
        <v>6</v>
      </c>
      <c r="E9" s="360" t="s">
        <v>1</v>
      </c>
      <c r="F9" s="348" t="s">
        <v>2</v>
      </c>
      <c r="G9" s="348"/>
      <c r="H9" s="348"/>
      <c r="I9" s="348"/>
      <c r="J9" s="348"/>
      <c r="K9" s="348"/>
      <c r="L9" s="348" t="s">
        <v>3</v>
      </c>
      <c r="M9" s="348"/>
      <c r="N9" s="348"/>
      <c r="O9" s="348"/>
      <c r="P9" s="348"/>
    </row>
    <row r="10" spans="1:17" ht="81" customHeight="1">
      <c r="A10" s="359"/>
      <c r="B10" s="359"/>
      <c r="C10" s="359"/>
      <c r="D10" s="361"/>
      <c r="E10" s="361"/>
      <c r="F10" s="68" t="s">
        <v>4</v>
      </c>
      <c r="G10" s="68" t="s">
        <v>117</v>
      </c>
      <c r="H10" s="68" t="s">
        <v>93</v>
      </c>
      <c r="I10" s="68" t="s">
        <v>91</v>
      </c>
      <c r="J10" s="68" t="s">
        <v>94</v>
      </c>
      <c r="K10" s="68" t="s">
        <v>95</v>
      </c>
      <c r="L10" s="68" t="s">
        <v>5</v>
      </c>
      <c r="M10" s="68" t="s">
        <v>96</v>
      </c>
      <c r="N10" s="68" t="s">
        <v>91</v>
      </c>
      <c r="O10" s="68" t="s">
        <v>97</v>
      </c>
      <c r="P10" s="68" t="s">
        <v>98</v>
      </c>
    </row>
    <row r="11" spans="1:17" s="43" customFormat="1" ht="14">
      <c r="A11" s="37"/>
      <c r="B11" s="45"/>
      <c r="C11" s="139" t="s">
        <v>195</v>
      </c>
      <c r="D11" s="22"/>
      <c r="E11" s="22"/>
      <c r="F11" s="40"/>
      <c r="G11" s="40"/>
      <c r="H11" s="41"/>
      <c r="I11" s="42"/>
      <c r="J11" s="42">
        <f t="shared" ref="J11" si="0">SUM(H11*10%)</f>
        <v>0</v>
      </c>
      <c r="K11" s="40">
        <f t="shared" ref="K11:K12" si="1">SUM(H11:J11)</f>
        <v>0</v>
      </c>
      <c r="L11" s="41">
        <f t="shared" ref="L11:L12" si="2">SUM(E11*F11)</f>
        <v>0</v>
      </c>
      <c r="M11" s="41">
        <f t="shared" ref="M11:M12" si="3">SUM(E11*H11)</f>
        <v>0</v>
      </c>
      <c r="N11" s="41">
        <f t="shared" ref="N11:N12" si="4">SUM(E11*I11)</f>
        <v>0</v>
      </c>
      <c r="O11" s="41">
        <f t="shared" ref="O11:O12" si="5">SUM(E11*J11)</f>
        <v>0</v>
      </c>
      <c r="P11" s="41">
        <f t="shared" ref="P11:P12" si="6">SUM(M11:O11)</f>
        <v>0</v>
      </c>
      <c r="Q11" s="129"/>
    </row>
    <row r="12" spans="1:17" s="43" customFormat="1" ht="28">
      <c r="A12" s="86">
        <f>IF(B12&lt;&gt;"", MAX($A$1:A11)+1, "")</f>
        <v>1</v>
      </c>
      <c r="B12" s="45" t="s">
        <v>139</v>
      </c>
      <c r="C12" s="62" t="s">
        <v>186</v>
      </c>
      <c r="D12" s="22" t="s">
        <v>187</v>
      </c>
      <c r="E12" s="291">
        <v>1</v>
      </c>
      <c r="F12" s="40"/>
      <c r="G12" s="40"/>
      <c r="H12" s="136">
        <f>SUM(F12*G12)</f>
        <v>0</v>
      </c>
      <c r="I12" s="42"/>
      <c r="J12" s="42"/>
      <c r="K12" s="40">
        <f t="shared" si="1"/>
        <v>0</v>
      </c>
      <c r="L12" s="41">
        <f t="shared" si="2"/>
        <v>0</v>
      </c>
      <c r="M12" s="41">
        <f t="shared" si="3"/>
        <v>0</v>
      </c>
      <c r="N12" s="41">
        <f t="shared" si="4"/>
        <v>0</v>
      </c>
      <c r="O12" s="41">
        <f t="shared" si="5"/>
        <v>0</v>
      </c>
      <c r="P12" s="41">
        <f t="shared" si="6"/>
        <v>0</v>
      </c>
      <c r="Q12" s="137"/>
    </row>
    <row r="13" spans="1:17" s="43" customFormat="1" ht="28">
      <c r="A13" s="86">
        <f>IF(B13&lt;&gt;"", MAX($A$1:A12)+1, "")</f>
        <v>2</v>
      </c>
      <c r="B13" s="45" t="s">
        <v>139</v>
      </c>
      <c r="C13" s="62" t="s">
        <v>188</v>
      </c>
      <c r="D13" s="22" t="s">
        <v>115</v>
      </c>
      <c r="E13" s="291">
        <v>3</v>
      </c>
      <c r="F13" s="40"/>
      <c r="G13" s="40"/>
      <c r="H13" s="136">
        <f t="shared" ref="H13:H44" si="7">SUM(F13*G13)</f>
        <v>0</v>
      </c>
      <c r="I13" s="42"/>
      <c r="J13" s="42"/>
      <c r="K13" s="40">
        <f t="shared" ref="K13:K44" si="8">SUM(H13:J13)</f>
        <v>0</v>
      </c>
      <c r="L13" s="41">
        <f t="shared" ref="L13:L44" si="9">SUM(E13*F13)</f>
        <v>0</v>
      </c>
      <c r="M13" s="41">
        <f t="shared" ref="M13:M44" si="10">SUM(E13*H13)</f>
        <v>0</v>
      </c>
      <c r="N13" s="41">
        <f t="shared" ref="N13:N44" si="11">SUM(E13*I13)</f>
        <v>0</v>
      </c>
      <c r="O13" s="41">
        <f t="shared" ref="O13:O44" si="12">SUM(E13*J13)</f>
        <v>0</v>
      </c>
      <c r="P13" s="41">
        <f t="shared" ref="P13:P44" si="13">SUM(M13:O13)</f>
        <v>0</v>
      </c>
      <c r="Q13" s="137"/>
    </row>
    <row r="14" spans="1:17" s="43" customFormat="1" ht="14">
      <c r="A14" s="86">
        <f>IF(B14&lt;&gt;"", MAX($A$1:A13)+1, "")</f>
        <v>3</v>
      </c>
      <c r="B14" s="45" t="s">
        <v>139</v>
      </c>
      <c r="C14" s="62" t="s">
        <v>189</v>
      </c>
      <c r="D14" s="22" t="s">
        <v>16</v>
      </c>
      <c r="E14" s="291">
        <v>15</v>
      </c>
      <c r="F14" s="40"/>
      <c r="G14" s="40"/>
      <c r="H14" s="136">
        <f t="shared" si="7"/>
        <v>0</v>
      </c>
      <c r="I14" s="42"/>
      <c r="J14" s="42"/>
      <c r="K14" s="40">
        <f t="shared" si="8"/>
        <v>0</v>
      </c>
      <c r="L14" s="41">
        <f t="shared" si="9"/>
        <v>0</v>
      </c>
      <c r="M14" s="41">
        <f t="shared" si="10"/>
        <v>0</v>
      </c>
      <c r="N14" s="41">
        <f t="shared" si="11"/>
        <v>0</v>
      </c>
      <c r="O14" s="41">
        <f t="shared" si="12"/>
        <v>0</v>
      </c>
      <c r="P14" s="41">
        <f t="shared" si="13"/>
        <v>0</v>
      </c>
      <c r="Q14" s="137"/>
    </row>
    <row r="15" spans="1:17" s="43" customFormat="1" ht="14">
      <c r="A15" s="86">
        <f>IF(B15&lt;&gt;"", MAX($A$1:A14)+1, "")</f>
        <v>4</v>
      </c>
      <c r="B15" s="45" t="s">
        <v>139</v>
      </c>
      <c r="C15" s="62" t="s">
        <v>190</v>
      </c>
      <c r="D15" s="22" t="s">
        <v>16</v>
      </c>
      <c r="E15" s="291">
        <v>9</v>
      </c>
      <c r="F15" s="40"/>
      <c r="G15" s="40"/>
      <c r="H15" s="136">
        <f t="shared" si="7"/>
        <v>0</v>
      </c>
      <c r="I15" s="42"/>
      <c r="J15" s="42"/>
      <c r="K15" s="40">
        <f t="shared" si="8"/>
        <v>0</v>
      </c>
      <c r="L15" s="41">
        <f t="shared" si="9"/>
        <v>0</v>
      </c>
      <c r="M15" s="41">
        <f t="shared" si="10"/>
        <v>0</v>
      </c>
      <c r="N15" s="41">
        <f t="shared" si="11"/>
        <v>0</v>
      </c>
      <c r="O15" s="41">
        <f t="shared" si="12"/>
        <v>0</v>
      </c>
      <c r="P15" s="41">
        <f t="shared" si="13"/>
        <v>0</v>
      </c>
      <c r="Q15" s="137"/>
    </row>
    <row r="16" spans="1:17" s="43" customFormat="1" ht="14">
      <c r="A16" s="86">
        <f>IF(B16&lt;&gt;"", MAX($A$1:A15)+1, "")</f>
        <v>5</v>
      </c>
      <c r="B16" s="45" t="s">
        <v>139</v>
      </c>
      <c r="C16" s="62" t="s">
        <v>191</v>
      </c>
      <c r="D16" s="22" t="s">
        <v>17</v>
      </c>
      <c r="E16" s="291">
        <v>1</v>
      </c>
      <c r="F16" s="40"/>
      <c r="G16" s="40"/>
      <c r="H16" s="136">
        <f t="shared" si="7"/>
        <v>0</v>
      </c>
      <c r="I16" s="42"/>
      <c r="J16" s="42"/>
      <c r="K16" s="40">
        <f t="shared" si="8"/>
        <v>0</v>
      </c>
      <c r="L16" s="41">
        <f t="shared" si="9"/>
        <v>0</v>
      </c>
      <c r="M16" s="41">
        <f t="shared" si="10"/>
        <v>0</v>
      </c>
      <c r="N16" s="41">
        <f t="shared" si="11"/>
        <v>0</v>
      </c>
      <c r="O16" s="41">
        <f t="shared" si="12"/>
        <v>0</v>
      </c>
      <c r="P16" s="41">
        <f t="shared" si="13"/>
        <v>0</v>
      </c>
      <c r="Q16" s="137"/>
    </row>
    <row r="17" spans="1:17" s="43" customFormat="1" ht="14">
      <c r="A17" s="86">
        <f>IF(B17&lt;&gt;"", MAX($A$1:A16)+1, "")</f>
        <v>6</v>
      </c>
      <c r="B17" s="45" t="s">
        <v>139</v>
      </c>
      <c r="C17" s="62" t="s">
        <v>192</v>
      </c>
      <c r="D17" s="22" t="s">
        <v>187</v>
      </c>
      <c r="E17" s="291">
        <v>1</v>
      </c>
      <c r="F17" s="40"/>
      <c r="G17" s="40"/>
      <c r="H17" s="136">
        <f t="shared" si="7"/>
        <v>0</v>
      </c>
      <c r="I17" s="42"/>
      <c r="J17" s="42"/>
      <c r="K17" s="40">
        <f t="shared" si="8"/>
        <v>0</v>
      </c>
      <c r="L17" s="41">
        <f t="shared" si="9"/>
        <v>0</v>
      </c>
      <c r="M17" s="41">
        <f t="shared" si="10"/>
        <v>0</v>
      </c>
      <c r="N17" s="41">
        <f t="shared" si="11"/>
        <v>0</v>
      </c>
      <c r="O17" s="41">
        <f t="shared" si="12"/>
        <v>0</v>
      </c>
      <c r="P17" s="41">
        <f t="shared" si="13"/>
        <v>0</v>
      </c>
      <c r="Q17" s="137"/>
    </row>
    <row r="18" spans="1:17" s="43" customFormat="1" ht="14">
      <c r="A18" s="86">
        <f>IF(B18&lt;&gt;"", MAX($A$1:A17)+1, "")</f>
        <v>7</v>
      </c>
      <c r="B18" s="45" t="s">
        <v>139</v>
      </c>
      <c r="C18" s="62" t="s">
        <v>193</v>
      </c>
      <c r="D18" s="22" t="s">
        <v>16</v>
      </c>
      <c r="E18" s="291">
        <v>24</v>
      </c>
      <c r="F18" s="40"/>
      <c r="G18" s="40"/>
      <c r="H18" s="136">
        <f t="shared" si="7"/>
        <v>0</v>
      </c>
      <c r="I18" s="42"/>
      <c r="J18" s="42"/>
      <c r="K18" s="40">
        <f t="shared" si="8"/>
        <v>0</v>
      </c>
      <c r="L18" s="41">
        <f t="shared" si="9"/>
        <v>0</v>
      </c>
      <c r="M18" s="41">
        <f t="shared" si="10"/>
        <v>0</v>
      </c>
      <c r="N18" s="41">
        <f t="shared" si="11"/>
        <v>0</v>
      </c>
      <c r="O18" s="41">
        <f t="shared" si="12"/>
        <v>0</v>
      </c>
      <c r="P18" s="41">
        <f t="shared" si="13"/>
        <v>0</v>
      </c>
      <c r="Q18" s="137"/>
    </row>
    <row r="19" spans="1:17" s="43" customFormat="1" ht="28">
      <c r="A19" s="86">
        <f>IF(B19&lt;&gt;"", MAX($A$1:A18)+1, "")</f>
        <v>8</v>
      </c>
      <c r="B19" s="45" t="s">
        <v>139</v>
      </c>
      <c r="C19" s="62" t="s">
        <v>194</v>
      </c>
      <c r="D19" s="22" t="s">
        <v>114</v>
      </c>
      <c r="E19" s="291">
        <v>3.8400000000000007</v>
      </c>
      <c r="F19" s="40"/>
      <c r="G19" s="40"/>
      <c r="H19" s="136">
        <f t="shared" si="7"/>
        <v>0</v>
      </c>
      <c r="I19" s="42"/>
      <c r="J19" s="42"/>
      <c r="K19" s="40">
        <f t="shared" si="8"/>
        <v>0</v>
      </c>
      <c r="L19" s="41">
        <f t="shared" si="9"/>
        <v>0</v>
      </c>
      <c r="M19" s="41">
        <f t="shared" si="10"/>
        <v>0</v>
      </c>
      <c r="N19" s="41">
        <f t="shared" si="11"/>
        <v>0</v>
      </c>
      <c r="O19" s="41">
        <f t="shared" si="12"/>
        <v>0</v>
      </c>
      <c r="P19" s="41">
        <f t="shared" si="13"/>
        <v>0</v>
      </c>
      <c r="Q19" s="137"/>
    </row>
    <row r="20" spans="1:17" s="43" customFormat="1" ht="14">
      <c r="A20" s="86" t="str">
        <f>IF(B20&lt;&gt;"", MAX($A$1:A19)+1, "")</f>
        <v/>
      </c>
      <c r="B20" s="45"/>
      <c r="C20" s="139" t="s">
        <v>196</v>
      </c>
      <c r="D20" s="22"/>
      <c r="E20" s="291"/>
      <c r="F20" s="40"/>
      <c r="G20" s="40"/>
      <c r="H20" s="136">
        <f t="shared" si="7"/>
        <v>0</v>
      </c>
      <c r="I20" s="42"/>
      <c r="J20" s="42"/>
      <c r="K20" s="40">
        <f t="shared" si="8"/>
        <v>0</v>
      </c>
      <c r="L20" s="41">
        <f t="shared" si="9"/>
        <v>0</v>
      </c>
      <c r="M20" s="41">
        <f t="shared" si="10"/>
        <v>0</v>
      </c>
      <c r="N20" s="41">
        <f t="shared" si="11"/>
        <v>0</v>
      </c>
      <c r="O20" s="41">
        <f t="shared" si="12"/>
        <v>0</v>
      </c>
      <c r="P20" s="41">
        <f t="shared" si="13"/>
        <v>0</v>
      </c>
      <c r="Q20" s="137"/>
    </row>
    <row r="21" spans="1:17" s="43" customFormat="1" ht="14">
      <c r="A21" s="86">
        <f>IF(B21&lt;&gt;"", MAX($A$1:A20)+1, "")</f>
        <v>9</v>
      </c>
      <c r="B21" s="45" t="s">
        <v>139</v>
      </c>
      <c r="C21" s="62" t="s">
        <v>197</v>
      </c>
      <c r="D21" s="22" t="s">
        <v>187</v>
      </c>
      <c r="E21" s="291">
        <v>1</v>
      </c>
      <c r="F21" s="40"/>
      <c r="G21" s="40"/>
      <c r="H21" s="136">
        <f t="shared" si="7"/>
        <v>0</v>
      </c>
      <c r="I21" s="42"/>
      <c r="J21" s="42"/>
      <c r="K21" s="40">
        <f t="shared" si="8"/>
        <v>0</v>
      </c>
      <c r="L21" s="41">
        <f t="shared" si="9"/>
        <v>0</v>
      </c>
      <c r="M21" s="41">
        <f t="shared" si="10"/>
        <v>0</v>
      </c>
      <c r="N21" s="41">
        <f t="shared" si="11"/>
        <v>0</v>
      </c>
      <c r="O21" s="41">
        <f t="shared" si="12"/>
        <v>0</v>
      </c>
      <c r="P21" s="41">
        <f t="shared" si="13"/>
        <v>0</v>
      </c>
      <c r="Q21" s="137"/>
    </row>
    <row r="22" spans="1:17" s="43" customFormat="1" ht="14">
      <c r="A22" s="86">
        <f>IF(B22&lt;&gt;"", MAX($A$1:A21)+1, "")</f>
        <v>10</v>
      </c>
      <c r="B22" s="45" t="s">
        <v>139</v>
      </c>
      <c r="C22" s="62" t="s">
        <v>198</v>
      </c>
      <c r="D22" s="22" t="s">
        <v>17</v>
      </c>
      <c r="E22" s="291">
        <v>1</v>
      </c>
      <c r="F22" s="40"/>
      <c r="G22" s="40"/>
      <c r="H22" s="136">
        <f t="shared" si="7"/>
        <v>0</v>
      </c>
      <c r="I22" s="42"/>
      <c r="J22" s="42"/>
      <c r="K22" s="40">
        <f t="shared" si="8"/>
        <v>0</v>
      </c>
      <c r="L22" s="41">
        <f t="shared" si="9"/>
        <v>0</v>
      </c>
      <c r="M22" s="41">
        <f t="shared" si="10"/>
        <v>0</v>
      </c>
      <c r="N22" s="41">
        <f t="shared" si="11"/>
        <v>0</v>
      </c>
      <c r="O22" s="41">
        <f t="shared" si="12"/>
        <v>0</v>
      </c>
      <c r="P22" s="41">
        <f t="shared" si="13"/>
        <v>0</v>
      </c>
      <c r="Q22" s="137"/>
    </row>
    <row r="23" spans="1:17" s="43" customFormat="1" ht="14">
      <c r="A23" s="86">
        <f>IF(B23&lt;&gt;"", MAX($A$1:A22)+1, "")</f>
        <v>11</v>
      </c>
      <c r="B23" s="45" t="s">
        <v>139</v>
      </c>
      <c r="C23" s="62" t="s">
        <v>199</v>
      </c>
      <c r="D23" s="22" t="s">
        <v>17</v>
      </c>
      <c r="E23" s="291">
        <v>2</v>
      </c>
      <c r="F23" s="40"/>
      <c r="G23" s="40"/>
      <c r="H23" s="136">
        <f t="shared" si="7"/>
        <v>0</v>
      </c>
      <c r="I23" s="42"/>
      <c r="J23" s="42"/>
      <c r="K23" s="40">
        <f t="shared" si="8"/>
        <v>0</v>
      </c>
      <c r="L23" s="41">
        <f t="shared" si="9"/>
        <v>0</v>
      </c>
      <c r="M23" s="41">
        <f t="shared" si="10"/>
        <v>0</v>
      </c>
      <c r="N23" s="41">
        <f t="shared" si="11"/>
        <v>0</v>
      </c>
      <c r="O23" s="41">
        <f t="shared" si="12"/>
        <v>0</v>
      </c>
      <c r="P23" s="41">
        <f t="shared" si="13"/>
        <v>0</v>
      </c>
      <c r="Q23" s="137"/>
    </row>
    <row r="24" spans="1:17" s="43" customFormat="1" ht="14">
      <c r="A24" s="86">
        <f>IF(B24&lt;&gt;"", MAX($A$1:A23)+1, "")</f>
        <v>12</v>
      </c>
      <c r="B24" s="45" t="s">
        <v>139</v>
      </c>
      <c r="C24" s="62" t="s">
        <v>200</v>
      </c>
      <c r="D24" s="22" t="s">
        <v>16</v>
      </c>
      <c r="E24" s="291">
        <v>27</v>
      </c>
      <c r="F24" s="40"/>
      <c r="G24" s="40"/>
      <c r="H24" s="136">
        <f t="shared" si="7"/>
        <v>0</v>
      </c>
      <c r="I24" s="42"/>
      <c r="J24" s="42"/>
      <c r="K24" s="40">
        <f t="shared" si="8"/>
        <v>0</v>
      </c>
      <c r="L24" s="41">
        <f t="shared" si="9"/>
        <v>0</v>
      </c>
      <c r="M24" s="41">
        <f t="shared" si="10"/>
        <v>0</v>
      </c>
      <c r="N24" s="41">
        <f t="shared" si="11"/>
        <v>0</v>
      </c>
      <c r="O24" s="41">
        <f t="shared" si="12"/>
        <v>0</v>
      </c>
      <c r="P24" s="41">
        <f t="shared" si="13"/>
        <v>0</v>
      </c>
      <c r="Q24" s="137"/>
    </row>
    <row r="25" spans="1:17" s="43" customFormat="1" ht="14">
      <c r="A25" s="86">
        <f>IF(B25&lt;&gt;"", MAX($A$1:A24)+1, "")</f>
        <v>13</v>
      </c>
      <c r="B25" s="45" t="s">
        <v>139</v>
      </c>
      <c r="C25" s="62" t="s">
        <v>201</v>
      </c>
      <c r="D25" s="22" t="s">
        <v>17</v>
      </c>
      <c r="E25" s="291">
        <v>1</v>
      </c>
      <c r="F25" s="40"/>
      <c r="G25" s="40"/>
      <c r="H25" s="136">
        <f t="shared" si="7"/>
        <v>0</v>
      </c>
      <c r="I25" s="42"/>
      <c r="J25" s="42"/>
      <c r="K25" s="40">
        <f t="shared" si="8"/>
        <v>0</v>
      </c>
      <c r="L25" s="41">
        <f t="shared" si="9"/>
        <v>0</v>
      </c>
      <c r="M25" s="41">
        <f t="shared" si="10"/>
        <v>0</v>
      </c>
      <c r="N25" s="41">
        <f t="shared" si="11"/>
        <v>0</v>
      </c>
      <c r="O25" s="41">
        <f t="shared" si="12"/>
        <v>0</v>
      </c>
      <c r="P25" s="41">
        <f t="shared" si="13"/>
        <v>0</v>
      </c>
      <c r="Q25" s="137"/>
    </row>
    <row r="26" spans="1:17" s="43" customFormat="1" ht="14">
      <c r="A26" s="86">
        <f>IF(B26&lt;&gt;"", MAX($A$1:A25)+1, "")</f>
        <v>14</v>
      </c>
      <c r="B26" s="45" t="s">
        <v>139</v>
      </c>
      <c r="C26" s="62" t="s">
        <v>202</v>
      </c>
      <c r="D26" s="22" t="s">
        <v>17</v>
      </c>
      <c r="E26" s="291">
        <v>1</v>
      </c>
      <c r="F26" s="40"/>
      <c r="G26" s="40"/>
      <c r="H26" s="136">
        <f t="shared" si="7"/>
        <v>0</v>
      </c>
      <c r="I26" s="42"/>
      <c r="J26" s="42"/>
      <c r="K26" s="40">
        <f t="shared" si="8"/>
        <v>0</v>
      </c>
      <c r="L26" s="41">
        <f t="shared" si="9"/>
        <v>0</v>
      </c>
      <c r="M26" s="41">
        <f t="shared" si="10"/>
        <v>0</v>
      </c>
      <c r="N26" s="41">
        <f t="shared" si="11"/>
        <v>0</v>
      </c>
      <c r="O26" s="41">
        <f t="shared" si="12"/>
        <v>0</v>
      </c>
      <c r="P26" s="41">
        <f t="shared" si="13"/>
        <v>0</v>
      </c>
      <c r="Q26" s="137"/>
    </row>
    <row r="27" spans="1:17" s="43" customFormat="1" ht="14">
      <c r="A27" s="86">
        <f>IF(B27&lt;&gt;"", MAX($A$1:A26)+1, "")</f>
        <v>15</v>
      </c>
      <c r="B27" s="45" t="s">
        <v>139</v>
      </c>
      <c r="C27" s="62" t="s">
        <v>203</v>
      </c>
      <c r="D27" s="22" t="s">
        <v>204</v>
      </c>
      <c r="E27" s="291">
        <v>1</v>
      </c>
      <c r="F27" s="40"/>
      <c r="G27" s="40"/>
      <c r="H27" s="136">
        <f t="shared" si="7"/>
        <v>0</v>
      </c>
      <c r="I27" s="42"/>
      <c r="J27" s="42"/>
      <c r="K27" s="40">
        <f t="shared" si="8"/>
        <v>0</v>
      </c>
      <c r="L27" s="41">
        <f t="shared" si="9"/>
        <v>0</v>
      </c>
      <c r="M27" s="41">
        <f t="shared" si="10"/>
        <v>0</v>
      </c>
      <c r="N27" s="41">
        <f t="shared" si="11"/>
        <v>0</v>
      </c>
      <c r="O27" s="41">
        <f t="shared" si="12"/>
        <v>0</v>
      </c>
      <c r="P27" s="41">
        <f t="shared" si="13"/>
        <v>0</v>
      </c>
      <c r="Q27" s="137"/>
    </row>
    <row r="28" spans="1:17" s="43" customFormat="1" ht="14">
      <c r="A28" s="86">
        <f>IF(B28&lt;&gt;"", MAX($A$1:A27)+1, "")</f>
        <v>16</v>
      </c>
      <c r="B28" s="45" t="s">
        <v>139</v>
      </c>
      <c r="C28" s="62" t="s">
        <v>193</v>
      </c>
      <c r="D28" s="22" t="s">
        <v>16</v>
      </c>
      <c r="E28" s="291">
        <v>27</v>
      </c>
      <c r="F28" s="40"/>
      <c r="G28" s="40"/>
      <c r="H28" s="136">
        <f t="shared" si="7"/>
        <v>0</v>
      </c>
      <c r="I28" s="42"/>
      <c r="J28" s="42"/>
      <c r="K28" s="40">
        <f t="shared" si="8"/>
        <v>0</v>
      </c>
      <c r="L28" s="41">
        <f t="shared" si="9"/>
        <v>0</v>
      </c>
      <c r="M28" s="41">
        <f t="shared" si="10"/>
        <v>0</v>
      </c>
      <c r="N28" s="41">
        <f t="shared" si="11"/>
        <v>0</v>
      </c>
      <c r="O28" s="41">
        <f t="shared" si="12"/>
        <v>0</v>
      </c>
      <c r="P28" s="41">
        <f t="shared" si="13"/>
        <v>0</v>
      </c>
      <c r="Q28" s="137"/>
    </row>
    <row r="29" spans="1:17" s="43" customFormat="1" ht="28">
      <c r="A29" s="86">
        <f>IF(B29&lt;&gt;"", MAX($A$1:A28)+1, "")</f>
        <v>17</v>
      </c>
      <c r="B29" s="45" t="s">
        <v>139</v>
      </c>
      <c r="C29" s="62" t="s">
        <v>194</v>
      </c>
      <c r="D29" s="22" t="s">
        <v>114</v>
      </c>
      <c r="E29" s="291">
        <v>4.32</v>
      </c>
      <c r="F29" s="40"/>
      <c r="G29" s="40"/>
      <c r="H29" s="136">
        <f t="shared" si="7"/>
        <v>0</v>
      </c>
      <c r="I29" s="42"/>
      <c r="J29" s="42"/>
      <c r="K29" s="40">
        <f t="shared" si="8"/>
        <v>0</v>
      </c>
      <c r="L29" s="41">
        <f t="shared" si="9"/>
        <v>0</v>
      </c>
      <c r="M29" s="41">
        <f t="shared" si="10"/>
        <v>0</v>
      </c>
      <c r="N29" s="41">
        <f t="shared" si="11"/>
        <v>0</v>
      </c>
      <c r="O29" s="41">
        <f t="shared" si="12"/>
        <v>0</v>
      </c>
      <c r="P29" s="41">
        <f t="shared" si="13"/>
        <v>0</v>
      </c>
      <c r="Q29" s="137"/>
    </row>
    <row r="30" spans="1:17" s="43" customFormat="1" ht="14">
      <c r="A30" s="86" t="str">
        <f>IF(B30&lt;&gt;"", MAX($A$1:A29)+1, "")</f>
        <v/>
      </c>
      <c r="B30" s="45"/>
      <c r="C30" s="139" t="s">
        <v>205</v>
      </c>
      <c r="D30" s="22"/>
      <c r="E30" s="291"/>
      <c r="F30" s="40"/>
      <c r="G30" s="40"/>
      <c r="H30" s="136">
        <f t="shared" si="7"/>
        <v>0</v>
      </c>
      <c r="I30" s="42"/>
      <c r="J30" s="42"/>
      <c r="K30" s="40">
        <f t="shared" si="8"/>
        <v>0</v>
      </c>
      <c r="L30" s="41">
        <f t="shared" si="9"/>
        <v>0</v>
      </c>
      <c r="M30" s="41">
        <f t="shared" si="10"/>
        <v>0</v>
      </c>
      <c r="N30" s="41">
        <f t="shared" si="11"/>
        <v>0</v>
      </c>
      <c r="O30" s="41">
        <f t="shared" si="12"/>
        <v>0</v>
      </c>
      <c r="P30" s="41">
        <f t="shared" si="13"/>
        <v>0</v>
      </c>
      <c r="Q30" s="137"/>
    </row>
    <row r="31" spans="1:17" s="43" customFormat="1" ht="14">
      <c r="A31" s="86">
        <f>IF(B31&lt;&gt;"", MAX($A$1:A30)+1, "")</f>
        <v>18</v>
      </c>
      <c r="B31" s="45" t="s">
        <v>139</v>
      </c>
      <c r="C31" s="62" t="s">
        <v>206</v>
      </c>
      <c r="D31" s="22" t="s">
        <v>187</v>
      </c>
      <c r="E31" s="291">
        <v>2</v>
      </c>
      <c r="F31" s="40"/>
      <c r="G31" s="40"/>
      <c r="H31" s="136">
        <f t="shared" si="7"/>
        <v>0</v>
      </c>
      <c r="I31" s="42"/>
      <c r="J31" s="42"/>
      <c r="K31" s="40">
        <f t="shared" si="8"/>
        <v>0</v>
      </c>
      <c r="L31" s="41">
        <f t="shared" si="9"/>
        <v>0</v>
      </c>
      <c r="M31" s="41">
        <f t="shared" si="10"/>
        <v>0</v>
      </c>
      <c r="N31" s="41">
        <f t="shared" si="11"/>
        <v>0</v>
      </c>
      <c r="O31" s="41">
        <f t="shared" si="12"/>
        <v>0</v>
      </c>
      <c r="P31" s="41">
        <f t="shared" si="13"/>
        <v>0</v>
      </c>
      <c r="Q31" s="137"/>
    </row>
    <row r="32" spans="1:17" s="43" customFormat="1" ht="42">
      <c r="A32" s="86">
        <f>IF(B32&lt;&gt;"", MAX($A$1:A31)+1, "")</f>
        <v>19</v>
      </c>
      <c r="B32" s="45" t="s">
        <v>139</v>
      </c>
      <c r="C32" s="62" t="s">
        <v>207</v>
      </c>
      <c r="D32" s="22" t="s">
        <v>115</v>
      </c>
      <c r="E32" s="291">
        <v>1</v>
      </c>
      <c r="F32" s="40"/>
      <c r="G32" s="40"/>
      <c r="H32" s="136">
        <f t="shared" si="7"/>
        <v>0</v>
      </c>
      <c r="I32" s="42"/>
      <c r="J32" s="42"/>
      <c r="K32" s="40">
        <f t="shared" si="8"/>
        <v>0</v>
      </c>
      <c r="L32" s="41">
        <f t="shared" si="9"/>
        <v>0</v>
      </c>
      <c r="M32" s="41">
        <f t="shared" si="10"/>
        <v>0</v>
      </c>
      <c r="N32" s="41">
        <f t="shared" si="11"/>
        <v>0</v>
      </c>
      <c r="O32" s="41">
        <f t="shared" si="12"/>
        <v>0</v>
      </c>
      <c r="P32" s="41">
        <f t="shared" si="13"/>
        <v>0</v>
      </c>
      <c r="Q32" s="137"/>
    </row>
    <row r="33" spans="1:25" s="43" customFormat="1" ht="14">
      <c r="A33" s="86">
        <f>IF(B33&lt;&gt;"", MAX($A$1:A32)+1, "")</f>
        <v>20</v>
      </c>
      <c r="B33" s="45" t="s">
        <v>139</v>
      </c>
      <c r="C33" s="62" t="s">
        <v>208</v>
      </c>
      <c r="D33" s="22" t="s">
        <v>115</v>
      </c>
      <c r="E33" s="291">
        <v>1</v>
      </c>
      <c r="F33" s="40"/>
      <c r="G33" s="40"/>
      <c r="H33" s="136">
        <f t="shared" si="7"/>
        <v>0</v>
      </c>
      <c r="I33" s="42"/>
      <c r="J33" s="42"/>
      <c r="K33" s="40">
        <f t="shared" si="8"/>
        <v>0</v>
      </c>
      <c r="L33" s="41">
        <f t="shared" si="9"/>
        <v>0</v>
      </c>
      <c r="M33" s="41">
        <f t="shared" si="10"/>
        <v>0</v>
      </c>
      <c r="N33" s="41">
        <f t="shared" si="11"/>
        <v>0</v>
      </c>
      <c r="O33" s="41">
        <f t="shared" si="12"/>
        <v>0</v>
      </c>
      <c r="P33" s="41">
        <f t="shared" si="13"/>
        <v>0</v>
      </c>
      <c r="Q33" s="137"/>
    </row>
    <row r="34" spans="1:25" s="43" customFormat="1" ht="14">
      <c r="A34" s="86">
        <f>IF(B34&lt;&gt;"", MAX($A$1:A33)+1, "")</f>
        <v>21</v>
      </c>
      <c r="B34" s="45" t="s">
        <v>139</v>
      </c>
      <c r="C34" s="62" t="s">
        <v>209</v>
      </c>
      <c r="D34" s="22" t="s">
        <v>115</v>
      </c>
      <c r="E34" s="291">
        <v>1</v>
      </c>
      <c r="F34" s="40"/>
      <c r="G34" s="40"/>
      <c r="H34" s="136">
        <f t="shared" si="7"/>
        <v>0</v>
      </c>
      <c r="I34" s="42"/>
      <c r="J34" s="42"/>
      <c r="K34" s="40">
        <f t="shared" si="8"/>
        <v>0</v>
      </c>
      <c r="L34" s="41">
        <f t="shared" si="9"/>
        <v>0</v>
      </c>
      <c r="M34" s="41">
        <f t="shared" si="10"/>
        <v>0</v>
      </c>
      <c r="N34" s="41">
        <f t="shared" si="11"/>
        <v>0</v>
      </c>
      <c r="O34" s="41">
        <f t="shared" si="12"/>
        <v>0</v>
      </c>
      <c r="P34" s="41">
        <f t="shared" si="13"/>
        <v>0</v>
      </c>
      <c r="Q34" s="137"/>
    </row>
    <row r="35" spans="1:25" s="43" customFormat="1" ht="14">
      <c r="A35" s="86">
        <f>IF(B35&lt;&gt;"", MAX($A$1:A34)+1, "")</f>
        <v>22</v>
      </c>
      <c r="B35" s="45" t="s">
        <v>139</v>
      </c>
      <c r="C35" s="62" t="s">
        <v>210</v>
      </c>
      <c r="D35" s="22" t="s">
        <v>16</v>
      </c>
      <c r="E35" s="291">
        <v>3</v>
      </c>
      <c r="F35" s="40"/>
      <c r="G35" s="40"/>
      <c r="H35" s="136">
        <f t="shared" si="7"/>
        <v>0</v>
      </c>
      <c r="I35" s="42"/>
      <c r="J35" s="42"/>
      <c r="K35" s="40">
        <f t="shared" si="8"/>
        <v>0</v>
      </c>
      <c r="L35" s="41">
        <f t="shared" si="9"/>
        <v>0</v>
      </c>
      <c r="M35" s="41">
        <f t="shared" si="10"/>
        <v>0</v>
      </c>
      <c r="N35" s="41">
        <f t="shared" si="11"/>
        <v>0</v>
      </c>
      <c r="O35" s="41">
        <f t="shared" si="12"/>
        <v>0</v>
      </c>
      <c r="P35" s="41">
        <f t="shared" si="13"/>
        <v>0</v>
      </c>
      <c r="Q35" s="137"/>
    </row>
    <row r="36" spans="1:25" s="43" customFormat="1" ht="14">
      <c r="A36" s="86">
        <f>IF(B36&lt;&gt;"", MAX($A$1:A35)+1, "")</f>
        <v>23</v>
      </c>
      <c r="B36" s="45" t="s">
        <v>139</v>
      </c>
      <c r="C36" s="62" t="s">
        <v>211</v>
      </c>
      <c r="D36" s="22" t="s">
        <v>17</v>
      </c>
      <c r="E36" s="291">
        <v>2</v>
      </c>
      <c r="F36" s="40"/>
      <c r="G36" s="40"/>
      <c r="H36" s="136">
        <f t="shared" si="7"/>
        <v>0</v>
      </c>
      <c r="I36" s="42"/>
      <c r="J36" s="42"/>
      <c r="K36" s="40">
        <f t="shared" si="8"/>
        <v>0</v>
      </c>
      <c r="L36" s="41">
        <f t="shared" si="9"/>
        <v>0</v>
      </c>
      <c r="M36" s="41">
        <f t="shared" si="10"/>
        <v>0</v>
      </c>
      <c r="N36" s="41">
        <f t="shared" si="11"/>
        <v>0</v>
      </c>
      <c r="O36" s="41">
        <f t="shared" si="12"/>
        <v>0</v>
      </c>
      <c r="P36" s="41">
        <f t="shared" si="13"/>
        <v>0</v>
      </c>
      <c r="Q36" s="137"/>
    </row>
    <row r="37" spans="1:25" s="43" customFormat="1" ht="14">
      <c r="A37" s="86">
        <f>IF(B37&lt;&gt;"", MAX($A$1:A36)+1, "")</f>
        <v>24</v>
      </c>
      <c r="B37" s="45" t="s">
        <v>139</v>
      </c>
      <c r="C37" s="62" t="s">
        <v>212</v>
      </c>
      <c r="D37" s="22" t="s">
        <v>17</v>
      </c>
      <c r="E37" s="291">
        <v>2</v>
      </c>
      <c r="F37" s="40"/>
      <c r="G37" s="40"/>
      <c r="H37" s="136">
        <f t="shared" si="7"/>
        <v>0</v>
      </c>
      <c r="I37" s="42"/>
      <c r="J37" s="42"/>
      <c r="K37" s="40">
        <f t="shared" si="8"/>
        <v>0</v>
      </c>
      <c r="L37" s="41">
        <f t="shared" si="9"/>
        <v>0</v>
      </c>
      <c r="M37" s="41">
        <f t="shared" si="10"/>
        <v>0</v>
      </c>
      <c r="N37" s="41">
        <f t="shared" si="11"/>
        <v>0</v>
      </c>
      <c r="O37" s="41">
        <f t="shared" si="12"/>
        <v>0</v>
      </c>
      <c r="P37" s="41">
        <f t="shared" si="13"/>
        <v>0</v>
      </c>
      <c r="Q37" s="137"/>
    </row>
    <row r="38" spans="1:25" s="43" customFormat="1" ht="14">
      <c r="A38" s="86">
        <f>IF(B38&lt;&gt;"", MAX($A$1:A37)+1, "")</f>
        <v>25</v>
      </c>
      <c r="B38" s="45" t="s">
        <v>139</v>
      </c>
      <c r="C38" s="62" t="s">
        <v>213</v>
      </c>
      <c r="D38" s="22" t="s">
        <v>17</v>
      </c>
      <c r="E38" s="291">
        <v>2</v>
      </c>
      <c r="F38" s="40"/>
      <c r="G38" s="40"/>
      <c r="H38" s="136">
        <f t="shared" si="7"/>
        <v>0</v>
      </c>
      <c r="I38" s="42"/>
      <c r="J38" s="42"/>
      <c r="K38" s="40">
        <f t="shared" si="8"/>
        <v>0</v>
      </c>
      <c r="L38" s="41">
        <f t="shared" si="9"/>
        <v>0</v>
      </c>
      <c r="M38" s="41">
        <f t="shared" si="10"/>
        <v>0</v>
      </c>
      <c r="N38" s="41">
        <f t="shared" si="11"/>
        <v>0</v>
      </c>
      <c r="O38" s="41">
        <f t="shared" si="12"/>
        <v>0</v>
      </c>
      <c r="P38" s="41">
        <f t="shared" si="13"/>
        <v>0</v>
      </c>
      <c r="Q38" s="137"/>
    </row>
    <row r="39" spans="1:25" s="43" customFormat="1" ht="14">
      <c r="A39" s="86">
        <f>IF(B39&lt;&gt;"", MAX($A$1:A38)+1, "")</f>
        <v>26</v>
      </c>
      <c r="B39" s="45" t="s">
        <v>139</v>
      </c>
      <c r="C39" s="62" t="s">
        <v>214</v>
      </c>
      <c r="D39" s="22" t="s">
        <v>17</v>
      </c>
      <c r="E39" s="291">
        <v>3</v>
      </c>
      <c r="F39" s="40"/>
      <c r="G39" s="40"/>
      <c r="H39" s="136">
        <f t="shared" si="7"/>
        <v>0</v>
      </c>
      <c r="I39" s="42"/>
      <c r="J39" s="42"/>
      <c r="K39" s="40">
        <f t="shared" si="8"/>
        <v>0</v>
      </c>
      <c r="L39" s="41">
        <f t="shared" si="9"/>
        <v>0</v>
      </c>
      <c r="M39" s="41">
        <f t="shared" si="10"/>
        <v>0</v>
      </c>
      <c r="N39" s="41">
        <f t="shared" si="11"/>
        <v>0</v>
      </c>
      <c r="O39" s="41">
        <f t="shared" si="12"/>
        <v>0</v>
      </c>
      <c r="P39" s="41">
        <f t="shared" si="13"/>
        <v>0</v>
      </c>
      <c r="Q39" s="137"/>
    </row>
    <row r="40" spans="1:25" s="43" customFormat="1" ht="14">
      <c r="A40" s="86">
        <f>IF(B40&lt;&gt;"", MAX($A$1:A39)+1, "")</f>
        <v>27</v>
      </c>
      <c r="B40" s="45" t="s">
        <v>139</v>
      </c>
      <c r="C40" s="62" t="s">
        <v>215</v>
      </c>
      <c r="D40" s="22" t="s">
        <v>17</v>
      </c>
      <c r="E40" s="291">
        <v>1</v>
      </c>
      <c r="F40" s="40"/>
      <c r="G40" s="40"/>
      <c r="H40" s="136">
        <f t="shared" si="7"/>
        <v>0</v>
      </c>
      <c r="I40" s="42"/>
      <c r="J40" s="42"/>
      <c r="K40" s="40">
        <f t="shared" si="8"/>
        <v>0</v>
      </c>
      <c r="L40" s="41">
        <f t="shared" si="9"/>
        <v>0</v>
      </c>
      <c r="M40" s="41">
        <f t="shared" si="10"/>
        <v>0</v>
      </c>
      <c r="N40" s="41">
        <f t="shared" si="11"/>
        <v>0</v>
      </c>
      <c r="O40" s="41">
        <f t="shared" si="12"/>
        <v>0</v>
      </c>
      <c r="P40" s="41">
        <f t="shared" si="13"/>
        <v>0</v>
      </c>
      <c r="Q40" s="137"/>
    </row>
    <row r="41" spans="1:25" s="43" customFormat="1" ht="14">
      <c r="A41" s="86">
        <f>IF(B41&lt;&gt;"", MAX($A$1:A40)+1, "")</f>
        <v>28</v>
      </c>
      <c r="B41" s="45" t="s">
        <v>139</v>
      </c>
      <c r="C41" s="62" t="s">
        <v>216</v>
      </c>
      <c r="D41" s="22" t="s">
        <v>17</v>
      </c>
      <c r="E41" s="291">
        <v>1</v>
      </c>
      <c r="F41" s="40"/>
      <c r="G41" s="40"/>
      <c r="H41" s="136">
        <f t="shared" si="7"/>
        <v>0</v>
      </c>
      <c r="I41" s="42"/>
      <c r="J41" s="42"/>
      <c r="K41" s="40">
        <f t="shared" si="8"/>
        <v>0</v>
      </c>
      <c r="L41" s="41">
        <f t="shared" si="9"/>
        <v>0</v>
      </c>
      <c r="M41" s="41">
        <f t="shared" si="10"/>
        <v>0</v>
      </c>
      <c r="N41" s="41">
        <f t="shared" si="11"/>
        <v>0</v>
      </c>
      <c r="O41" s="41">
        <f t="shared" si="12"/>
        <v>0</v>
      </c>
      <c r="P41" s="41">
        <f t="shared" si="13"/>
        <v>0</v>
      </c>
      <c r="Q41" s="137"/>
    </row>
    <row r="42" spans="1:25" s="43" customFormat="1" ht="14">
      <c r="A42" s="86">
        <f>IF(B42&lt;&gt;"", MAX($A$1:A41)+1, "")</f>
        <v>29</v>
      </c>
      <c r="B42" s="45" t="s">
        <v>139</v>
      </c>
      <c r="C42" s="62" t="s">
        <v>217</v>
      </c>
      <c r="D42" s="22" t="s">
        <v>17</v>
      </c>
      <c r="E42" s="291">
        <v>2</v>
      </c>
      <c r="F42" s="40"/>
      <c r="G42" s="40"/>
      <c r="H42" s="136">
        <f t="shared" si="7"/>
        <v>0</v>
      </c>
      <c r="I42" s="42"/>
      <c r="J42" s="42"/>
      <c r="K42" s="40">
        <f t="shared" si="8"/>
        <v>0</v>
      </c>
      <c r="L42" s="41">
        <f t="shared" si="9"/>
        <v>0</v>
      </c>
      <c r="M42" s="41">
        <f t="shared" si="10"/>
        <v>0</v>
      </c>
      <c r="N42" s="41">
        <f t="shared" si="11"/>
        <v>0</v>
      </c>
      <c r="O42" s="41">
        <f t="shared" si="12"/>
        <v>0</v>
      </c>
      <c r="P42" s="41">
        <f t="shared" si="13"/>
        <v>0</v>
      </c>
      <c r="Q42" s="137"/>
    </row>
    <row r="43" spans="1:25" s="43" customFormat="1" ht="14">
      <c r="A43" s="86">
        <f>IF(B43&lt;&gt;"", MAX($A$1:A42)+1, "")</f>
        <v>30</v>
      </c>
      <c r="B43" s="45" t="s">
        <v>139</v>
      </c>
      <c r="C43" s="62" t="s">
        <v>218</v>
      </c>
      <c r="D43" s="22" t="s">
        <v>17</v>
      </c>
      <c r="E43" s="291">
        <v>1</v>
      </c>
      <c r="F43" s="40"/>
      <c r="G43" s="40"/>
      <c r="H43" s="136">
        <f t="shared" si="7"/>
        <v>0</v>
      </c>
      <c r="I43" s="42"/>
      <c r="J43" s="42"/>
      <c r="K43" s="40">
        <f t="shared" si="8"/>
        <v>0</v>
      </c>
      <c r="L43" s="41">
        <f t="shared" si="9"/>
        <v>0</v>
      </c>
      <c r="M43" s="41">
        <f t="shared" si="10"/>
        <v>0</v>
      </c>
      <c r="N43" s="41">
        <f t="shared" si="11"/>
        <v>0</v>
      </c>
      <c r="O43" s="41">
        <f t="shared" si="12"/>
        <v>0</v>
      </c>
      <c r="P43" s="41">
        <f t="shared" si="13"/>
        <v>0</v>
      </c>
      <c r="Q43" s="137"/>
    </row>
    <row r="44" spans="1:25" s="43" customFormat="1" ht="14">
      <c r="A44" s="86">
        <f>IF(B44&lt;&gt;"", MAX($A$1:A43)+1, "")</f>
        <v>31</v>
      </c>
      <c r="B44" s="45" t="s">
        <v>139</v>
      </c>
      <c r="C44" s="62" t="s">
        <v>219</v>
      </c>
      <c r="D44" s="22" t="s">
        <v>17</v>
      </c>
      <c r="E44" s="291">
        <v>2</v>
      </c>
      <c r="F44" s="40"/>
      <c r="G44" s="40"/>
      <c r="H44" s="136">
        <f t="shared" si="7"/>
        <v>0</v>
      </c>
      <c r="I44" s="42"/>
      <c r="J44" s="42"/>
      <c r="K44" s="40">
        <f t="shared" si="8"/>
        <v>0</v>
      </c>
      <c r="L44" s="41">
        <f t="shared" si="9"/>
        <v>0</v>
      </c>
      <c r="M44" s="41">
        <f t="shared" si="10"/>
        <v>0</v>
      </c>
      <c r="N44" s="41">
        <f t="shared" si="11"/>
        <v>0</v>
      </c>
      <c r="O44" s="41">
        <f t="shared" si="12"/>
        <v>0</v>
      </c>
      <c r="P44" s="41">
        <f t="shared" si="13"/>
        <v>0</v>
      </c>
      <c r="Q44" s="137"/>
    </row>
    <row r="45" spans="1:25" ht="28.5" customHeight="1">
      <c r="A45" s="86" t="str">
        <f>IF(B45&lt;&gt;"", MAX($A$1:A44)+1, "")</f>
        <v/>
      </c>
      <c r="B45" s="37"/>
      <c r="C45" s="46" t="s">
        <v>127</v>
      </c>
      <c r="D45" s="47"/>
      <c r="E45" s="47"/>
      <c r="F45" s="48"/>
      <c r="G45" s="48"/>
      <c r="H45" s="49"/>
      <c r="I45" s="49"/>
      <c r="J45" s="49"/>
      <c r="K45" s="49"/>
      <c r="L45" s="50">
        <f>SUM(L11:L44)</f>
        <v>0</v>
      </c>
      <c r="M45" s="50">
        <f t="shared" ref="M45:P45" si="14">SUM(M11:M44)</f>
        <v>0</v>
      </c>
      <c r="N45" s="50">
        <f t="shared" si="14"/>
        <v>0</v>
      </c>
      <c r="O45" s="50">
        <f t="shared" si="14"/>
        <v>0</v>
      </c>
      <c r="P45" s="50">
        <f t="shared" si="14"/>
        <v>0</v>
      </c>
    </row>
    <row r="46" spans="1:25" s="71" customFormat="1" ht="54.75" customHeight="1">
      <c r="A46" s="345" t="s">
        <v>179</v>
      </c>
      <c r="B46" s="346"/>
      <c r="C46" s="346"/>
      <c r="D46" s="346"/>
      <c r="E46" s="346"/>
      <c r="F46" s="346"/>
      <c r="G46" s="346"/>
      <c r="H46" s="346"/>
      <c r="I46" s="346"/>
      <c r="J46" s="346"/>
      <c r="K46" s="346"/>
      <c r="L46" s="346"/>
      <c r="M46" s="346"/>
      <c r="N46" s="346"/>
      <c r="O46" s="140"/>
      <c r="P46" s="140"/>
      <c r="Q46" s="140"/>
      <c r="R46" s="140"/>
      <c r="S46" s="140"/>
      <c r="T46" s="140"/>
      <c r="U46" s="140"/>
      <c r="V46" s="140"/>
      <c r="W46" s="140"/>
      <c r="X46" s="140"/>
      <c r="Y46" s="140"/>
    </row>
    <row r="47" spans="1:25">
      <c r="C47" s="52"/>
      <c r="F47" s="53"/>
      <c r="L47" s="54"/>
      <c r="N47" s="55"/>
      <c r="O47" s="56"/>
    </row>
    <row r="48" spans="1:25">
      <c r="C48" s="52"/>
      <c r="F48" s="53"/>
      <c r="L48" s="54"/>
      <c r="N48" s="55"/>
      <c r="O48" s="55"/>
      <c r="P48" s="57"/>
    </row>
    <row r="49" spans="3:16">
      <c r="C49" s="58" t="s">
        <v>717</v>
      </c>
      <c r="F49" s="53"/>
      <c r="L49" s="54"/>
      <c r="N49" s="55"/>
      <c r="O49" s="55"/>
      <c r="P49" s="57"/>
    </row>
    <row r="50" spans="3:16">
      <c r="C50" s="2" t="s">
        <v>718</v>
      </c>
      <c r="F50" s="53"/>
      <c r="L50" s="54"/>
      <c r="N50" s="55"/>
      <c r="O50" s="55"/>
      <c r="P50" s="57"/>
    </row>
  </sheetData>
  <mergeCells count="9">
    <mergeCell ref="A46:N46"/>
    <mergeCell ref="B9:B10"/>
    <mergeCell ref="C9:C10"/>
    <mergeCell ref="A9:A10"/>
    <mergeCell ref="D2:O2"/>
    <mergeCell ref="D9:D10"/>
    <mergeCell ref="E9:E10"/>
    <mergeCell ref="F9:K9"/>
    <mergeCell ref="L9:P9"/>
  </mergeCells>
  <phoneticPr fontId="28" type="noConversion"/>
  <pageMargins left="0.25" right="0.25" top="0.75" bottom="0.75" header="0.3" footer="0.3"/>
  <pageSetup paperSize="9" scale="71" orientation="landscape" r:id="rId1"/>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Y28"/>
  <sheetViews>
    <sheetView zoomScaleNormal="100" workbookViewId="0">
      <selection activeCell="C27" sqref="C27:C28"/>
    </sheetView>
  </sheetViews>
  <sheetFormatPr baseColWidth="10" defaultColWidth="9.1640625" defaultRowHeight="13"/>
  <cols>
    <col min="1" max="1" width="7.6640625" style="51" customWidth="1"/>
    <col min="2" max="2" width="13.83203125" style="51" customWidth="1"/>
    <col min="3" max="3" width="35.83203125" style="59" customWidth="1"/>
    <col min="4" max="4" width="6" style="51" customWidth="1"/>
    <col min="5" max="5" width="8" style="24" customWidth="1"/>
    <col min="6" max="16" width="12" style="24" customWidth="1"/>
    <col min="17" max="16384" width="9.1640625" style="24"/>
  </cols>
  <sheetData>
    <row r="1" spans="1:17">
      <c r="A1" s="23"/>
      <c r="B1" s="23"/>
      <c r="C1" s="24"/>
      <c r="D1" s="67" t="s">
        <v>644</v>
      </c>
      <c r="E1" s="26"/>
      <c r="G1" s="27"/>
      <c r="H1" s="26"/>
      <c r="I1" s="26"/>
      <c r="J1" s="26"/>
      <c r="K1" s="26"/>
      <c r="L1" s="26"/>
      <c r="M1" s="26"/>
      <c r="N1" s="26"/>
      <c r="O1" s="26"/>
    </row>
    <row r="2" spans="1:17">
      <c r="A2" s="23"/>
      <c r="B2" s="23"/>
      <c r="C2" s="28"/>
      <c r="D2" s="347" t="s">
        <v>484</v>
      </c>
      <c r="E2" s="347"/>
      <c r="F2" s="347"/>
      <c r="G2" s="347"/>
      <c r="H2" s="347"/>
      <c r="I2" s="347"/>
      <c r="J2" s="347"/>
      <c r="K2" s="347"/>
      <c r="L2" s="347"/>
      <c r="M2" s="347"/>
      <c r="N2" s="347"/>
      <c r="O2" s="347"/>
    </row>
    <row r="3" spans="1:17" ht="11.25" customHeight="1">
      <c r="A3" s="23"/>
      <c r="B3" s="23"/>
      <c r="C3" s="28"/>
      <c r="D3" s="25"/>
      <c r="E3" s="29"/>
      <c r="F3" s="26"/>
      <c r="G3" s="67"/>
      <c r="H3" s="27"/>
      <c r="I3" s="26"/>
      <c r="J3" s="26"/>
      <c r="K3" s="26"/>
      <c r="L3" s="26"/>
      <c r="M3" s="26"/>
      <c r="N3" s="26"/>
      <c r="O3" s="26"/>
      <c r="P3" s="26"/>
    </row>
    <row r="4" spans="1:17" s="60" customFormat="1">
      <c r="A4" s="75" t="s">
        <v>180</v>
      </c>
      <c r="B4" s="76"/>
      <c r="C4" s="77"/>
      <c r="D4" s="79"/>
      <c r="E4" s="75"/>
      <c r="F4" s="80"/>
      <c r="G4" s="80"/>
      <c r="H4" s="80"/>
      <c r="I4" s="80"/>
      <c r="J4" s="81"/>
      <c r="K4" s="81"/>
      <c r="L4" s="81"/>
      <c r="M4" s="81"/>
      <c r="N4" s="81"/>
    </row>
    <row r="5" spans="1:17" s="60" customFormat="1">
      <c r="A5" s="75" t="s">
        <v>181</v>
      </c>
      <c r="B5" s="76"/>
      <c r="C5" s="77"/>
      <c r="D5" s="79"/>
      <c r="E5" s="75"/>
      <c r="F5" s="80"/>
      <c r="G5" s="80"/>
      <c r="H5" s="80"/>
      <c r="I5" s="80"/>
      <c r="J5" s="81"/>
      <c r="K5" s="81"/>
      <c r="L5" s="81"/>
      <c r="M5" s="81"/>
      <c r="N5" s="81"/>
    </row>
    <row r="6" spans="1:17" s="60" customFormat="1">
      <c r="A6" s="75" t="s">
        <v>182</v>
      </c>
      <c r="B6" s="76"/>
      <c r="C6" s="77"/>
      <c r="D6" s="79"/>
      <c r="E6" s="75"/>
      <c r="F6" s="80"/>
      <c r="G6" s="80"/>
      <c r="H6" s="80"/>
      <c r="I6" s="80"/>
      <c r="J6" s="81"/>
      <c r="K6" s="81"/>
      <c r="L6" s="81"/>
      <c r="M6" s="81"/>
      <c r="N6" s="81"/>
    </row>
    <row r="7" spans="1:17">
      <c r="A7" s="24"/>
      <c r="B7" s="24"/>
      <c r="C7" s="26" t="s">
        <v>657</v>
      </c>
      <c r="D7" s="33"/>
      <c r="E7" s="30"/>
      <c r="F7" s="31"/>
      <c r="G7" s="32"/>
      <c r="H7" s="29"/>
      <c r="I7" s="29"/>
      <c r="J7" s="29"/>
      <c r="K7" s="29"/>
      <c r="M7" s="26" t="s">
        <v>88</v>
      </c>
      <c r="N7" s="26"/>
      <c r="O7" s="34">
        <f>P23</f>
        <v>0</v>
      </c>
      <c r="P7" s="35" t="s">
        <v>13</v>
      </c>
    </row>
    <row r="8" spans="1:17">
      <c r="A8" s="25"/>
      <c r="B8" s="25"/>
      <c r="C8" s="24"/>
      <c r="D8" s="25"/>
      <c r="E8" s="36"/>
      <c r="F8" s="26"/>
      <c r="G8" s="26"/>
      <c r="H8" s="26"/>
      <c r="I8" s="26"/>
      <c r="J8" s="26"/>
      <c r="K8" s="26"/>
      <c r="L8" s="32"/>
      <c r="N8" s="26"/>
      <c r="O8" s="32"/>
      <c r="P8" s="32"/>
    </row>
    <row r="9" spans="1:17" ht="12.75" customHeight="1">
      <c r="A9" s="358" t="s">
        <v>0</v>
      </c>
      <c r="B9" s="358" t="s">
        <v>134</v>
      </c>
      <c r="C9" s="358" t="s">
        <v>92</v>
      </c>
      <c r="D9" s="360" t="s">
        <v>6</v>
      </c>
      <c r="E9" s="360" t="s">
        <v>1</v>
      </c>
      <c r="F9" s="348" t="s">
        <v>2</v>
      </c>
      <c r="G9" s="348"/>
      <c r="H9" s="348"/>
      <c r="I9" s="348"/>
      <c r="J9" s="348"/>
      <c r="K9" s="348"/>
      <c r="L9" s="348" t="s">
        <v>3</v>
      </c>
      <c r="M9" s="348"/>
      <c r="N9" s="348"/>
      <c r="O9" s="348"/>
      <c r="P9" s="348"/>
    </row>
    <row r="10" spans="1:17" ht="81" customHeight="1">
      <c r="A10" s="359"/>
      <c r="B10" s="359"/>
      <c r="C10" s="359"/>
      <c r="D10" s="361"/>
      <c r="E10" s="361"/>
      <c r="F10" s="68" t="s">
        <v>4</v>
      </c>
      <c r="G10" s="68" t="s">
        <v>117</v>
      </c>
      <c r="H10" s="68" t="s">
        <v>93</v>
      </c>
      <c r="I10" s="68" t="s">
        <v>91</v>
      </c>
      <c r="J10" s="68" t="s">
        <v>94</v>
      </c>
      <c r="K10" s="68" t="s">
        <v>95</v>
      </c>
      <c r="L10" s="68" t="s">
        <v>5</v>
      </c>
      <c r="M10" s="68" t="s">
        <v>96</v>
      </c>
      <c r="N10" s="68" t="s">
        <v>91</v>
      </c>
      <c r="O10" s="68" t="s">
        <v>97</v>
      </c>
      <c r="P10" s="68" t="s">
        <v>98</v>
      </c>
    </row>
    <row r="11" spans="1:17" s="43" customFormat="1" ht="14">
      <c r="A11" s="37"/>
      <c r="B11" s="45"/>
      <c r="C11" s="139" t="s">
        <v>484</v>
      </c>
      <c r="D11" s="22"/>
      <c r="E11" s="22"/>
      <c r="F11" s="40"/>
      <c r="G11" s="40"/>
      <c r="H11" s="41"/>
      <c r="I11" s="42"/>
      <c r="J11" s="42">
        <f t="shared" ref="J11" si="0">SUM(H11*10%)</f>
        <v>0</v>
      </c>
      <c r="K11" s="40">
        <f t="shared" ref="K11" si="1">SUM(H11:J11)</f>
        <v>0</v>
      </c>
      <c r="L11" s="41">
        <f t="shared" ref="L11" si="2">SUM(E11*F11)</f>
        <v>0</v>
      </c>
      <c r="M11" s="41">
        <f t="shared" ref="M11" si="3">SUM(E11*H11)</f>
        <v>0</v>
      </c>
      <c r="N11" s="41">
        <f t="shared" ref="N11" si="4">SUM(E11*I11)</f>
        <v>0</v>
      </c>
      <c r="O11" s="41">
        <f t="shared" ref="O11" si="5">SUM(E11*J11)</f>
        <v>0</v>
      </c>
      <c r="P11" s="41">
        <f t="shared" ref="P11" si="6">SUM(M11:O11)</f>
        <v>0</v>
      </c>
      <c r="Q11" s="129"/>
    </row>
    <row r="12" spans="1:17" s="43" customFormat="1" ht="14">
      <c r="A12" s="86">
        <f>IF(B12&lt;&gt;"", MAX($A$1:A11)+1, "")</f>
        <v>1</v>
      </c>
      <c r="B12" s="45" t="s">
        <v>645</v>
      </c>
      <c r="C12" s="62" t="s">
        <v>472</v>
      </c>
      <c r="D12" s="22" t="s">
        <v>103</v>
      </c>
      <c r="E12" s="291">
        <v>1</v>
      </c>
      <c r="F12" s="40"/>
      <c r="G12" s="40"/>
      <c r="H12" s="41">
        <f>SUM(F12*G12)</f>
        <v>0</v>
      </c>
      <c r="I12" s="42"/>
      <c r="J12" s="42"/>
      <c r="K12" s="40">
        <f t="shared" ref="K12" si="7">SUM(H12:J12)</f>
        <v>0</v>
      </c>
      <c r="L12" s="41">
        <f t="shared" ref="L12" si="8">SUM(E12*F12)</f>
        <v>0</v>
      </c>
      <c r="M12" s="41">
        <f t="shared" ref="M12" si="9">SUM(E12*H12)</f>
        <v>0</v>
      </c>
      <c r="N12" s="41">
        <f t="shared" ref="N12" si="10">SUM(E12*I12)</f>
        <v>0</v>
      </c>
      <c r="O12" s="41">
        <f t="shared" ref="O12" si="11">SUM(E12*J12)</f>
        <v>0</v>
      </c>
      <c r="P12" s="41">
        <f t="shared" ref="P12" si="12">SUM(M12:O12)</f>
        <v>0</v>
      </c>
      <c r="Q12" s="137"/>
    </row>
    <row r="13" spans="1:17" s="43" customFormat="1" ht="14">
      <c r="A13" s="86">
        <f>IF(B13&lt;&gt;"", MAX($A$1:A12)+1, "")</f>
        <v>2</v>
      </c>
      <c r="B13" s="45" t="s">
        <v>645</v>
      </c>
      <c r="C13" s="62" t="s">
        <v>473</v>
      </c>
      <c r="D13" s="22" t="s">
        <v>103</v>
      </c>
      <c r="E13" s="291">
        <v>1</v>
      </c>
      <c r="F13" s="40"/>
      <c r="G13" s="40"/>
      <c r="H13" s="41">
        <f t="shared" ref="H13:H22" si="13">SUM(F13*G13)</f>
        <v>0</v>
      </c>
      <c r="I13" s="42"/>
      <c r="J13" s="42"/>
      <c r="K13" s="40">
        <f t="shared" ref="K13:K22" si="14">SUM(H13:J13)</f>
        <v>0</v>
      </c>
      <c r="L13" s="41">
        <f t="shared" ref="L13:L22" si="15">SUM(E13*F13)</f>
        <v>0</v>
      </c>
      <c r="M13" s="41">
        <f t="shared" ref="M13:M22" si="16">SUM(E13*H13)</f>
        <v>0</v>
      </c>
      <c r="N13" s="41">
        <f t="shared" ref="N13:N22" si="17">SUM(E13*I13)</f>
        <v>0</v>
      </c>
      <c r="O13" s="41">
        <f t="shared" ref="O13:O22" si="18">SUM(E13*J13)</f>
        <v>0</v>
      </c>
      <c r="P13" s="41">
        <f t="shared" ref="P13:P22" si="19">SUM(M13:O13)</f>
        <v>0</v>
      </c>
      <c r="Q13" s="137"/>
    </row>
    <row r="14" spans="1:17" s="43" customFormat="1" ht="14">
      <c r="A14" s="86">
        <f>IF(B14&lt;&gt;"", MAX($A$1:A13)+1, "")</f>
        <v>3</v>
      </c>
      <c r="B14" s="45" t="s">
        <v>645</v>
      </c>
      <c r="C14" s="62" t="s">
        <v>474</v>
      </c>
      <c r="D14" s="22" t="s">
        <v>103</v>
      </c>
      <c r="E14" s="291">
        <v>2</v>
      </c>
      <c r="F14" s="40"/>
      <c r="G14" s="40"/>
      <c r="H14" s="41">
        <f t="shared" si="13"/>
        <v>0</v>
      </c>
      <c r="I14" s="42"/>
      <c r="J14" s="42"/>
      <c r="K14" s="40">
        <f t="shared" si="14"/>
        <v>0</v>
      </c>
      <c r="L14" s="41">
        <f t="shared" si="15"/>
        <v>0</v>
      </c>
      <c r="M14" s="41">
        <f t="shared" si="16"/>
        <v>0</v>
      </c>
      <c r="N14" s="41">
        <f t="shared" si="17"/>
        <v>0</v>
      </c>
      <c r="O14" s="41">
        <f t="shared" si="18"/>
        <v>0</v>
      </c>
      <c r="P14" s="41">
        <f t="shared" si="19"/>
        <v>0</v>
      </c>
      <c r="Q14" s="137"/>
    </row>
    <row r="15" spans="1:17" s="43" customFormat="1" ht="14">
      <c r="A15" s="86">
        <f>IF(B15&lt;&gt;"", MAX($A$1:A14)+1, "")</f>
        <v>4</v>
      </c>
      <c r="B15" s="45" t="s">
        <v>645</v>
      </c>
      <c r="C15" s="62" t="s">
        <v>475</v>
      </c>
      <c r="D15" s="22" t="s">
        <v>476</v>
      </c>
      <c r="E15" s="291">
        <v>24</v>
      </c>
      <c r="F15" s="40"/>
      <c r="G15" s="40"/>
      <c r="H15" s="41">
        <f t="shared" si="13"/>
        <v>0</v>
      </c>
      <c r="I15" s="42"/>
      <c r="J15" s="42"/>
      <c r="K15" s="40">
        <f t="shared" si="14"/>
        <v>0</v>
      </c>
      <c r="L15" s="41">
        <f t="shared" si="15"/>
        <v>0</v>
      </c>
      <c r="M15" s="41">
        <f t="shared" si="16"/>
        <v>0</v>
      </c>
      <c r="N15" s="41">
        <f t="shared" si="17"/>
        <v>0</v>
      </c>
      <c r="O15" s="41">
        <f t="shared" si="18"/>
        <v>0</v>
      </c>
      <c r="P15" s="41">
        <f t="shared" si="19"/>
        <v>0</v>
      </c>
      <c r="Q15" s="137"/>
    </row>
    <row r="16" spans="1:17" s="43" customFormat="1" ht="14">
      <c r="A16" s="86">
        <f>IF(B16&lt;&gt;"", MAX($A$1:A15)+1, "")</f>
        <v>5</v>
      </c>
      <c r="B16" s="45" t="s">
        <v>645</v>
      </c>
      <c r="C16" s="62" t="s">
        <v>477</v>
      </c>
      <c r="D16" s="22" t="s">
        <v>103</v>
      </c>
      <c r="E16" s="291">
        <v>4</v>
      </c>
      <c r="F16" s="40"/>
      <c r="G16" s="40"/>
      <c r="H16" s="41">
        <f t="shared" si="13"/>
        <v>0</v>
      </c>
      <c r="I16" s="42"/>
      <c r="J16" s="42"/>
      <c r="K16" s="40">
        <f t="shared" si="14"/>
        <v>0</v>
      </c>
      <c r="L16" s="41">
        <f t="shared" si="15"/>
        <v>0</v>
      </c>
      <c r="M16" s="41">
        <f t="shared" si="16"/>
        <v>0</v>
      </c>
      <c r="N16" s="41">
        <f t="shared" si="17"/>
        <v>0</v>
      </c>
      <c r="O16" s="41">
        <f t="shared" si="18"/>
        <v>0</v>
      </c>
      <c r="P16" s="41">
        <f t="shared" si="19"/>
        <v>0</v>
      </c>
      <c r="Q16" s="137"/>
    </row>
    <row r="17" spans="1:25" s="43" customFormat="1" ht="14">
      <c r="A17" s="86">
        <f>IF(B17&lt;&gt;"", MAX($A$1:A16)+1, "")</f>
        <v>6</v>
      </c>
      <c r="B17" s="45" t="s">
        <v>645</v>
      </c>
      <c r="C17" s="62" t="s">
        <v>478</v>
      </c>
      <c r="D17" s="22" t="s">
        <v>103</v>
      </c>
      <c r="E17" s="291">
        <v>1</v>
      </c>
      <c r="F17" s="40"/>
      <c r="G17" s="40"/>
      <c r="H17" s="41">
        <f t="shared" si="13"/>
        <v>0</v>
      </c>
      <c r="I17" s="42"/>
      <c r="J17" s="42"/>
      <c r="K17" s="40">
        <f t="shared" si="14"/>
        <v>0</v>
      </c>
      <c r="L17" s="41">
        <f t="shared" si="15"/>
        <v>0</v>
      </c>
      <c r="M17" s="41">
        <f t="shared" si="16"/>
        <v>0</v>
      </c>
      <c r="N17" s="41">
        <f t="shared" si="17"/>
        <v>0</v>
      </c>
      <c r="O17" s="41">
        <f t="shared" si="18"/>
        <v>0</v>
      </c>
      <c r="P17" s="41">
        <f t="shared" si="19"/>
        <v>0</v>
      </c>
      <c r="Q17" s="137"/>
    </row>
    <row r="18" spans="1:25" s="43" customFormat="1" ht="14">
      <c r="A18" s="86">
        <f>IF(B18&lt;&gt;"", MAX($A$1:A17)+1, "")</f>
        <v>7</v>
      </c>
      <c r="B18" s="45" t="s">
        <v>645</v>
      </c>
      <c r="C18" s="62" t="s">
        <v>479</v>
      </c>
      <c r="D18" s="22" t="s">
        <v>103</v>
      </c>
      <c r="E18" s="291">
        <v>6</v>
      </c>
      <c r="F18" s="40"/>
      <c r="G18" s="40"/>
      <c r="H18" s="41">
        <f t="shared" si="13"/>
        <v>0</v>
      </c>
      <c r="I18" s="42"/>
      <c r="J18" s="42"/>
      <c r="K18" s="40">
        <f t="shared" si="14"/>
        <v>0</v>
      </c>
      <c r="L18" s="41">
        <f t="shared" si="15"/>
        <v>0</v>
      </c>
      <c r="M18" s="41">
        <f t="shared" si="16"/>
        <v>0</v>
      </c>
      <c r="N18" s="41">
        <f t="shared" si="17"/>
        <v>0</v>
      </c>
      <c r="O18" s="41">
        <f t="shared" si="18"/>
        <v>0</v>
      </c>
      <c r="P18" s="41">
        <f t="shared" si="19"/>
        <v>0</v>
      </c>
      <c r="Q18" s="137"/>
    </row>
    <row r="19" spans="1:25" s="43" customFormat="1" ht="14">
      <c r="A19" s="86">
        <f>IF(B19&lt;&gt;"", MAX($A$1:A18)+1, "")</f>
        <v>8</v>
      </c>
      <c r="B19" s="45" t="s">
        <v>645</v>
      </c>
      <c r="C19" s="62" t="s">
        <v>480</v>
      </c>
      <c r="D19" s="22" t="s">
        <v>16</v>
      </c>
      <c r="E19" s="291">
        <v>500</v>
      </c>
      <c r="F19" s="40"/>
      <c r="G19" s="40"/>
      <c r="H19" s="41">
        <f t="shared" si="13"/>
        <v>0</v>
      </c>
      <c r="I19" s="42"/>
      <c r="J19" s="42"/>
      <c r="K19" s="40">
        <f t="shared" si="14"/>
        <v>0</v>
      </c>
      <c r="L19" s="41">
        <f t="shared" si="15"/>
        <v>0</v>
      </c>
      <c r="M19" s="41">
        <f t="shared" si="16"/>
        <v>0</v>
      </c>
      <c r="N19" s="41">
        <f t="shared" si="17"/>
        <v>0</v>
      </c>
      <c r="O19" s="41">
        <f t="shared" si="18"/>
        <v>0</v>
      </c>
      <c r="P19" s="41">
        <f t="shared" si="19"/>
        <v>0</v>
      </c>
      <c r="Q19" s="137"/>
    </row>
    <row r="20" spans="1:25" s="43" customFormat="1" ht="14">
      <c r="A20" s="86">
        <f>IF(B20&lt;&gt;"", MAX($A$1:A19)+1, "")</f>
        <v>9</v>
      </c>
      <c r="B20" s="45" t="s">
        <v>645</v>
      </c>
      <c r="C20" s="62" t="s">
        <v>481</v>
      </c>
      <c r="D20" s="22" t="s">
        <v>476</v>
      </c>
      <c r="E20" s="291">
        <v>1</v>
      </c>
      <c r="F20" s="40"/>
      <c r="G20" s="40"/>
      <c r="H20" s="41">
        <f t="shared" si="13"/>
        <v>0</v>
      </c>
      <c r="I20" s="42"/>
      <c r="J20" s="42"/>
      <c r="K20" s="40">
        <f t="shared" si="14"/>
        <v>0</v>
      </c>
      <c r="L20" s="41">
        <f t="shared" si="15"/>
        <v>0</v>
      </c>
      <c r="M20" s="41">
        <f t="shared" si="16"/>
        <v>0</v>
      </c>
      <c r="N20" s="41">
        <f t="shared" si="17"/>
        <v>0</v>
      </c>
      <c r="O20" s="41">
        <f t="shared" si="18"/>
        <v>0</v>
      </c>
      <c r="P20" s="41">
        <f t="shared" si="19"/>
        <v>0</v>
      </c>
      <c r="Q20" s="137"/>
    </row>
    <row r="21" spans="1:25" s="43" customFormat="1" ht="14">
      <c r="A21" s="86">
        <f>IF(B21&lt;&gt;"", MAX($A$1:A20)+1, "")</f>
        <v>10</v>
      </c>
      <c r="B21" s="45" t="s">
        <v>645</v>
      </c>
      <c r="C21" s="62" t="s">
        <v>482</v>
      </c>
      <c r="D21" s="22" t="s">
        <v>476</v>
      </c>
      <c r="E21" s="291">
        <v>1</v>
      </c>
      <c r="F21" s="40"/>
      <c r="G21" s="40"/>
      <c r="H21" s="41">
        <f t="shared" si="13"/>
        <v>0</v>
      </c>
      <c r="I21" s="42"/>
      <c r="J21" s="42"/>
      <c r="K21" s="40">
        <f t="shared" si="14"/>
        <v>0</v>
      </c>
      <c r="L21" s="41">
        <f t="shared" si="15"/>
        <v>0</v>
      </c>
      <c r="M21" s="41">
        <f t="shared" si="16"/>
        <v>0</v>
      </c>
      <c r="N21" s="41">
        <f t="shared" si="17"/>
        <v>0</v>
      </c>
      <c r="O21" s="41">
        <f t="shared" si="18"/>
        <v>0</v>
      </c>
      <c r="P21" s="41">
        <f t="shared" si="19"/>
        <v>0</v>
      </c>
      <c r="Q21" s="137"/>
    </row>
    <row r="22" spans="1:25" s="43" customFormat="1" ht="14">
      <c r="A22" s="86">
        <f>IF(B22&lt;&gt;"", MAX($A$1:A21)+1, "")</f>
        <v>11</v>
      </c>
      <c r="B22" s="45" t="s">
        <v>645</v>
      </c>
      <c r="C22" s="62" t="s">
        <v>483</v>
      </c>
      <c r="D22" s="22" t="s">
        <v>476</v>
      </c>
      <c r="E22" s="291">
        <v>1</v>
      </c>
      <c r="F22" s="40"/>
      <c r="G22" s="40"/>
      <c r="H22" s="41">
        <f t="shared" si="13"/>
        <v>0</v>
      </c>
      <c r="I22" s="42"/>
      <c r="J22" s="42"/>
      <c r="K22" s="40">
        <f t="shared" si="14"/>
        <v>0</v>
      </c>
      <c r="L22" s="41">
        <f t="shared" si="15"/>
        <v>0</v>
      </c>
      <c r="M22" s="41">
        <f t="shared" si="16"/>
        <v>0</v>
      </c>
      <c r="N22" s="41">
        <f t="shared" si="17"/>
        <v>0</v>
      </c>
      <c r="O22" s="41">
        <f t="shared" si="18"/>
        <v>0</v>
      </c>
      <c r="P22" s="41">
        <f t="shared" si="19"/>
        <v>0</v>
      </c>
      <c r="Q22" s="137"/>
    </row>
    <row r="23" spans="1:25" ht="28.5" customHeight="1">
      <c r="A23" s="86" t="str">
        <f>IF(B23&lt;&gt;"", MAX($A$1:A22)+1, "")</f>
        <v/>
      </c>
      <c r="B23" s="37"/>
      <c r="C23" s="46" t="s">
        <v>127</v>
      </c>
      <c r="D23" s="47"/>
      <c r="E23" s="47"/>
      <c r="F23" s="48"/>
      <c r="G23" s="48"/>
      <c r="H23" s="49"/>
      <c r="I23" s="49"/>
      <c r="J23" s="49"/>
      <c r="K23" s="49"/>
      <c r="L23" s="50">
        <f>SUM(L11:L22)</f>
        <v>0</v>
      </c>
      <c r="M23" s="50">
        <f t="shared" ref="M23:P23" si="20">SUM(M11:M22)</f>
        <v>0</v>
      </c>
      <c r="N23" s="50">
        <f t="shared" si="20"/>
        <v>0</v>
      </c>
      <c r="O23" s="50">
        <f t="shared" si="20"/>
        <v>0</v>
      </c>
      <c r="P23" s="50">
        <f t="shared" si="20"/>
        <v>0</v>
      </c>
    </row>
    <row r="24" spans="1:25" s="71" customFormat="1" ht="54.75" customHeight="1">
      <c r="A24" s="345" t="s">
        <v>179</v>
      </c>
      <c r="B24" s="346"/>
      <c r="C24" s="346"/>
      <c r="D24" s="346"/>
      <c r="E24" s="346"/>
      <c r="F24" s="346"/>
      <c r="G24" s="346"/>
      <c r="H24" s="346"/>
      <c r="I24" s="346"/>
      <c r="J24" s="346"/>
      <c r="K24" s="346"/>
      <c r="L24" s="346"/>
      <c r="M24" s="346"/>
      <c r="N24" s="346"/>
      <c r="O24" s="140"/>
      <c r="P24" s="140"/>
      <c r="Q24" s="140"/>
      <c r="R24" s="140"/>
      <c r="S24" s="140"/>
      <c r="T24" s="140"/>
      <c r="U24" s="140"/>
      <c r="V24" s="140"/>
      <c r="W24" s="140"/>
      <c r="X24" s="140"/>
      <c r="Y24" s="140"/>
    </row>
    <row r="25" spans="1:25">
      <c r="C25" s="52"/>
      <c r="F25" s="53"/>
      <c r="L25" s="54"/>
      <c r="N25" s="55"/>
      <c r="O25" s="56"/>
    </row>
    <row r="26" spans="1:25">
      <c r="C26" s="52"/>
      <c r="F26" s="53"/>
      <c r="L26" s="54"/>
      <c r="N26" s="55"/>
      <c r="O26" s="55"/>
      <c r="P26" s="57"/>
    </row>
    <row r="27" spans="1:25">
      <c r="C27" s="58" t="s">
        <v>717</v>
      </c>
      <c r="F27" s="53"/>
      <c r="L27" s="54"/>
      <c r="N27" s="55"/>
      <c r="O27" s="55"/>
      <c r="P27" s="57"/>
    </row>
    <row r="28" spans="1:25">
      <c r="C28" s="2" t="s">
        <v>718</v>
      </c>
      <c r="F28" s="53"/>
      <c r="L28" s="54"/>
      <c r="N28" s="55"/>
      <c r="O28" s="55"/>
      <c r="P28" s="57"/>
    </row>
  </sheetData>
  <mergeCells count="9">
    <mergeCell ref="A24:N24"/>
    <mergeCell ref="D2:O2"/>
    <mergeCell ref="A9:A10"/>
    <mergeCell ref="B9:B10"/>
    <mergeCell ref="C9:C10"/>
    <mergeCell ref="D9:D10"/>
    <mergeCell ref="E9:E10"/>
    <mergeCell ref="F9:K9"/>
    <mergeCell ref="L9:P9"/>
  </mergeCells>
  <phoneticPr fontId="30" type="noConversion"/>
  <pageMargins left="0.25" right="0.25" top="0.75" bottom="0.75" header="0.3" footer="0.3"/>
  <pageSetup paperSize="9" scale="71" orientation="landscape" r:id="rId1"/>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O34"/>
  <sheetViews>
    <sheetView topLeftCell="A7" zoomScaleNormal="100" workbookViewId="0">
      <selection activeCell="B26" sqref="B26"/>
    </sheetView>
  </sheetViews>
  <sheetFormatPr baseColWidth="10" defaultColWidth="9.1640625" defaultRowHeight="13"/>
  <cols>
    <col min="1" max="1" width="9.5" style="60" customWidth="1"/>
    <col min="2" max="2" width="66.5" style="60" customWidth="1"/>
    <col min="3" max="3" width="23.5" style="69" customWidth="1"/>
    <col min="4" max="12" width="9.1640625" style="60"/>
    <col min="13" max="13" width="12.6640625" style="60" customWidth="1"/>
    <col min="14" max="16384" width="9.1640625" style="60"/>
  </cols>
  <sheetData>
    <row r="2" spans="1:15">
      <c r="C2" s="69" t="s">
        <v>106</v>
      </c>
    </row>
    <row r="3" spans="1:15" s="71" customFormat="1" ht="24.75" customHeight="1">
      <c r="C3" s="72" t="s">
        <v>107</v>
      </c>
    </row>
    <row r="4" spans="1:15">
      <c r="C4" s="69" t="s">
        <v>108</v>
      </c>
    </row>
    <row r="6" spans="1:15">
      <c r="C6" s="73" t="s">
        <v>109</v>
      </c>
      <c r="E6" s="74"/>
    </row>
    <row r="11" spans="1:15">
      <c r="C11" s="69" t="s">
        <v>183</v>
      </c>
    </row>
    <row r="13" spans="1:15">
      <c r="A13" s="327" t="s">
        <v>110</v>
      </c>
      <c r="B13" s="327"/>
      <c r="C13" s="327"/>
    </row>
    <row r="14" spans="1:15">
      <c r="A14" s="83"/>
      <c r="B14" s="83"/>
      <c r="C14" s="83"/>
    </row>
    <row r="15" spans="1:15">
      <c r="A15" s="75" t="s">
        <v>180</v>
      </c>
      <c r="B15" s="76"/>
      <c r="C15" s="77"/>
      <c r="D15" s="78"/>
      <c r="E15" s="79"/>
      <c r="F15" s="75"/>
      <c r="G15" s="80"/>
      <c r="H15" s="80"/>
      <c r="I15" s="80"/>
      <c r="J15" s="80"/>
      <c r="K15" s="81"/>
      <c r="L15" s="81"/>
      <c r="M15" s="81"/>
      <c r="N15" s="81"/>
      <c r="O15" s="81"/>
    </row>
    <row r="16" spans="1:15">
      <c r="A16" s="75" t="s">
        <v>181</v>
      </c>
      <c r="B16" s="76"/>
      <c r="C16" s="77"/>
      <c r="D16" s="78"/>
      <c r="E16" s="79"/>
      <c r="F16" s="75"/>
      <c r="G16" s="80"/>
      <c r="H16" s="80"/>
      <c r="I16" s="80"/>
      <c r="J16" s="80"/>
      <c r="K16" s="81"/>
      <c r="L16" s="81"/>
      <c r="M16" s="81"/>
      <c r="N16" s="81"/>
      <c r="O16" s="81"/>
    </row>
    <row r="17" spans="1:15">
      <c r="A17" s="75" t="s">
        <v>182</v>
      </c>
      <c r="B17" s="76"/>
      <c r="C17" s="77"/>
      <c r="D17" s="78"/>
      <c r="E17" s="79"/>
      <c r="F17" s="75"/>
      <c r="G17" s="80"/>
      <c r="H17" s="80"/>
      <c r="I17" s="80"/>
      <c r="J17" s="80"/>
      <c r="K17" s="81"/>
      <c r="L17" s="81"/>
      <c r="M17" s="81"/>
      <c r="N17" s="81"/>
      <c r="O17" s="81"/>
    </row>
    <row r="18" spans="1:15" ht="14" thickBot="1">
      <c r="A18" s="82"/>
      <c r="B18" s="73"/>
      <c r="C18" s="83"/>
    </row>
    <row r="19" spans="1:15" ht="15.75" customHeight="1">
      <c r="A19" s="84" t="s">
        <v>111</v>
      </c>
      <c r="B19" s="85" t="s">
        <v>12</v>
      </c>
      <c r="C19" s="85" t="s">
        <v>112</v>
      </c>
    </row>
    <row r="20" spans="1:15" ht="14">
      <c r="A20" s="86">
        <v>1</v>
      </c>
      <c r="B20" s="87" t="s">
        <v>184</v>
      </c>
      <c r="C20" s="88">
        <f>SUM('kopsavilkums_Dz. ēka'!E36)</f>
        <v>0</v>
      </c>
    </row>
    <row r="21" spans="1:15">
      <c r="A21" s="89"/>
      <c r="B21" s="90" t="s">
        <v>7</v>
      </c>
      <c r="C21" s="91">
        <f>SUM(C20:C20)</f>
        <v>0</v>
      </c>
    </row>
    <row r="22" spans="1:15">
      <c r="A22" s="83"/>
      <c r="B22" s="92"/>
      <c r="C22" s="93"/>
    </row>
    <row r="23" spans="1:15">
      <c r="A23" s="94"/>
      <c r="B23" s="94" t="s">
        <v>11</v>
      </c>
      <c r="C23" s="91">
        <f>ROUND(C21*0.21,2)</f>
        <v>0</v>
      </c>
    </row>
    <row r="24" spans="1:15">
      <c r="A24" s="95"/>
      <c r="B24" s="96"/>
      <c r="C24" s="97"/>
      <c r="D24" s="98"/>
      <c r="E24" s="99"/>
      <c r="F24" s="98"/>
      <c r="G24" s="98"/>
      <c r="H24" s="98"/>
      <c r="I24" s="98"/>
      <c r="J24" s="98"/>
    </row>
    <row r="25" spans="1:15">
      <c r="A25" s="69"/>
      <c r="B25" s="100"/>
      <c r="C25" s="60"/>
      <c r="E25" s="71"/>
      <c r="K25" s="101"/>
      <c r="M25" s="102"/>
      <c r="N25" s="103"/>
    </row>
    <row r="26" spans="1:15">
      <c r="A26" s="69"/>
      <c r="B26" s="100"/>
      <c r="C26" s="60"/>
      <c r="E26" s="71"/>
      <c r="K26" s="101"/>
      <c r="M26" s="102"/>
      <c r="N26" s="102"/>
      <c r="O26" s="104"/>
    </row>
    <row r="27" spans="1:15">
      <c r="A27" s="69"/>
      <c r="B27" s="105" t="s">
        <v>716</v>
      </c>
      <c r="C27" s="60"/>
      <c r="E27" s="71"/>
      <c r="K27" s="101"/>
      <c r="M27" s="102"/>
      <c r="N27" s="102"/>
      <c r="O27" s="104"/>
    </row>
    <row r="28" spans="1:15">
      <c r="A28" s="69"/>
      <c r="B28" s="70" t="s">
        <v>715</v>
      </c>
      <c r="C28" s="60"/>
      <c r="E28" s="71"/>
      <c r="K28" s="101"/>
      <c r="M28" s="102"/>
      <c r="N28" s="102"/>
      <c r="O28" s="104"/>
    </row>
    <row r="29" spans="1:15">
      <c r="A29" s="69"/>
      <c r="B29" s="70"/>
      <c r="C29" s="60"/>
      <c r="E29" s="71"/>
      <c r="K29" s="101"/>
      <c r="M29" s="102"/>
      <c r="N29" s="102"/>
      <c r="O29" s="104"/>
    </row>
    <row r="30" spans="1:15">
      <c r="A30" s="69"/>
      <c r="B30" s="60" t="s">
        <v>714</v>
      </c>
      <c r="C30" s="60"/>
      <c r="E30" s="71"/>
      <c r="K30" s="101"/>
      <c r="M30" s="102"/>
      <c r="N30" s="102"/>
      <c r="O30" s="104"/>
    </row>
    <row r="31" spans="1:15">
      <c r="A31" s="69"/>
      <c r="B31" s="81"/>
    </row>
    <row r="32" spans="1:15">
      <c r="A32" s="69"/>
      <c r="B32" s="106"/>
    </row>
    <row r="33" spans="1:2">
      <c r="A33" s="69"/>
      <c r="B33" s="106"/>
    </row>
    <row r="34" spans="1:2">
      <c r="A34" s="69"/>
      <c r="B34" s="106"/>
    </row>
  </sheetData>
  <mergeCells count="1">
    <mergeCell ref="A13:C13"/>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45"/>
  <sheetViews>
    <sheetView tabSelected="1" zoomScaleNormal="100" zoomScaleSheetLayoutView="145" workbookViewId="0">
      <selection activeCell="C25" sqref="C25:D25"/>
    </sheetView>
  </sheetViews>
  <sheetFormatPr baseColWidth="10" defaultColWidth="9.1640625" defaultRowHeight="13"/>
  <cols>
    <col min="1" max="1" width="6.83203125" style="61" customWidth="1"/>
    <col min="2" max="2" width="7.5" style="61" customWidth="1"/>
    <col min="3" max="3" width="43.5" style="61" customWidth="1"/>
    <col min="4" max="4" width="8.6640625" style="61" customWidth="1"/>
    <col min="5" max="6" width="12.33203125" style="61" customWidth="1"/>
    <col min="7" max="7" width="11.5" style="61" customWidth="1"/>
    <col min="8" max="8" width="9.83203125" style="61" customWidth="1"/>
    <col min="9" max="9" width="11.6640625" style="61" customWidth="1"/>
    <col min="10" max="16384" width="9.1640625" style="61"/>
  </cols>
  <sheetData>
    <row r="1" spans="1:15" ht="16">
      <c r="A1" s="319" t="s">
        <v>113</v>
      </c>
      <c r="B1" s="319"/>
      <c r="C1" s="319"/>
      <c r="D1" s="319"/>
      <c r="E1" s="319"/>
      <c r="F1" s="319"/>
      <c r="G1" s="319"/>
      <c r="H1" s="319"/>
      <c r="I1" s="319"/>
    </row>
    <row r="2" spans="1:15" ht="11.25" customHeight="1">
      <c r="C2" s="107"/>
    </row>
    <row r="3" spans="1:15" ht="28">
      <c r="C3" s="108" t="s">
        <v>185</v>
      </c>
    </row>
    <row r="4" spans="1:15">
      <c r="C4" s="61" t="s">
        <v>102</v>
      </c>
    </row>
    <row r="5" spans="1:15" ht="9.75" customHeight="1"/>
    <row r="6" spans="1:15" s="60" customFormat="1">
      <c r="A6" s="75" t="s">
        <v>180</v>
      </c>
      <c r="B6" s="76"/>
      <c r="C6" s="77"/>
      <c r="D6" s="78"/>
      <c r="E6" s="79"/>
      <c r="F6" s="75"/>
      <c r="G6" s="80"/>
      <c r="H6" s="80"/>
      <c r="I6" s="80"/>
      <c r="J6" s="80"/>
      <c r="K6" s="81"/>
      <c r="L6" s="81"/>
      <c r="M6" s="81"/>
      <c r="N6" s="81"/>
      <c r="O6" s="81"/>
    </row>
    <row r="7" spans="1:15" s="60" customFormat="1">
      <c r="A7" s="75" t="s">
        <v>181</v>
      </c>
      <c r="B7" s="76"/>
      <c r="C7" s="77"/>
      <c r="D7" s="78"/>
      <c r="E7" s="79"/>
      <c r="F7" s="75"/>
      <c r="G7" s="80"/>
      <c r="H7" s="80"/>
      <c r="I7" s="80"/>
      <c r="J7" s="80"/>
      <c r="K7" s="81"/>
      <c r="L7" s="81"/>
      <c r="M7" s="81"/>
      <c r="N7" s="81"/>
      <c r="O7" s="81"/>
    </row>
    <row r="8" spans="1:15" s="60" customFormat="1">
      <c r="A8" s="75" t="s">
        <v>182</v>
      </c>
      <c r="B8" s="76"/>
      <c r="C8" s="77"/>
      <c r="D8" s="78"/>
      <c r="E8" s="79"/>
      <c r="F8" s="75"/>
      <c r="G8" s="80"/>
      <c r="H8" s="80"/>
      <c r="I8" s="80"/>
      <c r="J8" s="80"/>
      <c r="K8" s="81"/>
      <c r="L8" s="81"/>
      <c r="M8" s="81"/>
      <c r="N8" s="81"/>
      <c r="O8" s="81"/>
    </row>
    <row r="9" spans="1:15">
      <c r="C9" s="110" t="s">
        <v>100</v>
      </c>
      <c r="D9" s="111">
        <f>E36</f>
        <v>0</v>
      </c>
      <c r="K9" s="112"/>
    </row>
    <row r="10" spans="1:15">
      <c r="C10" s="110" t="s">
        <v>101</v>
      </c>
      <c r="D10" s="111">
        <f>I32</f>
        <v>0</v>
      </c>
      <c r="E10" s="111"/>
      <c r="K10" s="112"/>
    </row>
    <row r="11" spans="1:15" ht="15" customHeight="1">
      <c r="C11" s="60" t="s">
        <v>649</v>
      </c>
      <c r="D11" s="111"/>
      <c r="E11" s="111"/>
      <c r="K11" s="112"/>
    </row>
    <row r="12" spans="1:15" ht="33.75" customHeight="1">
      <c r="A12" s="318" t="s">
        <v>0</v>
      </c>
      <c r="B12" s="318" t="s">
        <v>130</v>
      </c>
      <c r="C12" s="322" t="s">
        <v>99</v>
      </c>
      <c r="D12" s="323"/>
      <c r="E12" s="318" t="s">
        <v>142</v>
      </c>
      <c r="F12" s="326" t="s">
        <v>9</v>
      </c>
      <c r="G12" s="326"/>
      <c r="H12" s="326"/>
      <c r="I12" s="318" t="s">
        <v>14</v>
      </c>
    </row>
    <row r="13" spans="1:15" ht="17.25" customHeight="1">
      <c r="A13" s="318"/>
      <c r="B13" s="318"/>
      <c r="C13" s="324"/>
      <c r="D13" s="325"/>
      <c r="E13" s="318"/>
      <c r="F13" s="113" t="s">
        <v>96</v>
      </c>
      <c r="G13" s="113" t="s">
        <v>91</v>
      </c>
      <c r="H13" s="113" t="s">
        <v>94</v>
      </c>
      <c r="I13" s="318"/>
    </row>
    <row r="14" spans="1:15">
      <c r="A14" s="114"/>
      <c r="B14" s="114"/>
      <c r="C14" s="320" t="s">
        <v>104</v>
      </c>
      <c r="D14" s="321"/>
      <c r="E14" s="114"/>
      <c r="F14" s="113"/>
      <c r="G14" s="113"/>
      <c r="H14" s="113"/>
      <c r="I14" s="114"/>
    </row>
    <row r="15" spans="1:15">
      <c r="A15" s="133">
        <v>1</v>
      </c>
      <c r="B15" s="133">
        <v>1</v>
      </c>
      <c r="C15" s="316" t="s">
        <v>353</v>
      </c>
      <c r="D15" s="317"/>
      <c r="E15" s="134"/>
      <c r="F15" s="134"/>
      <c r="G15" s="134"/>
      <c r="H15" s="134"/>
      <c r="I15" s="134"/>
    </row>
    <row r="16" spans="1:15">
      <c r="A16" s="133">
        <v>2</v>
      </c>
      <c r="B16" s="133">
        <v>2</v>
      </c>
      <c r="C16" s="316" t="s">
        <v>638</v>
      </c>
      <c r="D16" s="317"/>
      <c r="E16" s="134"/>
      <c r="F16" s="134"/>
      <c r="G16" s="134"/>
      <c r="H16" s="134"/>
      <c r="I16" s="134"/>
    </row>
    <row r="17" spans="1:9">
      <c r="A17" s="133">
        <v>3</v>
      </c>
      <c r="B17" s="133">
        <v>3</v>
      </c>
      <c r="C17" s="316" t="s">
        <v>639</v>
      </c>
      <c r="D17" s="317"/>
      <c r="E17" s="134"/>
      <c r="F17" s="134"/>
      <c r="G17" s="134"/>
      <c r="H17" s="134"/>
      <c r="I17" s="134"/>
    </row>
    <row r="18" spans="1:9">
      <c r="A18" s="133">
        <v>4</v>
      </c>
      <c r="B18" s="133">
        <v>4</v>
      </c>
      <c r="C18" s="316" t="s">
        <v>161</v>
      </c>
      <c r="D18" s="317"/>
      <c r="E18" s="134"/>
      <c r="F18" s="134"/>
      <c r="G18" s="134"/>
      <c r="H18" s="134"/>
      <c r="I18" s="134"/>
    </row>
    <row r="19" spans="1:9">
      <c r="A19" s="133">
        <v>5</v>
      </c>
      <c r="B19" s="133">
        <v>5</v>
      </c>
      <c r="C19" s="316" t="s">
        <v>129</v>
      </c>
      <c r="D19" s="317"/>
      <c r="E19" s="134"/>
      <c r="F19" s="134"/>
      <c r="G19" s="134"/>
      <c r="H19" s="134"/>
      <c r="I19" s="134"/>
    </row>
    <row r="20" spans="1:9">
      <c r="A20" s="133">
        <v>6</v>
      </c>
      <c r="B20" s="133">
        <v>6</v>
      </c>
      <c r="C20" s="316" t="s">
        <v>171</v>
      </c>
      <c r="D20" s="317"/>
      <c r="E20" s="134"/>
      <c r="F20" s="134"/>
      <c r="G20" s="134"/>
      <c r="H20" s="134"/>
      <c r="I20" s="134"/>
    </row>
    <row r="21" spans="1:9">
      <c r="A21" s="133">
        <v>7</v>
      </c>
      <c r="B21" s="133">
        <v>7</v>
      </c>
      <c r="C21" s="316" t="s">
        <v>131</v>
      </c>
      <c r="D21" s="317"/>
      <c r="E21" s="134"/>
      <c r="F21" s="134"/>
      <c r="G21" s="134"/>
      <c r="H21" s="134"/>
      <c r="I21" s="134"/>
    </row>
    <row r="22" spans="1:9">
      <c r="A22" s="133">
        <v>8</v>
      </c>
      <c r="B22" s="133">
        <v>8</v>
      </c>
      <c r="C22" s="316" t="s">
        <v>172</v>
      </c>
      <c r="D22" s="317"/>
      <c r="E22" s="134"/>
      <c r="F22" s="134"/>
      <c r="G22" s="134"/>
      <c r="H22" s="134"/>
      <c r="I22" s="134"/>
    </row>
    <row r="23" spans="1:9">
      <c r="A23" s="133"/>
      <c r="B23" s="133"/>
      <c r="C23" s="320" t="s">
        <v>126</v>
      </c>
      <c r="D23" s="321"/>
      <c r="E23" s="134"/>
      <c r="F23" s="134"/>
      <c r="G23" s="134"/>
      <c r="H23" s="134"/>
      <c r="I23" s="134"/>
    </row>
    <row r="24" spans="1:9">
      <c r="A24" s="133">
        <v>9</v>
      </c>
      <c r="B24" s="133">
        <v>9</v>
      </c>
      <c r="C24" s="316" t="s">
        <v>735</v>
      </c>
      <c r="D24" s="317"/>
      <c r="E24" s="134"/>
      <c r="F24" s="134"/>
      <c r="G24" s="134"/>
      <c r="H24" s="134"/>
      <c r="I24" s="134"/>
    </row>
    <row r="25" spans="1:9">
      <c r="A25" s="133">
        <v>10</v>
      </c>
      <c r="B25" s="133">
        <v>10</v>
      </c>
      <c r="C25" s="316" t="s">
        <v>736</v>
      </c>
      <c r="D25" s="317"/>
      <c r="E25" s="134"/>
      <c r="F25" s="134"/>
      <c r="G25" s="134"/>
      <c r="H25" s="134"/>
      <c r="I25" s="134"/>
    </row>
    <row r="26" spans="1:9">
      <c r="A26" s="133">
        <v>11</v>
      </c>
      <c r="B26" s="133">
        <v>11</v>
      </c>
      <c r="C26" s="316" t="s">
        <v>305</v>
      </c>
      <c r="D26" s="317"/>
      <c r="E26" s="134"/>
      <c r="F26" s="134"/>
      <c r="G26" s="134"/>
      <c r="H26" s="134"/>
      <c r="I26" s="134"/>
    </row>
    <row r="27" spans="1:9">
      <c r="A27" s="133">
        <v>12</v>
      </c>
      <c r="B27" s="133">
        <v>12</v>
      </c>
      <c r="C27" s="316" t="s">
        <v>350</v>
      </c>
      <c r="D27" s="317"/>
      <c r="E27" s="134"/>
      <c r="F27" s="134"/>
      <c r="G27" s="134"/>
      <c r="H27" s="134"/>
      <c r="I27" s="134"/>
    </row>
    <row r="28" spans="1:9">
      <c r="A28" s="133">
        <v>13</v>
      </c>
      <c r="B28" s="133">
        <v>13</v>
      </c>
      <c r="C28" s="316" t="s">
        <v>166</v>
      </c>
      <c r="D28" s="317"/>
      <c r="E28" s="134"/>
      <c r="F28" s="134"/>
      <c r="G28" s="134"/>
      <c r="H28" s="134"/>
      <c r="I28" s="134"/>
    </row>
    <row r="29" spans="1:9">
      <c r="A29" s="133">
        <v>14</v>
      </c>
      <c r="B29" s="133">
        <v>14</v>
      </c>
      <c r="C29" s="316" t="s">
        <v>252</v>
      </c>
      <c r="D29" s="317"/>
      <c r="E29" s="134"/>
      <c r="F29" s="134"/>
      <c r="G29" s="134"/>
      <c r="H29" s="134"/>
      <c r="I29" s="134"/>
    </row>
    <row r="30" spans="1:9">
      <c r="A30" s="133">
        <v>15</v>
      </c>
      <c r="B30" s="133">
        <v>15</v>
      </c>
      <c r="C30" s="316" t="s">
        <v>158</v>
      </c>
      <c r="D30" s="317"/>
      <c r="E30" s="134"/>
      <c r="F30" s="134"/>
      <c r="G30" s="134"/>
      <c r="H30" s="134"/>
      <c r="I30" s="134"/>
    </row>
    <row r="31" spans="1:9">
      <c r="A31" s="133">
        <v>16</v>
      </c>
      <c r="B31" s="133">
        <v>16</v>
      </c>
      <c r="C31" s="316" t="s">
        <v>484</v>
      </c>
      <c r="D31" s="317"/>
      <c r="E31" s="134"/>
      <c r="F31" s="134"/>
      <c r="G31" s="134"/>
      <c r="H31" s="134"/>
      <c r="I31" s="134"/>
    </row>
    <row r="32" spans="1:9">
      <c r="B32" s="115"/>
      <c r="C32" s="116" t="s">
        <v>7</v>
      </c>
      <c r="D32" s="116"/>
      <c r="E32" s="117">
        <f>SUM(E15:E31)</f>
        <v>0</v>
      </c>
      <c r="F32" s="117">
        <f t="shared" ref="F32:I32" si="0">SUM(F15:F31)</f>
        <v>0</v>
      </c>
      <c r="G32" s="117">
        <f t="shared" si="0"/>
        <v>0</v>
      </c>
      <c r="H32" s="117">
        <f t="shared" si="0"/>
        <v>0</v>
      </c>
      <c r="I32" s="117">
        <f t="shared" si="0"/>
        <v>0</v>
      </c>
    </row>
    <row r="33" spans="1:11" ht="14">
      <c r="A33" s="118"/>
      <c r="B33" s="118"/>
      <c r="C33" s="119" t="s">
        <v>89</v>
      </c>
      <c r="D33" s="138" t="s">
        <v>713</v>
      </c>
      <c r="E33" s="120"/>
      <c r="F33" s="121"/>
      <c r="G33" s="121"/>
      <c r="H33" s="121"/>
      <c r="I33" s="121"/>
    </row>
    <row r="34" spans="1:11" ht="14">
      <c r="A34" s="118"/>
      <c r="B34" s="118"/>
      <c r="C34" s="119" t="s">
        <v>90</v>
      </c>
      <c r="D34" s="138" t="s">
        <v>713</v>
      </c>
      <c r="E34" s="120"/>
      <c r="F34" s="122"/>
      <c r="G34" s="120"/>
      <c r="H34" s="120"/>
      <c r="I34" s="120"/>
    </row>
    <row r="35" spans="1:11">
      <c r="A35" s="118"/>
      <c r="B35" s="118"/>
      <c r="C35" s="123" t="s">
        <v>8</v>
      </c>
      <c r="D35" s="138" t="s">
        <v>713</v>
      </c>
      <c r="E35" s="120"/>
      <c r="F35" s="121"/>
      <c r="G35" s="121"/>
      <c r="H35" s="121"/>
      <c r="I35" s="121"/>
    </row>
    <row r="36" spans="1:11">
      <c r="A36" s="110"/>
      <c r="B36" s="110"/>
      <c r="C36" s="116" t="s">
        <v>105</v>
      </c>
      <c r="D36" s="116"/>
      <c r="E36" s="117">
        <f>SUM(E32+E33+E35)</f>
        <v>0</v>
      </c>
      <c r="F36" s="116"/>
      <c r="G36" s="116"/>
      <c r="H36" s="116"/>
      <c r="I36" s="116"/>
    </row>
    <row r="37" spans="1:11" ht="12" customHeight="1">
      <c r="A37" s="124"/>
      <c r="B37" s="125"/>
      <c r="F37" s="126"/>
      <c r="J37" s="127"/>
      <c r="K37" s="111"/>
    </row>
    <row r="38" spans="1:11" s="60" customFormat="1">
      <c r="A38" s="69"/>
      <c r="B38" s="128" t="s">
        <v>717</v>
      </c>
      <c r="C38" s="128"/>
      <c r="D38" s="128"/>
      <c r="E38" s="128"/>
      <c r="F38" s="71"/>
      <c r="J38" s="102"/>
      <c r="K38" s="104"/>
    </row>
    <row r="39" spans="1:11" s="60" customFormat="1">
      <c r="A39" s="69"/>
      <c r="B39" s="61" t="s">
        <v>718</v>
      </c>
      <c r="C39" s="61"/>
      <c r="D39" s="61"/>
      <c r="E39" s="61"/>
      <c r="F39" s="71"/>
      <c r="J39" s="102"/>
      <c r="K39" s="104"/>
    </row>
    <row r="40" spans="1:11">
      <c r="A40" s="124"/>
      <c r="B40" s="118"/>
      <c r="C40" s="124"/>
    </row>
    <row r="41" spans="1:11">
      <c r="A41" s="124"/>
      <c r="B41" s="109"/>
      <c r="C41" s="124"/>
    </row>
    <row r="42" spans="1:11">
      <c r="A42" s="124"/>
      <c r="B42" s="109"/>
      <c r="C42" s="124"/>
    </row>
    <row r="43" spans="1:11">
      <c r="A43" s="124"/>
      <c r="B43" s="109"/>
      <c r="C43" s="124"/>
    </row>
    <row r="44" spans="1:11">
      <c r="A44" s="124"/>
      <c r="B44" s="109"/>
      <c r="C44" s="124"/>
    </row>
    <row r="45" spans="1:11">
      <c r="A45" s="124"/>
      <c r="B45" s="109"/>
      <c r="C45" s="124"/>
    </row>
  </sheetData>
  <mergeCells count="25">
    <mergeCell ref="A1:I1"/>
    <mergeCell ref="C24:D24"/>
    <mergeCell ref="A12:A13"/>
    <mergeCell ref="C21:D21"/>
    <mergeCell ref="C14:D14"/>
    <mergeCell ref="B12:B13"/>
    <mergeCell ref="C12:D13"/>
    <mergeCell ref="C17:D17"/>
    <mergeCell ref="C20:D20"/>
    <mergeCell ref="C19:D19"/>
    <mergeCell ref="C16:D16"/>
    <mergeCell ref="C23:D23"/>
    <mergeCell ref="F12:H12"/>
    <mergeCell ref="C22:D22"/>
    <mergeCell ref="C15:D15"/>
    <mergeCell ref="I12:I13"/>
    <mergeCell ref="C31:D31"/>
    <mergeCell ref="C25:D25"/>
    <mergeCell ref="C26:D26"/>
    <mergeCell ref="C27:D27"/>
    <mergeCell ref="E12:E13"/>
    <mergeCell ref="C18:D18"/>
    <mergeCell ref="C28:D28"/>
    <mergeCell ref="C29:D29"/>
    <mergeCell ref="C30:D30"/>
  </mergeCells>
  <phoneticPr fontId="0" type="noConversion"/>
  <pageMargins left="0.25" right="0.25" top="0.75" bottom="0.75" header="0.3" footer="0.3"/>
  <pageSetup paperSize="9" scale="91"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P33"/>
  <sheetViews>
    <sheetView topLeftCell="A19" workbookViewId="0">
      <selection activeCell="G22" sqref="G22"/>
    </sheetView>
  </sheetViews>
  <sheetFormatPr baseColWidth="10" defaultColWidth="9.1640625" defaultRowHeight="13"/>
  <cols>
    <col min="1" max="2" width="9.1640625" style="153"/>
    <col min="3" max="3" width="33.6640625" style="153" customWidth="1"/>
    <col min="4" max="16" width="9.1640625" style="153"/>
    <col min="17" max="17" width="9.5" style="153" customWidth="1"/>
    <col min="18" max="16384" width="9.1640625" style="153"/>
  </cols>
  <sheetData>
    <row r="1" spans="1:16">
      <c r="A1" s="196"/>
      <c r="B1" s="196"/>
      <c r="C1" s="2"/>
      <c r="D1" s="197" t="s">
        <v>10</v>
      </c>
      <c r="E1" s="198"/>
      <c r="F1" s="2"/>
      <c r="G1" s="199"/>
      <c r="H1" s="198"/>
      <c r="I1" s="198"/>
      <c r="J1" s="198"/>
      <c r="K1" s="198"/>
      <c r="L1" s="198"/>
      <c r="M1" s="198"/>
      <c r="N1" s="198"/>
      <c r="O1" s="198"/>
      <c r="P1" s="2"/>
    </row>
    <row r="2" spans="1:16">
      <c r="A2" s="196"/>
      <c r="B2" s="196"/>
      <c r="C2" s="200"/>
      <c r="D2" s="330" t="s">
        <v>353</v>
      </c>
      <c r="E2" s="330"/>
      <c r="F2" s="330"/>
      <c r="G2" s="330"/>
      <c r="H2" s="330"/>
      <c r="I2" s="330"/>
      <c r="J2" s="330"/>
      <c r="K2" s="330"/>
      <c r="L2" s="330"/>
      <c r="M2" s="330"/>
      <c r="N2" s="330"/>
      <c r="O2" s="330"/>
      <c r="P2" s="2"/>
    </row>
    <row r="3" spans="1:16">
      <c r="A3" s="196"/>
      <c r="B3" s="196"/>
      <c r="C3" s="200"/>
      <c r="D3" s="201"/>
      <c r="E3" s="202"/>
      <c r="F3" s="198"/>
      <c r="G3" s="197"/>
      <c r="H3" s="199"/>
      <c r="I3" s="198"/>
      <c r="J3" s="198"/>
      <c r="K3" s="198"/>
      <c r="L3" s="198"/>
      <c r="M3" s="198"/>
      <c r="N3" s="198"/>
      <c r="O3" s="198"/>
      <c r="P3" s="198"/>
    </row>
    <row r="4" spans="1:16">
      <c r="A4" s="197" t="s">
        <v>180</v>
      </c>
      <c r="B4" s="304"/>
      <c r="C4" s="305"/>
      <c r="D4" s="211"/>
      <c r="E4" s="212"/>
      <c r="F4" s="197"/>
      <c r="G4" s="202"/>
      <c r="H4" s="202"/>
      <c r="I4" s="202"/>
      <c r="J4" s="202"/>
      <c r="K4" s="213"/>
      <c r="L4" s="213"/>
      <c r="M4" s="213"/>
      <c r="N4" s="213"/>
      <c r="O4" s="213"/>
      <c r="P4" s="2"/>
    </row>
    <row r="5" spans="1:16">
      <c r="A5" s="197" t="s">
        <v>181</v>
      </c>
      <c r="B5" s="304"/>
      <c r="C5" s="305"/>
      <c r="D5" s="211"/>
      <c r="E5" s="212"/>
      <c r="F5" s="197"/>
      <c r="G5" s="202"/>
      <c r="H5" s="202"/>
      <c r="I5" s="202"/>
      <c r="J5" s="202"/>
      <c r="K5" s="213"/>
      <c r="L5" s="213"/>
      <c r="M5" s="213"/>
      <c r="N5" s="213"/>
      <c r="O5" s="213"/>
      <c r="P5" s="2"/>
    </row>
    <row r="6" spans="1:16">
      <c r="A6" s="197" t="s">
        <v>182</v>
      </c>
      <c r="B6" s="304"/>
      <c r="C6" s="305"/>
      <c r="D6" s="211"/>
      <c r="E6" s="212"/>
      <c r="F6" s="197"/>
      <c r="G6" s="202"/>
      <c r="H6" s="202"/>
      <c r="I6" s="202"/>
      <c r="J6" s="202"/>
      <c r="K6" s="213"/>
      <c r="L6" s="213"/>
      <c r="M6" s="213"/>
      <c r="N6" s="213"/>
      <c r="O6" s="213"/>
      <c r="P6" s="2"/>
    </row>
    <row r="7" spans="1:16">
      <c r="A7" s="2"/>
      <c r="B7" s="2"/>
      <c r="C7" s="198" t="s">
        <v>650</v>
      </c>
      <c r="D7" s="210"/>
      <c r="E7" s="211"/>
      <c r="F7" s="212"/>
      <c r="G7" s="213"/>
      <c r="H7" s="202"/>
      <c r="I7" s="202"/>
      <c r="J7" s="202"/>
      <c r="K7" s="202"/>
      <c r="L7" s="2"/>
      <c r="M7" s="198" t="s">
        <v>88</v>
      </c>
      <c r="N7" s="198"/>
      <c r="O7" s="214">
        <f>P28</f>
        <v>0</v>
      </c>
      <c r="P7" s="215" t="s">
        <v>13</v>
      </c>
    </row>
    <row r="8" spans="1:16">
      <c r="A8" s="201"/>
      <c r="B8" s="201"/>
      <c r="C8" s="2"/>
      <c r="D8" s="201"/>
      <c r="E8" s="216"/>
      <c r="F8" s="198"/>
      <c r="G8" s="198"/>
      <c r="H8" s="198"/>
      <c r="I8" s="198"/>
      <c r="J8" s="198"/>
      <c r="K8" s="198"/>
      <c r="L8" s="213"/>
      <c r="M8" s="2"/>
      <c r="N8" s="198"/>
      <c r="O8" s="213"/>
      <c r="P8" s="213"/>
    </row>
    <row r="9" spans="1:16">
      <c r="A9" s="331" t="s">
        <v>0</v>
      </c>
      <c r="B9" s="331" t="s">
        <v>134</v>
      </c>
      <c r="C9" s="331" t="s">
        <v>92</v>
      </c>
      <c r="D9" s="332" t="s">
        <v>6</v>
      </c>
      <c r="E9" s="332" t="s">
        <v>1</v>
      </c>
      <c r="F9" s="331" t="s">
        <v>2</v>
      </c>
      <c r="G9" s="331"/>
      <c r="H9" s="331"/>
      <c r="I9" s="331"/>
      <c r="J9" s="331"/>
      <c r="K9" s="331"/>
      <c r="L9" s="331" t="s">
        <v>3</v>
      </c>
      <c r="M9" s="331"/>
      <c r="N9" s="331"/>
      <c r="O9" s="331"/>
      <c r="P9" s="331"/>
    </row>
    <row r="10" spans="1:16" ht="65">
      <c r="A10" s="331"/>
      <c r="B10" s="331"/>
      <c r="C10" s="331"/>
      <c r="D10" s="332"/>
      <c r="E10" s="332"/>
      <c r="F10" s="217" t="s">
        <v>4</v>
      </c>
      <c r="G10" s="217" t="s">
        <v>659</v>
      </c>
      <c r="H10" s="217" t="s">
        <v>93</v>
      </c>
      <c r="I10" s="217" t="s">
        <v>91</v>
      </c>
      <c r="J10" s="217" t="s">
        <v>94</v>
      </c>
      <c r="K10" s="217" t="s">
        <v>95</v>
      </c>
      <c r="L10" s="217" t="s">
        <v>5</v>
      </c>
      <c r="M10" s="217" t="s">
        <v>96</v>
      </c>
      <c r="N10" s="217" t="s">
        <v>91</v>
      </c>
      <c r="O10" s="217" t="s">
        <v>97</v>
      </c>
      <c r="P10" s="217" t="s">
        <v>98</v>
      </c>
    </row>
    <row r="11" spans="1:16" ht="14">
      <c r="A11" s="148"/>
      <c r="B11" s="148"/>
      <c r="C11" s="295" t="s">
        <v>352</v>
      </c>
      <c r="D11" s="150"/>
      <c r="E11" s="151"/>
      <c r="F11" s="40"/>
      <c r="G11" s="40"/>
      <c r="H11" s="152"/>
      <c r="I11" s="152"/>
      <c r="J11" s="152"/>
      <c r="K11" s="40"/>
      <c r="L11" s="152"/>
      <c r="M11" s="152"/>
      <c r="N11" s="152"/>
      <c r="O11" s="152"/>
      <c r="P11" s="152"/>
    </row>
    <row r="12" spans="1:16" ht="24.75" customHeight="1">
      <c r="A12" s="147">
        <f>IF(B12&lt;&gt;"", MAX($A$1:A11)+1, "")</f>
        <v>1</v>
      </c>
      <c r="B12" s="148" t="s">
        <v>410</v>
      </c>
      <c r="C12" s="149" t="s">
        <v>354</v>
      </c>
      <c r="D12" s="150" t="s">
        <v>114</v>
      </c>
      <c r="E12" s="151">
        <v>2.1</v>
      </c>
      <c r="F12" s="40"/>
      <c r="G12" s="40"/>
      <c r="H12" s="152">
        <f>SUM(F12*G12)</f>
        <v>0</v>
      </c>
      <c r="I12" s="152"/>
      <c r="J12" s="152"/>
      <c r="K12" s="40">
        <f>SUM(H12:J12)</f>
        <v>0</v>
      </c>
      <c r="L12" s="152">
        <f>SUM(E12*F12)</f>
        <v>0</v>
      </c>
      <c r="M12" s="152">
        <f>SUM(E12*H12)</f>
        <v>0</v>
      </c>
      <c r="N12" s="152">
        <f>SUM(E12*I12)</f>
        <v>0</v>
      </c>
      <c r="O12" s="152">
        <f>SUM(E12*J12)</f>
        <v>0</v>
      </c>
      <c r="P12" s="152">
        <f>SUM(M12:O12)</f>
        <v>0</v>
      </c>
    </row>
    <row r="13" spans="1:16" ht="42">
      <c r="A13" s="147">
        <f>IF(B13&lt;&gt;"", MAX($A$1:A12)+1, "")</f>
        <v>2</v>
      </c>
      <c r="B13" s="148" t="s">
        <v>410</v>
      </c>
      <c r="C13" s="149" t="s">
        <v>355</v>
      </c>
      <c r="D13" s="150" t="s">
        <v>16</v>
      </c>
      <c r="E13" s="151">
        <v>37</v>
      </c>
      <c r="F13" s="40"/>
      <c r="G13" s="40"/>
      <c r="H13" s="152">
        <f t="shared" ref="H13:H27" si="0">SUM(F13*G13)</f>
        <v>0</v>
      </c>
      <c r="I13" s="152"/>
      <c r="J13" s="152"/>
      <c r="K13" s="40">
        <f t="shared" ref="K13:K27" si="1">SUM(H13:J13)</f>
        <v>0</v>
      </c>
      <c r="L13" s="152">
        <f t="shared" ref="L13:L27" si="2">SUM(E13*F13)</f>
        <v>0</v>
      </c>
      <c r="M13" s="152">
        <f t="shared" ref="M13:M27" si="3">SUM(E13*H13)</f>
        <v>0</v>
      </c>
      <c r="N13" s="152">
        <f t="shared" ref="N13:N27" si="4">SUM(E13*I13)</f>
        <v>0</v>
      </c>
      <c r="O13" s="152">
        <f t="shared" ref="O13:O27" si="5">SUM(E13*J13)</f>
        <v>0</v>
      </c>
      <c r="P13" s="152">
        <f t="shared" ref="P13:P27" si="6">SUM(M13:O13)</f>
        <v>0</v>
      </c>
    </row>
    <row r="14" spans="1:16" ht="28">
      <c r="A14" s="147">
        <f>IF(B14&lt;&gt;"", MAX($A$1:A13)+1, "")</f>
        <v>3</v>
      </c>
      <c r="B14" s="148" t="s">
        <v>410</v>
      </c>
      <c r="C14" s="149" t="s">
        <v>660</v>
      </c>
      <c r="D14" s="150" t="s">
        <v>103</v>
      </c>
      <c r="E14" s="151">
        <v>5</v>
      </c>
      <c r="F14" s="40"/>
      <c r="G14" s="40"/>
      <c r="H14" s="152">
        <f t="shared" si="0"/>
        <v>0</v>
      </c>
      <c r="I14" s="152"/>
      <c r="J14" s="152"/>
      <c r="K14" s="40">
        <f t="shared" si="1"/>
        <v>0</v>
      </c>
      <c r="L14" s="152">
        <f t="shared" si="2"/>
        <v>0</v>
      </c>
      <c r="M14" s="152">
        <f t="shared" si="3"/>
        <v>0</v>
      </c>
      <c r="N14" s="152">
        <f t="shared" si="4"/>
        <v>0</v>
      </c>
      <c r="O14" s="152">
        <f t="shared" si="5"/>
        <v>0</v>
      </c>
      <c r="P14" s="152">
        <f t="shared" si="6"/>
        <v>0</v>
      </c>
    </row>
    <row r="15" spans="1:16" ht="28">
      <c r="A15" s="147">
        <f>IF(B15&lt;&gt;"", MAX($A$1:A14)+1, "")</f>
        <v>4</v>
      </c>
      <c r="B15" s="148" t="s">
        <v>410</v>
      </c>
      <c r="C15" s="149" t="s">
        <v>356</v>
      </c>
      <c r="D15" s="150" t="s">
        <v>103</v>
      </c>
      <c r="E15" s="151">
        <v>2</v>
      </c>
      <c r="F15" s="40"/>
      <c r="G15" s="40"/>
      <c r="H15" s="152">
        <f t="shared" si="0"/>
        <v>0</v>
      </c>
      <c r="I15" s="152"/>
      <c r="J15" s="152"/>
      <c r="K15" s="40">
        <f t="shared" si="1"/>
        <v>0</v>
      </c>
      <c r="L15" s="152">
        <f t="shared" si="2"/>
        <v>0</v>
      </c>
      <c r="M15" s="152">
        <f t="shared" si="3"/>
        <v>0</v>
      </c>
      <c r="N15" s="152">
        <f t="shared" si="4"/>
        <v>0</v>
      </c>
      <c r="O15" s="152">
        <f t="shared" si="5"/>
        <v>0</v>
      </c>
      <c r="P15" s="152">
        <f t="shared" si="6"/>
        <v>0</v>
      </c>
    </row>
    <row r="16" spans="1:16" ht="28">
      <c r="A16" s="147">
        <f>IF(B16&lt;&gt;"", MAX($A$1:A15)+1, "")</f>
        <v>5</v>
      </c>
      <c r="B16" s="148" t="s">
        <v>410</v>
      </c>
      <c r="C16" s="149" t="s">
        <v>409</v>
      </c>
      <c r="D16" s="150" t="s">
        <v>103</v>
      </c>
      <c r="E16" s="151">
        <v>1</v>
      </c>
      <c r="F16" s="40"/>
      <c r="G16" s="40"/>
      <c r="H16" s="152">
        <f t="shared" si="0"/>
        <v>0</v>
      </c>
      <c r="I16" s="152"/>
      <c r="J16" s="152"/>
      <c r="K16" s="40">
        <f t="shared" si="1"/>
        <v>0</v>
      </c>
      <c r="L16" s="152">
        <f t="shared" si="2"/>
        <v>0</v>
      </c>
      <c r="M16" s="152">
        <f t="shared" si="3"/>
        <v>0</v>
      </c>
      <c r="N16" s="152">
        <f t="shared" si="4"/>
        <v>0</v>
      </c>
      <c r="O16" s="152">
        <f t="shared" si="5"/>
        <v>0</v>
      </c>
      <c r="P16" s="152">
        <f t="shared" si="6"/>
        <v>0</v>
      </c>
    </row>
    <row r="17" spans="1:16" ht="14">
      <c r="A17" s="147" t="str">
        <f>IF(B17&lt;&gt;"", MAX($A$1:A16)+1, "")</f>
        <v/>
      </c>
      <c r="B17" s="148"/>
      <c r="C17" s="295" t="s">
        <v>351</v>
      </c>
      <c r="D17" s="150"/>
      <c r="E17" s="151"/>
      <c r="F17" s="40"/>
      <c r="G17" s="40"/>
      <c r="H17" s="152">
        <f t="shared" si="0"/>
        <v>0</v>
      </c>
      <c r="I17" s="152"/>
      <c r="J17" s="152"/>
      <c r="K17" s="40">
        <f t="shared" si="1"/>
        <v>0</v>
      </c>
      <c r="L17" s="152">
        <f t="shared" si="2"/>
        <v>0</v>
      </c>
      <c r="M17" s="152">
        <f t="shared" si="3"/>
        <v>0</v>
      </c>
      <c r="N17" s="152">
        <f t="shared" si="4"/>
        <v>0</v>
      </c>
      <c r="O17" s="152">
        <f t="shared" si="5"/>
        <v>0</v>
      </c>
      <c r="P17" s="152">
        <f t="shared" si="6"/>
        <v>0</v>
      </c>
    </row>
    <row r="18" spans="1:16" ht="28">
      <c r="A18" s="147">
        <v>6</v>
      </c>
      <c r="B18" s="148" t="s">
        <v>410</v>
      </c>
      <c r="C18" s="149" t="s">
        <v>661</v>
      </c>
      <c r="D18" s="150" t="s">
        <v>114</v>
      </c>
      <c r="E18" s="151">
        <v>25</v>
      </c>
      <c r="F18" s="40"/>
      <c r="G18" s="40"/>
      <c r="H18" s="152">
        <f t="shared" si="0"/>
        <v>0</v>
      </c>
      <c r="I18" s="152"/>
      <c r="J18" s="152"/>
      <c r="K18" s="40">
        <f t="shared" si="1"/>
        <v>0</v>
      </c>
      <c r="L18" s="152">
        <f t="shared" si="2"/>
        <v>0</v>
      </c>
      <c r="M18" s="152">
        <f t="shared" si="3"/>
        <v>0</v>
      </c>
      <c r="N18" s="152">
        <f t="shared" si="4"/>
        <v>0</v>
      </c>
      <c r="O18" s="152">
        <f t="shared" si="5"/>
        <v>0</v>
      </c>
      <c r="P18" s="152">
        <f t="shared" si="6"/>
        <v>0</v>
      </c>
    </row>
    <row r="19" spans="1:16" ht="42">
      <c r="A19" s="147">
        <v>7</v>
      </c>
      <c r="B19" s="148" t="s">
        <v>410</v>
      </c>
      <c r="C19" s="149" t="s">
        <v>662</v>
      </c>
      <c r="D19" s="150" t="s">
        <v>114</v>
      </c>
      <c r="E19" s="151">
        <v>50</v>
      </c>
      <c r="F19" s="40"/>
      <c r="G19" s="40"/>
      <c r="H19" s="152">
        <f t="shared" si="0"/>
        <v>0</v>
      </c>
      <c r="I19" s="152"/>
      <c r="J19" s="152"/>
      <c r="K19" s="40">
        <f t="shared" si="1"/>
        <v>0</v>
      </c>
      <c r="L19" s="152">
        <f t="shared" si="2"/>
        <v>0</v>
      </c>
      <c r="M19" s="152">
        <f t="shared" si="3"/>
        <v>0</v>
      </c>
      <c r="N19" s="152">
        <f t="shared" si="4"/>
        <v>0</v>
      </c>
      <c r="O19" s="152">
        <f t="shared" si="5"/>
        <v>0</v>
      </c>
      <c r="P19" s="152">
        <f t="shared" si="6"/>
        <v>0</v>
      </c>
    </row>
    <row r="20" spans="1:16" ht="42">
      <c r="A20" s="147">
        <v>8</v>
      </c>
      <c r="B20" s="148" t="s">
        <v>410</v>
      </c>
      <c r="C20" s="149" t="s">
        <v>357</v>
      </c>
      <c r="D20" s="150" t="s">
        <v>114</v>
      </c>
      <c r="E20" s="151">
        <v>12</v>
      </c>
      <c r="F20" s="40"/>
      <c r="G20" s="40"/>
      <c r="H20" s="152">
        <f t="shared" si="0"/>
        <v>0</v>
      </c>
      <c r="I20" s="152"/>
      <c r="J20" s="152"/>
      <c r="K20" s="40">
        <f t="shared" si="1"/>
        <v>0</v>
      </c>
      <c r="L20" s="152">
        <f t="shared" si="2"/>
        <v>0</v>
      </c>
      <c r="M20" s="152">
        <f t="shared" si="3"/>
        <v>0</v>
      </c>
      <c r="N20" s="152">
        <f t="shared" si="4"/>
        <v>0</v>
      </c>
      <c r="O20" s="152">
        <f t="shared" si="5"/>
        <v>0</v>
      </c>
      <c r="P20" s="152">
        <f t="shared" si="6"/>
        <v>0</v>
      </c>
    </row>
    <row r="21" spans="1:16" ht="28">
      <c r="A21" s="147">
        <v>9</v>
      </c>
      <c r="B21" s="148" t="s">
        <v>410</v>
      </c>
      <c r="C21" s="149" t="s">
        <v>358</v>
      </c>
      <c r="D21" s="150" t="s">
        <v>114</v>
      </c>
      <c r="E21" s="151">
        <v>3.6</v>
      </c>
      <c r="F21" s="40"/>
      <c r="G21" s="40"/>
      <c r="H21" s="152">
        <f t="shared" si="0"/>
        <v>0</v>
      </c>
      <c r="I21" s="152"/>
      <c r="J21" s="152"/>
      <c r="K21" s="40">
        <f t="shared" si="1"/>
        <v>0</v>
      </c>
      <c r="L21" s="152">
        <f t="shared" si="2"/>
        <v>0</v>
      </c>
      <c r="M21" s="152">
        <f t="shared" si="3"/>
        <v>0</v>
      </c>
      <c r="N21" s="152">
        <f t="shared" si="4"/>
        <v>0</v>
      </c>
      <c r="O21" s="152">
        <f t="shared" si="5"/>
        <v>0</v>
      </c>
      <c r="P21" s="152">
        <f t="shared" si="6"/>
        <v>0</v>
      </c>
    </row>
    <row r="22" spans="1:16" ht="28">
      <c r="A22" s="147">
        <v>10</v>
      </c>
      <c r="B22" s="148" t="s">
        <v>410</v>
      </c>
      <c r="C22" s="149" t="s">
        <v>359</v>
      </c>
      <c r="D22" s="150" t="s">
        <v>15</v>
      </c>
      <c r="E22" s="151">
        <v>53</v>
      </c>
      <c r="F22" s="40"/>
      <c r="G22" s="40"/>
      <c r="H22" s="152">
        <f t="shared" si="0"/>
        <v>0</v>
      </c>
      <c r="I22" s="152"/>
      <c r="J22" s="152"/>
      <c r="K22" s="40">
        <f t="shared" si="1"/>
        <v>0</v>
      </c>
      <c r="L22" s="152">
        <f t="shared" si="2"/>
        <v>0</v>
      </c>
      <c r="M22" s="152">
        <f t="shared" si="3"/>
        <v>0</v>
      </c>
      <c r="N22" s="152">
        <f t="shared" si="4"/>
        <v>0</v>
      </c>
      <c r="O22" s="152">
        <f t="shared" si="5"/>
        <v>0</v>
      </c>
      <c r="P22" s="152">
        <f t="shared" si="6"/>
        <v>0</v>
      </c>
    </row>
    <row r="23" spans="1:16" ht="28">
      <c r="A23" s="147">
        <v>11</v>
      </c>
      <c r="B23" s="148" t="s">
        <v>410</v>
      </c>
      <c r="C23" s="149" t="s">
        <v>360</v>
      </c>
      <c r="D23" s="150" t="s">
        <v>15</v>
      </c>
      <c r="E23" s="151">
        <v>53</v>
      </c>
      <c r="F23" s="40"/>
      <c r="G23" s="40"/>
      <c r="H23" s="152">
        <f t="shared" si="0"/>
        <v>0</v>
      </c>
      <c r="I23" s="152"/>
      <c r="J23" s="152"/>
      <c r="K23" s="40">
        <f t="shared" si="1"/>
        <v>0</v>
      </c>
      <c r="L23" s="152">
        <f t="shared" si="2"/>
        <v>0</v>
      </c>
      <c r="M23" s="152">
        <f t="shared" si="3"/>
        <v>0</v>
      </c>
      <c r="N23" s="152">
        <f t="shared" si="4"/>
        <v>0</v>
      </c>
      <c r="O23" s="152">
        <f t="shared" si="5"/>
        <v>0</v>
      </c>
      <c r="P23" s="152">
        <f t="shared" si="6"/>
        <v>0</v>
      </c>
    </row>
    <row r="24" spans="1:16" ht="28">
      <c r="A24" s="147">
        <v>12</v>
      </c>
      <c r="B24" s="148" t="s">
        <v>410</v>
      </c>
      <c r="C24" s="149" t="s">
        <v>361</v>
      </c>
      <c r="D24" s="150" t="s">
        <v>114</v>
      </c>
      <c r="E24" s="151">
        <v>45</v>
      </c>
      <c r="F24" s="40"/>
      <c r="G24" s="40"/>
      <c r="H24" s="152">
        <f t="shared" si="0"/>
        <v>0</v>
      </c>
      <c r="I24" s="152"/>
      <c r="J24" s="152"/>
      <c r="K24" s="40">
        <f t="shared" si="1"/>
        <v>0</v>
      </c>
      <c r="L24" s="152">
        <f t="shared" si="2"/>
        <v>0</v>
      </c>
      <c r="M24" s="152">
        <f t="shared" si="3"/>
        <v>0</v>
      </c>
      <c r="N24" s="152">
        <f t="shared" si="4"/>
        <v>0</v>
      </c>
      <c r="O24" s="152">
        <f t="shared" si="5"/>
        <v>0</v>
      </c>
      <c r="P24" s="152">
        <f t="shared" si="6"/>
        <v>0</v>
      </c>
    </row>
    <row r="25" spans="1:16" ht="28">
      <c r="A25" s="147">
        <v>13</v>
      </c>
      <c r="B25" s="148" t="s">
        <v>410</v>
      </c>
      <c r="C25" s="149" t="s">
        <v>362</v>
      </c>
      <c r="D25" s="150" t="s">
        <v>114</v>
      </c>
      <c r="E25" s="151">
        <v>90</v>
      </c>
      <c r="F25" s="40"/>
      <c r="G25" s="40"/>
      <c r="H25" s="152">
        <f t="shared" si="0"/>
        <v>0</v>
      </c>
      <c r="I25" s="152"/>
      <c r="J25" s="152"/>
      <c r="K25" s="40">
        <f t="shared" si="1"/>
        <v>0</v>
      </c>
      <c r="L25" s="152">
        <f t="shared" si="2"/>
        <v>0</v>
      </c>
      <c r="M25" s="152">
        <f t="shared" si="3"/>
        <v>0</v>
      </c>
      <c r="N25" s="152">
        <f t="shared" si="4"/>
        <v>0</v>
      </c>
      <c r="O25" s="152">
        <f t="shared" si="5"/>
        <v>0</v>
      </c>
      <c r="P25" s="152">
        <f t="shared" si="6"/>
        <v>0</v>
      </c>
    </row>
    <row r="26" spans="1:16" ht="42">
      <c r="A26" s="147">
        <v>14</v>
      </c>
      <c r="B26" s="148" t="s">
        <v>410</v>
      </c>
      <c r="C26" s="149" t="s">
        <v>663</v>
      </c>
      <c r="D26" s="150" t="s">
        <v>114</v>
      </c>
      <c r="E26" s="151">
        <v>25</v>
      </c>
      <c r="F26" s="40"/>
      <c r="G26" s="40"/>
      <c r="H26" s="152">
        <f t="shared" si="0"/>
        <v>0</v>
      </c>
      <c r="I26" s="152"/>
      <c r="J26" s="152"/>
      <c r="K26" s="40">
        <f t="shared" si="1"/>
        <v>0</v>
      </c>
      <c r="L26" s="152">
        <f t="shared" si="2"/>
        <v>0</v>
      </c>
      <c r="M26" s="152">
        <f t="shared" si="3"/>
        <v>0</v>
      </c>
      <c r="N26" s="152">
        <f t="shared" si="4"/>
        <v>0</v>
      </c>
      <c r="O26" s="152">
        <f t="shared" si="5"/>
        <v>0</v>
      </c>
      <c r="P26" s="152">
        <f t="shared" si="6"/>
        <v>0</v>
      </c>
    </row>
    <row r="27" spans="1:16" ht="14">
      <c r="A27" s="147">
        <v>15</v>
      </c>
      <c r="B27" s="148" t="s">
        <v>410</v>
      </c>
      <c r="C27" s="149" t="s">
        <v>363</v>
      </c>
      <c r="D27" s="150" t="s">
        <v>114</v>
      </c>
      <c r="E27" s="151">
        <v>30</v>
      </c>
      <c r="F27" s="40"/>
      <c r="G27" s="40"/>
      <c r="H27" s="152">
        <f t="shared" si="0"/>
        <v>0</v>
      </c>
      <c r="I27" s="152"/>
      <c r="J27" s="152"/>
      <c r="K27" s="40">
        <f t="shared" si="1"/>
        <v>0</v>
      </c>
      <c r="L27" s="152">
        <f t="shared" si="2"/>
        <v>0</v>
      </c>
      <c r="M27" s="152">
        <f t="shared" si="3"/>
        <v>0</v>
      </c>
      <c r="N27" s="152">
        <f t="shared" si="4"/>
        <v>0</v>
      </c>
      <c r="O27" s="152">
        <f t="shared" si="5"/>
        <v>0</v>
      </c>
      <c r="P27" s="152">
        <f t="shared" si="6"/>
        <v>0</v>
      </c>
    </row>
    <row r="28" spans="1:16" ht="28">
      <c r="A28" s="147" t="str">
        <f>IF(B28&lt;&gt;"", MAX($A$1:A27)+1, "")</f>
        <v/>
      </c>
      <c r="B28" s="148"/>
      <c r="C28" s="236" t="s">
        <v>127</v>
      </c>
      <c r="D28" s="237"/>
      <c r="E28" s="237"/>
      <c r="F28" s="238"/>
      <c r="G28" s="238"/>
      <c r="H28" s="132"/>
      <c r="I28" s="132"/>
      <c r="J28" s="132"/>
      <c r="K28" s="132"/>
      <c r="L28" s="239">
        <f>SUM(L12:L27)</f>
        <v>0</v>
      </c>
      <c r="M28" s="239">
        <f t="shared" ref="M28:P28" si="7">SUM(M12:M27)</f>
        <v>0</v>
      </c>
      <c r="N28" s="239">
        <f t="shared" si="7"/>
        <v>0</v>
      </c>
      <c r="O28" s="239">
        <f t="shared" si="7"/>
        <v>0</v>
      </c>
      <c r="P28" s="239">
        <f t="shared" si="7"/>
        <v>0</v>
      </c>
    </row>
    <row r="29" spans="1:16">
      <c r="A29" s="328" t="s">
        <v>179</v>
      </c>
      <c r="B29" s="329"/>
      <c r="C29" s="329"/>
      <c r="D29" s="329"/>
      <c r="E29" s="329"/>
      <c r="F29" s="329"/>
      <c r="G29" s="329"/>
      <c r="H29" s="329"/>
      <c r="I29" s="329"/>
      <c r="J29" s="329"/>
      <c r="K29" s="329"/>
      <c r="L29" s="329"/>
      <c r="M29" s="329"/>
      <c r="N29" s="329"/>
      <c r="O29" s="329"/>
      <c r="P29" s="306"/>
    </row>
    <row r="30" spans="1:16">
      <c r="A30" s="1"/>
      <c r="B30" s="1"/>
      <c r="C30" s="298"/>
      <c r="D30" s="1"/>
      <c r="E30" s="2"/>
      <c r="F30" s="299"/>
      <c r="G30" s="2"/>
      <c r="H30" s="2"/>
      <c r="I30" s="2"/>
      <c r="J30" s="2"/>
      <c r="K30" s="2"/>
      <c r="L30" s="300"/>
      <c r="M30" s="2"/>
      <c r="N30" s="11"/>
      <c r="O30" s="301"/>
      <c r="P30" s="2"/>
    </row>
    <row r="31" spans="1:16">
      <c r="A31" s="1"/>
      <c r="B31" s="1"/>
      <c r="C31" s="298"/>
      <c r="D31" s="1"/>
      <c r="E31" s="2"/>
      <c r="F31" s="299"/>
      <c r="G31" s="2"/>
      <c r="H31" s="2"/>
      <c r="I31" s="2"/>
      <c r="J31" s="2"/>
      <c r="K31" s="2"/>
      <c r="L31" s="300"/>
      <c r="M31" s="2"/>
      <c r="N31" s="11"/>
      <c r="O31" s="11"/>
      <c r="P31" s="302"/>
    </row>
    <row r="32" spans="1:16">
      <c r="A32" s="1"/>
      <c r="B32" s="1"/>
      <c r="C32" s="58" t="s">
        <v>717</v>
      </c>
      <c r="D32" s="1"/>
      <c r="E32" s="2"/>
      <c r="F32" s="299"/>
      <c r="G32" s="2"/>
      <c r="H32" s="2"/>
      <c r="I32" s="2"/>
      <c r="J32" s="2"/>
      <c r="K32" s="2"/>
      <c r="L32" s="300"/>
      <c r="M32" s="2"/>
      <c r="N32" s="11"/>
      <c r="O32" s="11"/>
      <c r="P32" s="302"/>
    </row>
    <row r="33" spans="1:16">
      <c r="A33" s="1"/>
      <c r="B33" s="1"/>
      <c r="C33" s="2" t="s">
        <v>718</v>
      </c>
      <c r="D33" s="1"/>
      <c r="E33" s="2"/>
      <c r="F33" s="299"/>
      <c r="G33" s="2"/>
      <c r="H33" s="2"/>
      <c r="I33" s="2"/>
      <c r="J33" s="2"/>
      <c r="K33" s="2"/>
      <c r="L33" s="300"/>
      <c r="M33" s="2"/>
      <c r="N33" s="11"/>
      <c r="O33" s="11"/>
      <c r="P33" s="302"/>
    </row>
  </sheetData>
  <mergeCells count="9">
    <mergeCell ref="A29:O29"/>
    <mergeCell ref="D2:O2"/>
    <mergeCell ref="A9:A10"/>
    <mergeCell ref="B9:B10"/>
    <mergeCell ref="C9:C10"/>
    <mergeCell ref="D9:D10"/>
    <mergeCell ref="E9:E10"/>
    <mergeCell ref="F9:K9"/>
    <mergeCell ref="L9:P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P29"/>
  <sheetViews>
    <sheetView topLeftCell="A22" zoomScaleNormal="100" zoomScaleSheetLayoutView="100" workbookViewId="0">
      <selection activeCell="C28" sqref="C28:C29"/>
    </sheetView>
  </sheetViews>
  <sheetFormatPr baseColWidth="10" defaultColWidth="9.1640625" defaultRowHeight="12"/>
  <cols>
    <col min="1" max="1" width="6.1640625" style="159" customWidth="1"/>
    <col min="2" max="2" width="6.5" style="159" customWidth="1"/>
    <col min="3" max="3" width="25.5" style="159" customWidth="1"/>
    <col min="4" max="16384" width="9.1640625" style="159"/>
  </cols>
  <sheetData>
    <row r="1" spans="1:16">
      <c r="A1" s="154"/>
      <c r="B1" s="154"/>
      <c r="C1" s="155"/>
      <c r="D1" s="156" t="s">
        <v>118</v>
      </c>
      <c r="E1" s="157"/>
      <c r="F1" s="155"/>
      <c r="G1" s="158"/>
      <c r="H1" s="157"/>
      <c r="I1" s="157"/>
      <c r="J1" s="157"/>
      <c r="K1" s="157"/>
      <c r="L1" s="157"/>
      <c r="M1" s="157"/>
      <c r="N1" s="157"/>
      <c r="O1" s="157"/>
      <c r="P1" s="155"/>
    </row>
    <row r="2" spans="1:16">
      <c r="A2" s="154"/>
      <c r="B2" s="154"/>
      <c r="C2" s="160"/>
      <c r="D2" s="336" t="s">
        <v>638</v>
      </c>
      <c r="E2" s="336"/>
      <c r="F2" s="336"/>
      <c r="G2" s="336"/>
      <c r="H2" s="336"/>
      <c r="I2" s="336"/>
      <c r="J2" s="336"/>
      <c r="K2" s="336"/>
      <c r="L2" s="336"/>
      <c r="M2" s="336"/>
      <c r="N2" s="336"/>
      <c r="O2" s="336"/>
      <c r="P2" s="155"/>
    </row>
    <row r="3" spans="1:16">
      <c r="A3" s="154"/>
      <c r="B3" s="154"/>
      <c r="C3" s="160"/>
      <c r="D3" s="161"/>
      <c r="E3" s="162"/>
      <c r="F3" s="157"/>
      <c r="G3" s="156"/>
      <c r="H3" s="158"/>
      <c r="I3" s="157"/>
      <c r="J3" s="157"/>
      <c r="K3" s="157"/>
      <c r="L3" s="157"/>
      <c r="M3" s="157"/>
      <c r="N3" s="157"/>
      <c r="O3" s="157"/>
      <c r="P3" s="157"/>
    </row>
    <row r="4" spans="1:16">
      <c r="A4" s="156" t="s">
        <v>180</v>
      </c>
      <c r="B4" s="163"/>
      <c r="C4" s="164"/>
      <c r="D4" s="165"/>
      <c r="E4" s="166"/>
      <c r="F4" s="156"/>
      <c r="G4" s="162"/>
      <c r="H4" s="162"/>
      <c r="I4" s="162"/>
      <c r="J4" s="162"/>
      <c r="K4" s="167"/>
      <c r="L4" s="167"/>
      <c r="M4" s="167"/>
      <c r="N4" s="167"/>
      <c r="O4" s="167"/>
      <c r="P4" s="155"/>
    </row>
    <row r="5" spans="1:16">
      <c r="A5" s="156" t="s">
        <v>181</v>
      </c>
      <c r="B5" s="163"/>
      <c r="C5" s="164"/>
      <c r="D5" s="165"/>
      <c r="E5" s="166"/>
      <c r="F5" s="156"/>
      <c r="G5" s="162"/>
      <c r="H5" s="162"/>
      <c r="I5" s="162"/>
      <c r="J5" s="162"/>
      <c r="K5" s="167"/>
      <c r="L5" s="167"/>
      <c r="M5" s="167"/>
      <c r="N5" s="167"/>
      <c r="O5" s="167"/>
      <c r="P5" s="155"/>
    </row>
    <row r="6" spans="1:16">
      <c r="A6" s="156" t="s">
        <v>182</v>
      </c>
      <c r="B6" s="163"/>
      <c r="C6" s="164"/>
      <c r="D6" s="165"/>
      <c r="E6" s="166"/>
      <c r="F6" s="156"/>
      <c r="G6" s="162"/>
      <c r="H6" s="162"/>
      <c r="I6" s="162"/>
      <c r="J6" s="162"/>
      <c r="K6" s="167"/>
      <c r="L6" s="167"/>
      <c r="M6" s="167"/>
      <c r="N6" s="167"/>
      <c r="O6" s="167"/>
      <c r="P6" s="155"/>
    </row>
    <row r="7" spans="1:16">
      <c r="A7" s="155"/>
      <c r="B7" s="155"/>
      <c r="C7" s="157" t="s">
        <v>651</v>
      </c>
      <c r="D7" s="168"/>
      <c r="E7" s="165"/>
      <c r="F7" s="166"/>
      <c r="G7" s="167"/>
      <c r="H7" s="162"/>
      <c r="I7" s="162"/>
      <c r="J7" s="162"/>
      <c r="K7" s="162"/>
      <c r="L7" s="155"/>
      <c r="M7" s="157" t="s">
        <v>88</v>
      </c>
      <c r="N7" s="157"/>
      <c r="O7" s="169">
        <f>P25</f>
        <v>0</v>
      </c>
      <c r="P7" s="170" t="s">
        <v>13</v>
      </c>
    </row>
    <row r="8" spans="1:16">
      <c r="A8" s="161"/>
      <c r="B8" s="161"/>
      <c r="C8" s="155"/>
      <c r="D8" s="161"/>
      <c r="E8" s="171"/>
      <c r="F8" s="157"/>
      <c r="G8" s="157"/>
      <c r="H8" s="157"/>
      <c r="I8" s="157"/>
      <c r="J8" s="157"/>
      <c r="K8" s="157"/>
      <c r="L8" s="167"/>
      <c r="M8" s="155"/>
      <c r="N8" s="157"/>
      <c r="O8" s="167"/>
      <c r="P8" s="167"/>
    </row>
    <row r="9" spans="1:16">
      <c r="A9" s="335" t="s">
        <v>0</v>
      </c>
      <c r="B9" s="335" t="s">
        <v>134</v>
      </c>
      <c r="C9" s="335" t="s">
        <v>92</v>
      </c>
      <c r="D9" s="337" t="s">
        <v>6</v>
      </c>
      <c r="E9" s="337" t="s">
        <v>1</v>
      </c>
      <c r="F9" s="335" t="s">
        <v>2</v>
      </c>
      <c r="G9" s="335"/>
      <c r="H9" s="335"/>
      <c r="I9" s="335"/>
      <c r="J9" s="335"/>
      <c r="K9" s="335"/>
      <c r="L9" s="335" t="s">
        <v>3</v>
      </c>
      <c r="M9" s="335"/>
      <c r="N9" s="335"/>
      <c r="O9" s="335"/>
      <c r="P9" s="335"/>
    </row>
    <row r="10" spans="1:16" ht="58">
      <c r="A10" s="335"/>
      <c r="B10" s="335"/>
      <c r="C10" s="335"/>
      <c r="D10" s="337"/>
      <c r="E10" s="337"/>
      <c r="F10" s="172" t="s">
        <v>4</v>
      </c>
      <c r="G10" s="172" t="s">
        <v>664</v>
      </c>
      <c r="H10" s="172" t="s">
        <v>93</v>
      </c>
      <c r="I10" s="172" t="s">
        <v>91</v>
      </c>
      <c r="J10" s="172" t="s">
        <v>94</v>
      </c>
      <c r="K10" s="172" t="s">
        <v>95</v>
      </c>
      <c r="L10" s="172" t="s">
        <v>5</v>
      </c>
      <c r="M10" s="172" t="s">
        <v>96</v>
      </c>
      <c r="N10" s="172" t="s">
        <v>91</v>
      </c>
      <c r="O10" s="172" t="s">
        <v>97</v>
      </c>
      <c r="P10" s="172" t="s">
        <v>98</v>
      </c>
    </row>
    <row r="11" spans="1:16" ht="13">
      <c r="A11" s="173"/>
      <c r="B11" s="173"/>
      <c r="C11" s="174" t="s">
        <v>132</v>
      </c>
      <c r="D11" s="172"/>
      <c r="E11" s="172"/>
      <c r="F11" s="172"/>
      <c r="G11" s="172"/>
      <c r="H11" s="172"/>
      <c r="I11" s="172"/>
      <c r="J11" s="172"/>
      <c r="K11" s="172"/>
      <c r="L11" s="172"/>
      <c r="M11" s="172"/>
      <c r="N11" s="172"/>
      <c r="O11" s="172"/>
      <c r="P11" s="172"/>
    </row>
    <row r="12" spans="1:16" ht="26">
      <c r="A12" s="175">
        <f>IF(B12&lt;&gt;"", MAX($A$1:A11)+1, "")</f>
        <v>1</v>
      </c>
      <c r="B12" s="176" t="s">
        <v>135</v>
      </c>
      <c r="C12" s="177" t="s">
        <v>712</v>
      </c>
      <c r="D12" s="178" t="s">
        <v>133</v>
      </c>
      <c r="E12" s="179">
        <v>1</v>
      </c>
      <c r="F12" s="180"/>
      <c r="G12" s="180"/>
      <c r="H12" s="141">
        <f>SUM(F12*G12)</f>
        <v>0</v>
      </c>
      <c r="I12" s="142"/>
      <c r="J12" s="143"/>
      <c r="K12" s="180">
        <f>SUM(H12:J12)</f>
        <v>0</v>
      </c>
      <c r="L12" s="141">
        <f>SUM(E12*F12)</f>
        <v>0</v>
      </c>
      <c r="M12" s="141">
        <f>SUM(E12*H12)</f>
        <v>0</v>
      </c>
      <c r="N12" s="141">
        <f>SUM(E12*I12)</f>
        <v>0</v>
      </c>
      <c r="O12" s="141">
        <f>SUM(E12*J12)</f>
        <v>0</v>
      </c>
      <c r="P12" s="141">
        <f>SUM(M12:O12)</f>
        <v>0</v>
      </c>
    </row>
    <row r="13" spans="1:16" ht="26">
      <c r="A13" s="175">
        <v>2</v>
      </c>
      <c r="B13" s="176" t="s">
        <v>665</v>
      </c>
      <c r="C13" s="177" t="s">
        <v>666</v>
      </c>
      <c r="D13" s="178" t="s">
        <v>114</v>
      </c>
      <c r="E13" s="179">
        <v>345</v>
      </c>
      <c r="F13" s="180"/>
      <c r="G13" s="180"/>
      <c r="H13" s="141">
        <f t="shared" ref="H13:H20" si="0">SUM(F13*G13)</f>
        <v>0</v>
      </c>
      <c r="I13" s="142"/>
      <c r="J13" s="143"/>
      <c r="K13" s="180">
        <f t="shared" ref="K13:K24" si="1">SUM(H13:J13)</f>
        <v>0</v>
      </c>
      <c r="L13" s="141">
        <f t="shared" ref="L13:L24" si="2">SUM(E13*F13)</f>
        <v>0</v>
      </c>
      <c r="M13" s="141">
        <f t="shared" ref="M13:M24" si="3">SUM(E13*H13)</f>
        <v>0</v>
      </c>
      <c r="N13" s="141">
        <f t="shared" ref="N13:N24" si="4">SUM(E13*I13)</f>
        <v>0</v>
      </c>
      <c r="O13" s="141">
        <f t="shared" ref="O13:O24" si="5">SUM(E13*J13)</f>
        <v>0</v>
      </c>
      <c r="P13" s="141">
        <f t="shared" ref="P13:P24" si="6">SUM(M13:O13)</f>
        <v>0</v>
      </c>
    </row>
    <row r="14" spans="1:16" ht="39">
      <c r="A14" s="175">
        <v>3</v>
      </c>
      <c r="B14" s="176" t="s">
        <v>135</v>
      </c>
      <c r="C14" s="177" t="s">
        <v>443</v>
      </c>
      <c r="D14" s="178" t="s">
        <v>114</v>
      </c>
      <c r="E14" s="179">
        <v>6.5</v>
      </c>
      <c r="F14" s="180"/>
      <c r="G14" s="180"/>
      <c r="H14" s="141">
        <f>SUM(F14*G14)</f>
        <v>0</v>
      </c>
      <c r="I14" s="142"/>
      <c r="J14" s="143"/>
      <c r="K14" s="180">
        <f t="shared" si="1"/>
        <v>0</v>
      </c>
      <c r="L14" s="141">
        <f t="shared" si="2"/>
        <v>0</v>
      </c>
      <c r="M14" s="141">
        <f t="shared" si="3"/>
        <v>0</v>
      </c>
      <c r="N14" s="141">
        <f t="shared" si="4"/>
        <v>0</v>
      </c>
      <c r="O14" s="141">
        <f t="shared" si="5"/>
        <v>0</v>
      </c>
      <c r="P14" s="141">
        <f t="shared" si="6"/>
        <v>0</v>
      </c>
    </row>
    <row r="15" spans="1:16" ht="13">
      <c r="A15" s="175" t="str">
        <f>IF(B15&lt;&gt;"", MAX($A$1:A14)+1, "")</f>
        <v/>
      </c>
      <c r="B15" s="176"/>
      <c r="C15" s="174" t="s">
        <v>444</v>
      </c>
      <c r="D15" s="178"/>
      <c r="E15" s="179"/>
      <c r="F15" s="180"/>
      <c r="G15" s="180"/>
      <c r="H15" s="141">
        <f t="shared" si="0"/>
        <v>0</v>
      </c>
      <c r="I15" s="142"/>
      <c r="J15" s="143"/>
      <c r="K15" s="180">
        <f t="shared" si="1"/>
        <v>0</v>
      </c>
      <c r="L15" s="141">
        <f t="shared" si="2"/>
        <v>0</v>
      </c>
      <c r="M15" s="141">
        <f t="shared" si="3"/>
        <v>0</v>
      </c>
      <c r="N15" s="141">
        <f t="shared" si="4"/>
        <v>0</v>
      </c>
      <c r="O15" s="141">
        <f t="shared" si="5"/>
        <v>0</v>
      </c>
      <c r="P15" s="141">
        <f t="shared" si="6"/>
        <v>0</v>
      </c>
    </row>
    <row r="16" spans="1:16" ht="65">
      <c r="A16" s="175">
        <v>4</v>
      </c>
      <c r="B16" s="176"/>
      <c r="C16" s="177" t="s">
        <v>667</v>
      </c>
      <c r="D16" s="181" t="s">
        <v>114</v>
      </c>
      <c r="E16" s="182">
        <v>7.6</v>
      </c>
      <c r="F16" s="180"/>
      <c r="G16" s="180"/>
      <c r="H16" s="141">
        <f t="shared" si="0"/>
        <v>0</v>
      </c>
      <c r="I16" s="142"/>
      <c r="J16" s="143"/>
      <c r="K16" s="180">
        <f t="shared" si="1"/>
        <v>0</v>
      </c>
      <c r="L16" s="141">
        <f t="shared" si="2"/>
        <v>0</v>
      </c>
      <c r="M16" s="141">
        <f t="shared" si="3"/>
        <v>0</v>
      </c>
      <c r="N16" s="141">
        <f t="shared" si="4"/>
        <v>0</v>
      </c>
      <c r="O16" s="141">
        <f t="shared" si="5"/>
        <v>0</v>
      </c>
      <c r="P16" s="141">
        <f t="shared" si="6"/>
        <v>0</v>
      </c>
    </row>
    <row r="17" spans="1:16" ht="13">
      <c r="A17" s="175" t="str">
        <f>IF(B17&lt;&gt;"", MAX($A$1:A15)+1, "")</f>
        <v/>
      </c>
      <c r="B17" s="176"/>
      <c r="C17" s="174" t="s">
        <v>446</v>
      </c>
      <c r="D17" s="181"/>
      <c r="E17" s="182"/>
      <c r="F17" s="180"/>
      <c r="G17" s="180"/>
      <c r="H17" s="141"/>
      <c r="I17" s="142"/>
      <c r="J17" s="143"/>
      <c r="K17" s="180">
        <f t="shared" si="1"/>
        <v>0</v>
      </c>
      <c r="L17" s="141">
        <f t="shared" si="2"/>
        <v>0</v>
      </c>
      <c r="M17" s="141">
        <f t="shared" si="3"/>
        <v>0</v>
      </c>
      <c r="N17" s="141">
        <f t="shared" si="4"/>
        <v>0</v>
      </c>
      <c r="O17" s="141">
        <f t="shared" si="5"/>
        <v>0</v>
      </c>
      <c r="P17" s="141">
        <f t="shared" si="6"/>
        <v>0</v>
      </c>
    </row>
    <row r="18" spans="1:16" ht="52">
      <c r="A18" s="175">
        <f>IF(B18&lt;&gt;"", MAX($A$1:A17)+1, "")</f>
        <v>5</v>
      </c>
      <c r="B18" s="176" t="s">
        <v>135</v>
      </c>
      <c r="C18" s="177" t="s">
        <v>447</v>
      </c>
      <c r="D18" s="181" t="s">
        <v>103</v>
      </c>
      <c r="E18" s="182">
        <v>79</v>
      </c>
      <c r="F18" s="180"/>
      <c r="G18" s="180"/>
      <c r="H18" s="141">
        <f t="shared" ref="H18" si="7">SUM(F18*G18)</f>
        <v>0</v>
      </c>
      <c r="I18" s="142"/>
      <c r="J18" s="143"/>
      <c r="K18" s="180">
        <f t="shared" si="1"/>
        <v>0</v>
      </c>
      <c r="L18" s="141">
        <f t="shared" si="2"/>
        <v>0</v>
      </c>
      <c r="M18" s="141">
        <f t="shared" si="3"/>
        <v>0</v>
      </c>
      <c r="N18" s="141">
        <f t="shared" si="4"/>
        <v>0</v>
      </c>
      <c r="O18" s="141">
        <f t="shared" si="5"/>
        <v>0</v>
      </c>
      <c r="P18" s="141">
        <f t="shared" si="6"/>
        <v>0</v>
      </c>
    </row>
    <row r="19" spans="1:16" ht="13">
      <c r="A19" s="175" t="str">
        <f>IF(B19&lt;&gt;"", MAX($A$1:A17)+1, "")</f>
        <v/>
      </c>
      <c r="B19" s="176"/>
      <c r="C19" s="174" t="s">
        <v>445</v>
      </c>
      <c r="D19" s="178"/>
      <c r="E19" s="179"/>
      <c r="F19" s="180"/>
      <c r="G19" s="180"/>
      <c r="H19" s="141">
        <f t="shared" si="0"/>
        <v>0</v>
      </c>
      <c r="I19" s="142"/>
      <c r="J19" s="143"/>
      <c r="K19" s="180">
        <f t="shared" si="1"/>
        <v>0</v>
      </c>
      <c r="L19" s="141">
        <f t="shared" si="2"/>
        <v>0</v>
      </c>
      <c r="M19" s="141">
        <f t="shared" si="3"/>
        <v>0</v>
      </c>
      <c r="N19" s="141">
        <f t="shared" si="4"/>
        <v>0</v>
      </c>
      <c r="O19" s="141">
        <f t="shared" si="5"/>
        <v>0</v>
      </c>
      <c r="P19" s="141">
        <f t="shared" si="6"/>
        <v>0</v>
      </c>
    </row>
    <row r="20" spans="1:16" ht="65">
      <c r="A20" s="175">
        <f>IF(B20&lt;&gt;"", MAX($A$1:A19)+1, "")</f>
        <v>6</v>
      </c>
      <c r="B20" s="176" t="s">
        <v>135</v>
      </c>
      <c r="C20" s="177" t="s">
        <v>668</v>
      </c>
      <c r="D20" s="181" t="s">
        <v>114</v>
      </c>
      <c r="E20" s="182">
        <v>8.6999999999999993</v>
      </c>
      <c r="F20" s="180"/>
      <c r="G20" s="180"/>
      <c r="H20" s="141">
        <f t="shared" si="0"/>
        <v>0</v>
      </c>
      <c r="I20" s="142"/>
      <c r="J20" s="143"/>
      <c r="K20" s="180">
        <f t="shared" si="1"/>
        <v>0</v>
      </c>
      <c r="L20" s="141">
        <f t="shared" si="2"/>
        <v>0</v>
      </c>
      <c r="M20" s="141">
        <f t="shared" si="3"/>
        <v>0</v>
      </c>
      <c r="N20" s="141">
        <f t="shared" si="4"/>
        <v>0</v>
      </c>
      <c r="O20" s="141">
        <f t="shared" si="5"/>
        <v>0</v>
      </c>
      <c r="P20" s="141">
        <f t="shared" si="6"/>
        <v>0</v>
      </c>
    </row>
    <row r="21" spans="1:16" ht="13">
      <c r="A21" s="175" t="str">
        <f>IF(B21&lt;&gt;"", MAX($A$1:A19)+1, "")</f>
        <v/>
      </c>
      <c r="B21" s="176"/>
      <c r="C21" s="174" t="s">
        <v>448</v>
      </c>
      <c r="D21" s="178"/>
      <c r="E21" s="179"/>
      <c r="F21" s="180"/>
      <c r="G21" s="180"/>
      <c r="H21" s="141"/>
      <c r="I21" s="142"/>
      <c r="J21" s="143"/>
      <c r="K21" s="180">
        <f t="shared" si="1"/>
        <v>0</v>
      </c>
      <c r="L21" s="141">
        <f t="shared" si="2"/>
        <v>0</v>
      </c>
      <c r="M21" s="141">
        <f t="shared" si="3"/>
        <v>0</v>
      </c>
      <c r="N21" s="141">
        <f t="shared" si="4"/>
        <v>0</v>
      </c>
      <c r="O21" s="141">
        <f t="shared" si="5"/>
        <v>0</v>
      </c>
      <c r="P21" s="141">
        <f t="shared" si="6"/>
        <v>0</v>
      </c>
    </row>
    <row r="22" spans="1:16" ht="52">
      <c r="A22" s="175">
        <f>IF(B22&lt;&gt;"", MAX($A$1:A21)+1, "")</f>
        <v>7</v>
      </c>
      <c r="B22" s="176" t="s">
        <v>135</v>
      </c>
      <c r="C22" s="177" t="s">
        <v>449</v>
      </c>
      <c r="D22" s="181" t="s">
        <v>114</v>
      </c>
      <c r="E22" s="182">
        <v>1.3</v>
      </c>
      <c r="F22" s="180"/>
      <c r="G22" s="180"/>
      <c r="H22" s="141">
        <f t="shared" ref="H22" si="8">SUM(F22*G22)</f>
        <v>0</v>
      </c>
      <c r="I22" s="142"/>
      <c r="J22" s="143"/>
      <c r="K22" s="180">
        <f t="shared" si="1"/>
        <v>0</v>
      </c>
      <c r="L22" s="141">
        <f t="shared" si="2"/>
        <v>0</v>
      </c>
      <c r="M22" s="141">
        <f t="shared" si="3"/>
        <v>0</v>
      </c>
      <c r="N22" s="141">
        <f t="shared" si="4"/>
        <v>0</v>
      </c>
      <c r="O22" s="141">
        <f t="shared" si="5"/>
        <v>0</v>
      </c>
      <c r="P22" s="141">
        <f t="shared" si="6"/>
        <v>0</v>
      </c>
    </row>
    <row r="23" spans="1:16" ht="13">
      <c r="A23" s="175" t="str">
        <f>IF(B23&lt;&gt;"", MAX($A$1:A22)+1, "")</f>
        <v/>
      </c>
      <c r="B23" s="176"/>
      <c r="C23" s="174" t="s">
        <v>168</v>
      </c>
      <c r="D23" s="181"/>
      <c r="E23" s="180"/>
      <c r="F23" s="180"/>
      <c r="G23" s="180"/>
      <c r="H23" s="141"/>
      <c r="I23" s="143"/>
      <c r="J23" s="143"/>
      <c r="K23" s="180">
        <f t="shared" si="1"/>
        <v>0</v>
      </c>
      <c r="L23" s="141">
        <f t="shared" si="2"/>
        <v>0</v>
      </c>
      <c r="M23" s="141">
        <f t="shared" si="3"/>
        <v>0</v>
      </c>
      <c r="N23" s="141">
        <f t="shared" si="4"/>
        <v>0</v>
      </c>
      <c r="O23" s="141">
        <f t="shared" si="5"/>
        <v>0</v>
      </c>
      <c r="P23" s="141">
        <f t="shared" si="6"/>
        <v>0</v>
      </c>
    </row>
    <row r="24" spans="1:16" ht="52">
      <c r="A24" s="175">
        <f>IF(B24&lt;&gt;"", MAX($A$1:A23)+1, "")</f>
        <v>8</v>
      </c>
      <c r="B24" s="176" t="s">
        <v>135</v>
      </c>
      <c r="C24" s="177" t="s">
        <v>450</v>
      </c>
      <c r="D24" s="178" t="s">
        <v>114</v>
      </c>
      <c r="E24" s="179">
        <v>255</v>
      </c>
      <c r="F24" s="180"/>
      <c r="G24" s="180"/>
      <c r="H24" s="141">
        <f t="shared" ref="H24" si="9">SUM(F24*G24)</f>
        <v>0</v>
      </c>
      <c r="I24" s="142"/>
      <c r="J24" s="143"/>
      <c r="K24" s="180">
        <f t="shared" si="1"/>
        <v>0</v>
      </c>
      <c r="L24" s="141">
        <f t="shared" si="2"/>
        <v>0</v>
      </c>
      <c r="M24" s="141">
        <f t="shared" si="3"/>
        <v>0</v>
      </c>
      <c r="N24" s="141">
        <f t="shared" si="4"/>
        <v>0</v>
      </c>
      <c r="O24" s="141">
        <f t="shared" si="5"/>
        <v>0</v>
      </c>
      <c r="P24" s="141">
        <f t="shared" si="6"/>
        <v>0</v>
      </c>
    </row>
    <row r="25" spans="1:16" ht="26">
      <c r="A25" s="175" t="str">
        <f>IF(B25&lt;&gt;"", MAX($A$1:A23)+1, "")</f>
        <v/>
      </c>
      <c r="B25" s="176"/>
      <c r="C25" s="183" t="s">
        <v>127</v>
      </c>
      <c r="D25" s="184"/>
      <c r="E25" s="184"/>
      <c r="F25" s="185"/>
      <c r="G25" s="185"/>
      <c r="H25" s="186"/>
      <c r="I25" s="186"/>
      <c r="J25" s="186"/>
      <c r="K25" s="186"/>
      <c r="L25" s="187">
        <f>SUM(L12:L23)</f>
        <v>0</v>
      </c>
      <c r="M25" s="187">
        <f>SUM(M12:M23)</f>
        <v>0</v>
      </c>
      <c r="N25" s="187">
        <f>SUM(N12:N23)</f>
        <v>0</v>
      </c>
      <c r="O25" s="187">
        <f>SUM(O12:O23)</f>
        <v>0</v>
      </c>
      <c r="P25" s="187">
        <f>SUM(P12:P23)</f>
        <v>0</v>
      </c>
    </row>
    <row r="26" spans="1:16">
      <c r="A26" s="333" t="s">
        <v>179</v>
      </c>
      <c r="B26" s="334"/>
      <c r="C26" s="334"/>
      <c r="D26" s="334"/>
      <c r="E26" s="334"/>
      <c r="F26" s="334"/>
      <c r="G26" s="334"/>
      <c r="H26" s="334"/>
      <c r="I26" s="334"/>
      <c r="J26" s="334"/>
      <c r="K26" s="334"/>
      <c r="L26" s="334"/>
      <c r="M26" s="334"/>
      <c r="N26" s="334"/>
      <c r="O26" s="334"/>
      <c r="P26" s="188"/>
    </row>
    <row r="27" spans="1:16">
      <c r="A27" s="189"/>
      <c r="B27" s="189"/>
      <c r="C27" s="190"/>
      <c r="D27" s="189"/>
      <c r="E27" s="155"/>
      <c r="F27" s="191"/>
      <c r="G27" s="155"/>
      <c r="H27" s="155"/>
      <c r="I27" s="155"/>
      <c r="J27" s="155"/>
      <c r="K27" s="155"/>
      <c r="L27" s="192"/>
      <c r="M27" s="155"/>
      <c r="N27" s="193"/>
      <c r="O27" s="194"/>
      <c r="P27" s="155"/>
    </row>
    <row r="28" spans="1:16" ht="13">
      <c r="A28" s="189"/>
      <c r="B28" s="189"/>
      <c r="C28" s="58" t="s">
        <v>717</v>
      </c>
      <c r="D28" s="189"/>
      <c r="E28" s="155"/>
      <c r="F28" s="191"/>
      <c r="G28" s="155"/>
      <c r="H28" s="155"/>
      <c r="I28" s="155"/>
      <c r="J28" s="155"/>
      <c r="K28" s="155"/>
      <c r="L28" s="192"/>
      <c r="M28" s="155"/>
      <c r="N28" s="193"/>
      <c r="O28" s="193"/>
      <c r="P28" s="195"/>
    </row>
    <row r="29" spans="1:16" ht="13">
      <c r="C29" s="2" t="s">
        <v>718</v>
      </c>
    </row>
  </sheetData>
  <mergeCells count="9">
    <mergeCell ref="A26:O26"/>
    <mergeCell ref="L9:P9"/>
    <mergeCell ref="C9:C10"/>
    <mergeCell ref="D2:O2"/>
    <mergeCell ref="A9:A10"/>
    <mergeCell ref="D9:D10"/>
    <mergeCell ref="E9:E10"/>
    <mergeCell ref="F9:K9"/>
    <mergeCell ref="B9:B10"/>
  </mergeCells>
  <pageMargins left="0.25" right="0.25" top="0.75" bottom="0.75" header="0.3" footer="0.3"/>
  <pageSetup paperSize="9" scale="69" orientation="landscape" r:id="rId1"/>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Q83"/>
  <sheetViews>
    <sheetView topLeftCell="A22" workbookViewId="0">
      <selection activeCell="L24" sqref="L24"/>
    </sheetView>
  </sheetViews>
  <sheetFormatPr baseColWidth="10" defaultColWidth="8.83203125" defaultRowHeight="13"/>
  <cols>
    <col min="1" max="1" width="6.33203125" customWidth="1"/>
    <col min="2" max="2" width="7.33203125" customWidth="1"/>
    <col min="3" max="3" width="26.5" customWidth="1"/>
    <col min="9" max="9" width="11" customWidth="1"/>
  </cols>
  <sheetData>
    <row r="1" spans="1:17">
      <c r="A1" s="196"/>
      <c r="B1" s="196"/>
      <c r="C1" s="2"/>
      <c r="D1" s="197" t="s">
        <v>119</v>
      </c>
      <c r="E1" s="198"/>
      <c r="F1" s="2"/>
      <c r="G1" s="199"/>
      <c r="H1" s="198"/>
      <c r="I1" s="198"/>
      <c r="J1" s="198"/>
      <c r="K1" s="198"/>
      <c r="L1" s="198"/>
      <c r="M1" s="198"/>
      <c r="N1" s="198"/>
      <c r="O1" s="198"/>
      <c r="P1" s="2"/>
    </row>
    <row r="2" spans="1:17">
      <c r="A2" s="196"/>
      <c r="B2" s="196"/>
      <c r="C2" s="200"/>
      <c r="D2" s="330" t="s">
        <v>639</v>
      </c>
      <c r="E2" s="330"/>
      <c r="F2" s="330"/>
      <c r="G2" s="330"/>
      <c r="H2" s="330"/>
      <c r="I2" s="330"/>
      <c r="J2" s="330"/>
      <c r="K2" s="330"/>
      <c r="L2" s="330"/>
      <c r="M2" s="330"/>
      <c r="N2" s="330"/>
      <c r="O2" s="330"/>
      <c r="P2" s="2"/>
    </row>
    <row r="3" spans="1:17">
      <c r="A3" s="196"/>
      <c r="B3" s="196"/>
      <c r="C3" s="200"/>
      <c r="D3" s="201"/>
      <c r="E3" s="202"/>
      <c r="F3" s="198"/>
      <c r="G3" s="197"/>
      <c r="H3" s="199"/>
      <c r="I3" s="198"/>
      <c r="J3" s="198"/>
      <c r="K3" s="198"/>
      <c r="L3" s="198"/>
      <c r="M3" s="198"/>
      <c r="N3" s="198"/>
      <c r="O3" s="198"/>
      <c r="P3" s="198"/>
    </row>
    <row r="4" spans="1:17">
      <c r="A4" s="203" t="s">
        <v>180</v>
      </c>
      <c r="B4" s="204"/>
      <c r="C4" s="205"/>
      <c r="D4" s="206"/>
      <c r="E4" s="207"/>
      <c r="F4" s="203"/>
      <c r="G4" s="208"/>
      <c r="H4" s="208"/>
      <c r="I4" s="208"/>
      <c r="J4" s="208"/>
      <c r="K4" s="209"/>
      <c r="L4" s="209"/>
      <c r="M4" s="209"/>
      <c r="N4" s="209"/>
      <c r="O4" s="209"/>
      <c r="P4" s="61"/>
    </row>
    <row r="5" spans="1:17">
      <c r="A5" s="203" t="s">
        <v>181</v>
      </c>
      <c r="B5" s="204"/>
      <c r="C5" s="205"/>
      <c r="D5" s="206"/>
      <c r="E5" s="207"/>
      <c r="F5" s="203"/>
      <c r="G5" s="208"/>
      <c r="H5" s="208"/>
      <c r="I5" s="208"/>
      <c r="J5" s="208"/>
      <c r="K5" s="209"/>
      <c r="L5" s="209"/>
      <c r="M5" s="209"/>
      <c r="N5" s="209"/>
      <c r="O5" s="209"/>
      <c r="P5" s="61"/>
    </row>
    <row r="6" spans="1:17">
      <c r="A6" s="203" t="s">
        <v>182</v>
      </c>
      <c r="B6" s="204"/>
      <c r="C6" s="205"/>
      <c r="D6" s="206"/>
      <c r="E6" s="207"/>
      <c r="F6" s="203"/>
      <c r="G6" s="208"/>
      <c r="H6" s="208"/>
      <c r="I6" s="208"/>
      <c r="J6" s="208"/>
      <c r="K6" s="209"/>
      <c r="L6" s="209"/>
      <c r="M6" s="209"/>
      <c r="N6" s="209"/>
      <c r="O6" s="209"/>
      <c r="P6" s="61"/>
    </row>
    <row r="7" spans="1:17">
      <c r="A7" s="2"/>
      <c r="B7" s="2"/>
      <c r="C7" s="198" t="s">
        <v>652</v>
      </c>
      <c r="D7" s="210"/>
      <c r="E7" s="211"/>
      <c r="F7" s="212"/>
      <c r="G7" s="213"/>
      <c r="H7" s="202"/>
      <c r="I7" s="202"/>
      <c r="J7" s="202"/>
      <c r="K7" s="202"/>
      <c r="L7" s="2"/>
      <c r="M7" s="198" t="s">
        <v>88</v>
      </c>
      <c r="N7" s="198"/>
      <c r="O7" s="214">
        <f>P79</f>
        <v>0</v>
      </c>
      <c r="P7" s="215" t="s">
        <v>13</v>
      </c>
    </row>
    <row r="8" spans="1:17">
      <c r="A8" s="201"/>
      <c r="B8" s="201"/>
      <c r="C8" s="2"/>
      <c r="D8" s="201"/>
      <c r="E8" s="216"/>
      <c r="F8" s="198"/>
      <c r="G8" s="198"/>
      <c r="H8" s="198"/>
      <c r="I8" s="198"/>
      <c r="J8" s="198"/>
      <c r="K8" s="198"/>
      <c r="L8" s="213"/>
      <c r="M8" s="2"/>
      <c r="N8" s="198"/>
      <c r="O8" s="213"/>
      <c r="P8" s="213"/>
    </row>
    <row r="9" spans="1:17">
      <c r="A9" s="331" t="s">
        <v>0</v>
      </c>
      <c r="B9" s="331" t="s">
        <v>134</v>
      </c>
      <c r="C9" s="331" t="s">
        <v>92</v>
      </c>
      <c r="D9" s="332" t="s">
        <v>6</v>
      </c>
      <c r="E9" s="332" t="s">
        <v>1</v>
      </c>
      <c r="F9" s="331" t="s">
        <v>2</v>
      </c>
      <c r="G9" s="331"/>
      <c r="H9" s="331"/>
      <c r="I9" s="331"/>
      <c r="J9" s="331"/>
      <c r="K9" s="331"/>
      <c r="L9" s="331" t="s">
        <v>3</v>
      </c>
      <c r="M9" s="331"/>
      <c r="N9" s="331"/>
      <c r="O9" s="331"/>
      <c r="P9" s="331"/>
    </row>
    <row r="10" spans="1:17" ht="76">
      <c r="A10" s="331"/>
      <c r="B10" s="331"/>
      <c r="C10" s="331"/>
      <c r="D10" s="332"/>
      <c r="E10" s="332"/>
      <c r="F10" s="217" t="s">
        <v>4</v>
      </c>
      <c r="G10" s="217" t="s">
        <v>117</v>
      </c>
      <c r="H10" s="217" t="s">
        <v>93</v>
      </c>
      <c r="I10" s="217" t="s">
        <v>91</v>
      </c>
      <c r="J10" s="217" t="s">
        <v>94</v>
      </c>
      <c r="K10" s="217" t="s">
        <v>95</v>
      </c>
      <c r="L10" s="217" t="s">
        <v>5</v>
      </c>
      <c r="M10" s="217" t="s">
        <v>96</v>
      </c>
      <c r="N10" s="217" t="s">
        <v>91</v>
      </c>
      <c r="O10" s="217" t="s">
        <v>97</v>
      </c>
      <c r="P10" s="217" t="s">
        <v>98</v>
      </c>
    </row>
    <row r="11" spans="1:17" ht="14">
      <c r="A11" s="148"/>
      <c r="B11" s="148"/>
      <c r="C11" s="218" t="s">
        <v>159</v>
      </c>
      <c r="D11" s="219"/>
      <c r="E11" s="220"/>
      <c r="F11" s="220"/>
      <c r="G11" s="40"/>
      <c r="H11" s="130"/>
      <c r="I11" s="131"/>
      <c r="J11" s="131"/>
      <c r="K11" s="40">
        <f t="shared" ref="K11:K29" si="0">SUM(H11:J11)</f>
        <v>0</v>
      </c>
      <c r="L11" s="130">
        <f t="shared" ref="L11:L29" si="1">SUM(E11*F11)</f>
        <v>0</v>
      </c>
      <c r="M11" s="130">
        <f t="shared" ref="M11:M29" si="2">SUM(E11*H11)</f>
        <v>0</v>
      </c>
      <c r="N11" s="130">
        <f t="shared" ref="N11:N29" si="3">SUM(E11*I11)</f>
        <v>0</v>
      </c>
      <c r="O11" s="130">
        <f t="shared" ref="O11:O29" si="4">SUM(E11*J11)</f>
        <v>0</v>
      </c>
      <c r="P11" s="130">
        <f t="shared" ref="P11:P29" si="5">SUM(M11:O11)</f>
        <v>0</v>
      </c>
    </row>
    <row r="12" spans="1:17" ht="56">
      <c r="A12" s="133">
        <f>IF(B12&lt;&gt;"", MAX($A$1:A11)+1, "")</f>
        <v>1</v>
      </c>
      <c r="B12" s="148" t="s">
        <v>135</v>
      </c>
      <c r="C12" s="149" t="s">
        <v>451</v>
      </c>
      <c r="D12" s="219" t="s">
        <v>114</v>
      </c>
      <c r="E12" s="221">
        <v>69.5</v>
      </c>
      <c r="F12" s="220"/>
      <c r="G12" s="40"/>
      <c r="H12" s="130">
        <f t="shared" ref="H12:H75" si="6">SUM(F12*G12)</f>
        <v>0</v>
      </c>
      <c r="I12" s="131"/>
      <c r="J12" s="131"/>
      <c r="K12" s="40">
        <f t="shared" si="0"/>
        <v>0</v>
      </c>
      <c r="L12" s="130">
        <f t="shared" si="1"/>
        <v>0</v>
      </c>
      <c r="M12" s="130">
        <f t="shared" si="2"/>
        <v>0</v>
      </c>
      <c r="N12" s="130">
        <f t="shared" si="3"/>
        <v>0</v>
      </c>
      <c r="O12" s="130">
        <f t="shared" si="4"/>
        <v>0</v>
      </c>
      <c r="P12" s="130">
        <f t="shared" si="5"/>
        <v>0</v>
      </c>
    </row>
    <row r="13" spans="1:17" ht="14">
      <c r="A13" s="133" t="str">
        <f>IF(B13&lt;&gt;"", MAX($A$1:A12)+1, "")</f>
        <v/>
      </c>
      <c r="B13" s="148"/>
      <c r="C13" s="218" t="s">
        <v>452</v>
      </c>
      <c r="D13" s="150"/>
      <c r="E13" s="222"/>
      <c r="F13" s="40"/>
      <c r="G13" s="40"/>
      <c r="H13" s="130">
        <f t="shared" si="6"/>
        <v>0</v>
      </c>
      <c r="I13" s="135"/>
      <c r="J13" s="131"/>
      <c r="K13" s="40">
        <f t="shared" si="0"/>
        <v>0</v>
      </c>
      <c r="L13" s="130">
        <f t="shared" si="1"/>
        <v>0</v>
      </c>
      <c r="M13" s="130">
        <f t="shared" si="2"/>
        <v>0</v>
      </c>
      <c r="N13" s="130">
        <f t="shared" si="3"/>
        <v>0</v>
      </c>
      <c r="O13" s="130">
        <f t="shared" si="4"/>
        <v>0</v>
      </c>
      <c r="P13" s="130">
        <f t="shared" si="5"/>
        <v>0</v>
      </c>
    </row>
    <row r="14" spans="1:17" ht="70">
      <c r="A14" s="133">
        <f>IF(B14&lt;&gt;"", MAX($A$1:A13)+1, "")</f>
        <v>2</v>
      </c>
      <c r="B14" s="148" t="s">
        <v>135</v>
      </c>
      <c r="C14" s="149" t="s">
        <v>669</v>
      </c>
      <c r="D14" s="219" t="s">
        <v>114</v>
      </c>
      <c r="E14" s="221">
        <v>11.7</v>
      </c>
      <c r="F14" s="40"/>
      <c r="G14" s="40"/>
      <c r="H14" s="130">
        <f t="shared" si="6"/>
        <v>0</v>
      </c>
      <c r="I14" s="135"/>
      <c r="J14" s="131"/>
      <c r="K14" s="40">
        <f t="shared" si="0"/>
        <v>0</v>
      </c>
      <c r="L14" s="130">
        <f t="shared" si="1"/>
        <v>0</v>
      </c>
      <c r="M14" s="130">
        <f t="shared" si="2"/>
        <v>0</v>
      </c>
      <c r="N14" s="130">
        <f t="shared" si="3"/>
        <v>0</v>
      </c>
      <c r="O14" s="130">
        <f t="shared" si="4"/>
        <v>0</v>
      </c>
      <c r="P14" s="130">
        <f t="shared" si="5"/>
        <v>0</v>
      </c>
    </row>
    <row r="15" spans="1:17" ht="14">
      <c r="A15" s="133" t="str">
        <f>IF(B15&lt;&gt;"", MAX($A$1:A13)+1, "")</f>
        <v/>
      </c>
      <c r="B15" s="148"/>
      <c r="C15" s="218" t="s">
        <v>453</v>
      </c>
      <c r="D15" s="150"/>
      <c r="E15" s="151"/>
      <c r="F15" s="40"/>
      <c r="G15" s="40"/>
      <c r="H15" s="130">
        <f t="shared" si="6"/>
        <v>0</v>
      </c>
      <c r="I15" s="131"/>
      <c r="J15" s="131"/>
      <c r="K15" s="40">
        <f t="shared" si="0"/>
        <v>0</v>
      </c>
      <c r="L15" s="130">
        <f t="shared" si="1"/>
        <v>0</v>
      </c>
      <c r="M15" s="130">
        <f t="shared" si="2"/>
        <v>0</v>
      </c>
      <c r="N15" s="130">
        <f t="shared" si="3"/>
        <v>0</v>
      </c>
      <c r="O15" s="130">
        <f t="shared" si="4"/>
        <v>0</v>
      </c>
      <c r="P15" s="130">
        <f t="shared" si="5"/>
        <v>0</v>
      </c>
    </row>
    <row r="16" spans="1:17" ht="56">
      <c r="A16" s="133">
        <f>IF(B16&lt;&gt;"", MAX($A$1:A15)+1, "")</f>
        <v>3</v>
      </c>
      <c r="B16" s="148" t="s">
        <v>135</v>
      </c>
      <c r="C16" s="149" t="s">
        <v>670</v>
      </c>
      <c r="D16" s="219" t="s">
        <v>116</v>
      </c>
      <c r="E16" s="221">
        <v>3266.15</v>
      </c>
      <c r="F16" s="40"/>
      <c r="G16" s="40"/>
      <c r="H16" s="130">
        <f t="shared" si="6"/>
        <v>0</v>
      </c>
      <c r="I16" s="135"/>
      <c r="J16" s="131"/>
      <c r="K16" s="40">
        <f t="shared" si="0"/>
        <v>0</v>
      </c>
      <c r="L16" s="130">
        <f t="shared" si="1"/>
        <v>0</v>
      </c>
      <c r="M16" s="130">
        <f t="shared" si="2"/>
        <v>0</v>
      </c>
      <c r="N16" s="130">
        <f t="shared" si="3"/>
        <v>0</v>
      </c>
      <c r="O16" s="130">
        <f t="shared" si="4"/>
        <v>0</v>
      </c>
      <c r="P16" s="130">
        <f t="shared" si="5"/>
        <v>0</v>
      </c>
      <c r="Q16" s="223"/>
    </row>
    <row r="17" spans="1:16" ht="14">
      <c r="A17" s="133" t="str">
        <f>IF(B17&lt;&gt;"", MAX($A$1:A15)+1, "")</f>
        <v/>
      </c>
      <c r="B17" s="148"/>
      <c r="C17" s="218" t="s">
        <v>454</v>
      </c>
      <c r="D17" s="150"/>
      <c r="E17" s="151"/>
      <c r="F17" s="40"/>
      <c r="G17" s="40"/>
      <c r="H17" s="130">
        <f t="shared" si="6"/>
        <v>0</v>
      </c>
      <c r="I17" s="131"/>
      <c r="J17" s="131"/>
      <c r="K17" s="40">
        <f t="shared" si="0"/>
        <v>0</v>
      </c>
      <c r="L17" s="130">
        <f t="shared" si="1"/>
        <v>0</v>
      </c>
      <c r="M17" s="130">
        <f t="shared" si="2"/>
        <v>0</v>
      </c>
      <c r="N17" s="130">
        <f t="shared" si="3"/>
        <v>0</v>
      </c>
      <c r="O17" s="130">
        <f t="shared" si="4"/>
        <v>0</v>
      </c>
      <c r="P17" s="130">
        <f t="shared" si="5"/>
        <v>0</v>
      </c>
    </row>
    <row r="18" spans="1:16" ht="28">
      <c r="A18" s="133">
        <f>IF(B18&lt;&gt;"", MAX($A$1:A17)+1, "")</f>
        <v>4</v>
      </c>
      <c r="B18" s="148" t="s">
        <v>135</v>
      </c>
      <c r="C18" s="149" t="s">
        <v>455</v>
      </c>
      <c r="D18" s="219" t="s">
        <v>103</v>
      </c>
      <c r="E18" s="221">
        <v>140</v>
      </c>
      <c r="F18" s="40"/>
      <c r="G18" s="40"/>
      <c r="H18" s="130">
        <f t="shared" si="6"/>
        <v>0</v>
      </c>
      <c r="I18" s="135"/>
      <c r="J18" s="131"/>
      <c r="K18" s="40">
        <f t="shared" si="0"/>
        <v>0</v>
      </c>
      <c r="L18" s="130">
        <f t="shared" si="1"/>
        <v>0</v>
      </c>
      <c r="M18" s="130">
        <f t="shared" si="2"/>
        <v>0</v>
      </c>
      <c r="N18" s="130">
        <f t="shared" si="3"/>
        <v>0</v>
      </c>
      <c r="O18" s="130">
        <f t="shared" si="4"/>
        <v>0</v>
      </c>
      <c r="P18" s="130">
        <f t="shared" si="5"/>
        <v>0</v>
      </c>
    </row>
    <row r="19" spans="1:16" ht="28">
      <c r="A19" s="133">
        <f>IF(B19&lt;&gt;"", MAX($A$1:A18)+1, "")</f>
        <v>5</v>
      </c>
      <c r="B19" s="148" t="s">
        <v>135</v>
      </c>
      <c r="C19" s="149" t="s">
        <v>456</v>
      </c>
      <c r="D19" s="219" t="s">
        <v>103</v>
      </c>
      <c r="E19" s="221">
        <v>53</v>
      </c>
      <c r="F19" s="40"/>
      <c r="G19" s="40"/>
      <c r="H19" s="130">
        <f t="shared" si="6"/>
        <v>0</v>
      </c>
      <c r="I19" s="135"/>
      <c r="J19" s="131"/>
      <c r="K19" s="40">
        <f t="shared" si="0"/>
        <v>0</v>
      </c>
      <c r="L19" s="130">
        <f t="shared" si="1"/>
        <v>0</v>
      </c>
      <c r="M19" s="130">
        <f t="shared" si="2"/>
        <v>0</v>
      </c>
      <c r="N19" s="130">
        <f t="shared" si="3"/>
        <v>0</v>
      </c>
      <c r="O19" s="130">
        <f t="shared" si="4"/>
        <v>0</v>
      </c>
      <c r="P19" s="130">
        <f t="shared" si="5"/>
        <v>0</v>
      </c>
    </row>
    <row r="20" spans="1:16" ht="28">
      <c r="A20" s="133">
        <f>IF(B20&lt;&gt;"", MAX($A$1:A19)+1, "")</f>
        <v>6</v>
      </c>
      <c r="B20" s="148" t="s">
        <v>135</v>
      </c>
      <c r="C20" s="149" t="s">
        <v>457</v>
      </c>
      <c r="D20" s="219" t="s">
        <v>103</v>
      </c>
      <c r="E20" s="221">
        <v>96</v>
      </c>
      <c r="F20" s="40"/>
      <c r="G20" s="40"/>
      <c r="H20" s="130">
        <f t="shared" si="6"/>
        <v>0</v>
      </c>
      <c r="I20" s="135"/>
      <c r="J20" s="131"/>
      <c r="K20" s="40">
        <f t="shared" si="0"/>
        <v>0</v>
      </c>
      <c r="L20" s="130">
        <f t="shared" si="1"/>
        <v>0</v>
      </c>
      <c r="M20" s="130">
        <f t="shared" si="2"/>
        <v>0</v>
      </c>
      <c r="N20" s="130">
        <f t="shared" si="3"/>
        <v>0</v>
      </c>
      <c r="O20" s="130">
        <f t="shared" si="4"/>
        <v>0</v>
      </c>
      <c r="P20" s="130">
        <f t="shared" si="5"/>
        <v>0</v>
      </c>
    </row>
    <row r="21" spans="1:16" ht="70">
      <c r="A21" s="133">
        <f>IF(B21&lt;&gt;"", MAX($A$1:A20)+1, "")</f>
        <v>7</v>
      </c>
      <c r="B21" s="314" t="s">
        <v>744</v>
      </c>
      <c r="C21" s="149" t="s">
        <v>745</v>
      </c>
      <c r="D21" s="219" t="s">
        <v>103</v>
      </c>
      <c r="E21" s="221">
        <v>2</v>
      </c>
      <c r="F21" s="40"/>
      <c r="G21" s="40"/>
      <c r="H21" s="130">
        <f t="shared" si="6"/>
        <v>0</v>
      </c>
      <c r="I21" s="135"/>
      <c r="J21" s="131"/>
      <c r="K21" s="40">
        <f t="shared" si="0"/>
        <v>0</v>
      </c>
      <c r="L21" s="130">
        <f t="shared" si="1"/>
        <v>0</v>
      </c>
      <c r="M21" s="130">
        <f t="shared" si="2"/>
        <v>0</v>
      </c>
      <c r="N21" s="130">
        <f t="shared" si="3"/>
        <v>0</v>
      </c>
      <c r="O21" s="130">
        <f t="shared" si="4"/>
        <v>0</v>
      </c>
      <c r="P21" s="130">
        <f t="shared" si="5"/>
        <v>0</v>
      </c>
    </row>
    <row r="22" spans="1:16" ht="14">
      <c r="A22" s="133">
        <f>IF(B22&lt;&gt;"", MAX($A$1:A21)+1, "")</f>
        <v>8</v>
      </c>
      <c r="B22" s="314" t="s">
        <v>746</v>
      </c>
      <c r="C22" s="149" t="s">
        <v>671</v>
      </c>
      <c r="D22" s="219" t="s">
        <v>103</v>
      </c>
      <c r="E22" s="221">
        <v>675</v>
      </c>
      <c r="F22" s="40"/>
      <c r="G22" s="40"/>
      <c r="H22" s="130">
        <f t="shared" si="6"/>
        <v>0</v>
      </c>
      <c r="I22" s="135"/>
      <c r="J22" s="131"/>
      <c r="K22" s="40">
        <f t="shared" si="0"/>
        <v>0</v>
      </c>
      <c r="L22" s="130">
        <f t="shared" si="1"/>
        <v>0</v>
      </c>
      <c r="M22" s="130">
        <f t="shared" si="2"/>
        <v>0</v>
      </c>
      <c r="N22" s="130">
        <f t="shared" si="3"/>
        <v>0</v>
      </c>
      <c r="O22" s="130">
        <f t="shared" si="4"/>
        <v>0</v>
      </c>
      <c r="P22" s="130">
        <f t="shared" si="5"/>
        <v>0</v>
      </c>
    </row>
    <row r="23" spans="1:16" ht="28">
      <c r="A23" s="133">
        <f>IF(B23&lt;&gt;"", MAX($A$1:A21)+1, "")</f>
        <v>8</v>
      </c>
      <c r="B23" s="314" t="s">
        <v>746</v>
      </c>
      <c r="C23" s="218" t="s">
        <v>755</v>
      </c>
      <c r="D23" s="219"/>
      <c r="E23" s="221"/>
      <c r="F23" s="220"/>
      <c r="G23" s="40"/>
      <c r="H23" s="130">
        <f t="shared" si="6"/>
        <v>0</v>
      </c>
      <c r="I23" s="131"/>
      <c r="J23" s="131"/>
      <c r="K23" s="40">
        <f t="shared" si="0"/>
        <v>0</v>
      </c>
      <c r="L23" s="130">
        <f t="shared" si="1"/>
        <v>0</v>
      </c>
      <c r="M23" s="130">
        <f t="shared" si="2"/>
        <v>0</v>
      </c>
      <c r="N23" s="130">
        <f t="shared" si="3"/>
        <v>0</v>
      </c>
      <c r="O23" s="130">
        <f t="shared" si="4"/>
        <v>0</v>
      </c>
      <c r="P23" s="130">
        <f t="shared" si="5"/>
        <v>0</v>
      </c>
    </row>
    <row r="24" spans="1:16" ht="126">
      <c r="A24" s="133">
        <f>IF(B24&lt;&gt;"", MAX($A$1:A23)+1, "")</f>
        <v>9</v>
      </c>
      <c r="B24" s="148" t="s">
        <v>135</v>
      </c>
      <c r="C24" s="149" t="s">
        <v>672</v>
      </c>
      <c r="D24" s="219" t="s">
        <v>114</v>
      </c>
      <c r="E24" s="221">
        <v>7.83</v>
      </c>
      <c r="F24" s="220"/>
      <c r="G24" s="40"/>
      <c r="H24" s="130">
        <f t="shared" si="6"/>
        <v>0</v>
      </c>
      <c r="I24" s="131"/>
      <c r="J24" s="131"/>
      <c r="K24" s="40">
        <f t="shared" si="0"/>
        <v>0</v>
      </c>
      <c r="L24" s="130">
        <f t="shared" si="1"/>
        <v>0</v>
      </c>
      <c r="M24" s="130">
        <f t="shared" si="2"/>
        <v>0</v>
      </c>
      <c r="N24" s="130">
        <f t="shared" si="3"/>
        <v>0</v>
      </c>
      <c r="O24" s="130">
        <f t="shared" si="4"/>
        <v>0</v>
      </c>
      <c r="P24" s="130">
        <f t="shared" si="5"/>
        <v>0</v>
      </c>
    </row>
    <row r="25" spans="1:16" ht="14">
      <c r="A25" s="133" t="str">
        <f>IF(B25&lt;&gt;"", MAX($A$1:A23)+1, "")</f>
        <v/>
      </c>
      <c r="B25" s="148"/>
      <c r="C25" s="218" t="s">
        <v>169</v>
      </c>
      <c r="D25" s="150"/>
      <c r="E25" s="151"/>
      <c r="F25" s="40"/>
      <c r="G25" s="40"/>
      <c r="H25" s="130">
        <f t="shared" si="6"/>
        <v>0</v>
      </c>
      <c r="I25" s="131"/>
      <c r="J25" s="131"/>
      <c r="K25" s="40">
        <f t="shared" si="0"/>
        <v>0</v>
      </c>
      <c r="L25" s="130">
        <f t="shared" si="1"/>
        <v>0</v>
      </c>
      <c r="M25" s="130">
        <f t="shared" si="2"/>
        <v>0</v>
      </c>
      <c r="N25" s="130">
        <f t="shared" si="3"/>
        <v>0</v>
      </c>
      <c r="O25" s="130">
        <f t="shared" si="4"/>
        <v>0</v>
      </c>
      <c r="P25" s="130">
        <f t="shared" si="5"/>
        <v>0</v>
      </c>
    </row>
    <row r="26" spans="1:16" ht="56">
      <c r="A26" s="133">
        <f>IF(B26&lt;&gt;"", MAX($A$1:A25)+1, "")</f>
        <v>10</v>
      </c>
      <c r="B26" s="148" t="s">
        <v>135</v>
      </c>
      <c r="C26" s="149" t="s">
        <v>673</v>
      </c>
      <c r="D26" s="219" t="s">
        <v>103</v>
      </c>
      <c r="E26" s="221">
        <v>35</v>
      </c>
      <c r="F26" s="220"/>
      <c r="G26" s="40"/>
      <c r="H26" s="130">
        <f t="shared" si="6"/>
        <v>0</v>
      </c>
      <c r="I26" s="131"/>
      <c r="J26" s="131"/>
      <c r="K26" s="40">
        <f t="shared" si="0"/>
        <v>0</v>
      </c>
      <c r="L26" s="130">
        <f t="shared" si="1"/>
        <v>0</v>
      </c>
      <c r="M26" s="130">
        <f t="shared" si="2"/>
        <v>0</v>
      </c>
      <c r="N26" s="130">
        <f t="shared" si="3"/>
        <v>0</v>
      </c>
      <c r="O26" s="130">
        <f t="shared" si="4"/>
        <v>0</v>
      </c>
      <c r="P26" s="130">
        <f t="shared" si="5"/>
        <v>0</v>
      </c>
    </row>
    <row r="27" spans="1:16" ht="14">
      <c r="A27" s="133"/>
      <c r="B27" s="148"/>
      <c r="C27" s="224" t="s">
        <v>674</v>
      </c>
      <c r="D27" s="219" t="s">
        <v>103</v>
      </c>
      <c r="E27" s="221">
        <v>2</v>
      </c>
      <c r="F27" s="220"/>
      <c r="G27" s="40"/>
      <c r="H27" s="130">
        <f t="shared" si="6"/>
        <v>0</v>
      </c>
      <c r="I27" s="131"/>
      <c r="J27" s="131"/>
      <c r="K27" s="40">
        <f t="shared" si="0"/>
        <v>0</v>
      </c>
      <c r="L27" s="130">
        <f t="shared" si="1"/>
        <v>0</v>
      </c>
      <c r="M27" s="130">
        <f t="shared" si="2"/>
        <v>0</v>
      </c>
      <c r="N27" s="130">
        <f t="shared" si="3"/>
        <v>0</v>
      </c>
      <c r="O27" s="130">
        <f t="shared" si="4"/>
        <v>0</v>
      </c>
      <c r="P27" s="130">
        <f t="shared" si="5"/>
        <v>0</v>
      </c>
    </row>
    <row r="28" spans="1:16" ht="14">
      <c r="A28" s="133"/>
      <c r="B28" s="148"/>
      <c r="C28" s="224" t="s">
        <v>676</v>
      </c>
      <c r="D28" s="219" t="s">
        <v>103</v>
      </c>
      <c r="E28" s="221">
        <v>25</v>
      </c>
      <c r="F28" s="220"/>
      <c r="G28" s="40"/>
      <c r="H28" s="130">
        <f t="shared" si="6"/>
        <v>0</v>
      </c>
      <c r="I28" s="131"/>
      <c r="J28" s="131"/>
      <c r="K28" s="40">
        <f t="shared" si="0"/>
        <v>0</v>
      </c>
      <c r="L28" s="130">
        <f t="shared" si="1"/>
        <v>0</v>
      </c>
      <c r="M28" s="130">
        <f t="shared" si="2"/>
        <v>0</v>
      </c>
      <c r="N28" s="130">
        <f t="shared" si="3"/>
        <v>0</v>
      </c>
      <c r="O28" s="130">
        <f t="shared" si="4"/>
        <v>0</v>
      </c>
      <c r="P28" s="130">
        <f t="shared" si="5"/>
        <v>0</v>
      </c>
    </row>
    <row r="29" spans="1:16" ht="14">
      <c r="A29" s="133"/>
      <c r="B29" s="148"/>
      <c r="C29" s="224" t="s">
        <v>675</v>
      </c>
      <c r="D29" s="219" t="s">
        <v>103</v>
      </c>
      <c r="E29" s="221">
        <v>8</v>
      </c>
      <c r="F29" s="220"/>
      <c r="G29" s="40"/>
      <c r="H29" s="130">
        <f t="shared" si="6"/>
        <v>0</v>
      </c>
      <c r="I29" s="131"/>
      <c r="J29" s="131"/>
      <c r="K29" s="40">
        <f t="shared" si="0"/>
        <v>0</v>
      </c>
      <c r="L29" s="130">
        <f t="shared" si="1"/>
        <v>0</v>
      </c>
      <c r="M29" s="130">
        <f t="shared" si="2"/>
        <v>0</v>
      </c>
      <c r="N29" s="130">
        <f t="shared" si="3"/>
        <v>0</v>
      </c>
      <c r="O29" s="130">
        <f t="shared" si="4"/>
        <v>0</v>
      </c>
      <c r="P29" s="130">
        <f t="shared" si="5"/>
        <v>0</v>
      </c>
    </row>
    <row r="30" spans="1:16">
      <c r="A30" s="133"/>
      <c r="B30" s="148"/>
      <c r="C30" s="224"/>
      <c r="D30" s="219"/>
      <c r="E30" s="221"/>
      <c r="F30" s="220"/>
      <c r="G30" s="40"/>
      <c r="H30" s="130">
        <f t="shared" si="6"/>
        <v>0</v>
      </c>
      <c r="I30" s="131"/>
      <c r="J30" s="131"/>
      <c r="K30" s="40"/>
      <c r="L30" s="130"/>
      <c r="M30" s="130"/>
      <c r="N30" s="130"/>
      <c r="O30" s="130"/>
      <c r="P30" s="130"/>
    </row>
    <row r="31" spans="1:16" ht="28">
      <c r="A31" s="133"/>
      <c r="B31" s="148"/>
      <c r="C31" s="218" t="s">
        <v>677</v>
      </c>
      <c r="D31" s="219"/>
      <c r="E31" s="220"/>
      <c r="F31" s="40"/>
      <c r="G31" s="40"/>
      <c r="H31" s="130">
        <f t="shared" si="6"/>
        <v>0</v>
      </c>
      <c r="I31" s="131"/>
      <c r="J31" s="131"/>
      <c r="K31" s="40"/>
      <c r="L31" s="130"/>
      <c r="M31" s="130"/>
      <c r="N31" s="130"/>
      <c r="O31" s="130"/>
      <c r="P31" s="130"/>
    </row>
    <row r="32" spans="1:16" ht="42">
      <c r="A32" s="133">
        <f>IF(B32&lt;&gt;"", MAX($A$1:A31)+1, "")</f>
        <v>11</v>
      </c>
      <c r="B32" s="148" t="s">
        <v>137</v>
      </c>
      <c r="C32" s="149" t="s">
        <v>459</v>
      </c>
      <c r="D32" s="150" t="s">
        <v>15</v>
      </c>
      <c r="E32" s="151">
        <v>339.1</v>
      </c>
      <c r="F32" s="40"/>
      <c r="G32" s="40"/>
      <c r="H32" s="130">
        <f t="shared" si="6"/>
        <v>0</v>
      </c>
      <c r="I32" s="135"/>
      <c r="J32" s="131"/>
      <c r="K32" s="40">
        <f t="shared" ref="K32:K78" si="7">SUM(H32:J32)</f>
        <v>0</v>
      </c>
      <c r="L32" s="130">
        <f t="shared" ref="L32:L78" si="8">SUM(E32*F32)</f>
        <v>0</v>
      </c>
      <c r="M32" s="130">
        <f t="shared" ref="M32:M78" si="9">SUM(E32*H32)</f>
        <v>0</v>
      </c>
      <c r="N32" s="130">
        <f t="shared" ref="N32:N78" si="10">SUM(E32*I32)</f>
        <v>0</v>
      </c>
      <c r="O32" s="130">
        <f t="shared" ref="O32:O78" si="11">SUM(E32*J32)</f>
        <v>0</v>
      </c>
      <c r="P32" s="130">
        <f t="shared" ref="P32:P78" si="12">SUM(M32:O32)</f>
        <v>0</v>
      </c>
    </row>
    <row r="33" spans="1:16" ht="28">
      <c r="A33" s="133">
        <f>IF(B33&lt;&gt;"", MAX($A$1:A32)+1, "")</f>
        <v>12</v>
      </c>
      <c r="B33" s="148" t="s">
        <v>135</v>
      </c>
      <c r="C33" s="149" t="s">
        <v>460</v>
      </c>
      <c r="D33" s="219" t="s">
        <v>15</v>
      </c>
      <c r="E33" s="151">
        <v>339.1</v>
      </c>
      <c r="F33" s="40"/>
      <c r="G33" s="40"/>
      <c r="H33" s="130">
        <f t="shared" si="6"/>
        <v>0</v>
      </c>
      <c r="I33" s="135"/>
      <c r="J33" s="131"/>
      <c r="K33" s="40">
        <f t="shared" si="7"/>
        <v>0</v>
      </c>
      <c r="L33" s="130">
        <f t="shared" si="8"/>
        <v>0</v>
      </c>
      <c r="M33" s="130">
        <f t="shared" si="9"/>
        <v>0</v>
      </c>
      <c r="N33" s="130">
        <f t="shared" si="10"/>
        <v>0</v>
      </c>
      <c r="O33" s="130">
        <f t="shared" si="11"/>
        <v>0</v>
      </c>
      <c r="P33" s="130">
        <f t="shared" si="12"/>
        <v>0</v>
      </c>
    </row>
    <row r="34" spans="1:16" ht="70">
      <c r="A34" s="133">
        <f>IF(B34&lt;&gt;"", MAX($A$1:A33)+1, "")</f>
        <v>13</v>
      </c>
      <c r="B34" s="148" t="s">
        <v>136</v>
      </c>
      <c r="C34" s="149" t="s">
        <v>461</v>
      </c>
      <c r="D34" s="219" t="s">
        <v>15</v>
      </c>
      <c r="E34" s="151">
        <v>339.1</v>
      </c>
      <c r="F34" s="40"/>
      <c r="G34" s="40"/>
      <c r="H34" s="130">
        <f t="shared" si="6"/>
        <v>0</v>
      </c>
      <c r="I34" s="135"/>
      <c r="J34" s="131"/>
      <c r="K34" s="40">
        <f t="shared" si="7"/>
        <v>0</v>
      </c>
      <c r="L34" s="130">
        <f t="shared" si="8"/>
        <v>0</v>
      </c>
      <c r="M34" s="130">
        <f t="shared" si="9"/>
        <v>0</v>
      </c>
      <c r="N34" s="130">
        <f t="shared" si="10"/>
        <v>0</v>
      </c>
      <c r="O34" s="130">
        <f t="shared" si="11"/>
        <v>0</v>
      </c>
      <c r="P34" s="130">
        <f t="shared" si="12"/>
        <v>0</v>
      </c>
    </row>
    <row r="35" spans="1:16" ht="98">
      <c r="A35" s="133">
        <f>IF(B35&lt;&gt;"", MAX($A$1:A34)+1, "")</f>
        <v>14</v>
      </c>
      <c r="B35" s="148" t="s">
        <v>135</v>
      </c>
      <c r="C35" s="149" t="s">
        <v>678</v>
      </c>
      <c r="D35" s="219" t="s">
        <v>15</v>
      </c>
      <c r="E35" s="151">
        <v>339.1</v>
      </c>
      <c r="F35" s="40"/>
      <c r="G35" s="40"/>
      <c r="H35" s="130">
        <f t="shared" si="6"/>
        <v>0</v>
      </c>
      <c r="I35" s="135"/>
      <c r="J35" s="131"/>
      <c r="K35" s="40">
        <f t="shared" si="7"/>
        <v>0</v>
      </c>
      <c r="L35" s="130">
        <f t="shared" si="8"/>
        <v>0</v>
      </c>
      <c r="M35" s="130">
        <f t="shared" si="9"/>
        <v>0</v>
      </c>
      <c r="N35" s="130">
        <f t="shared" si="10"/>
        <v>0</v>
      </c>
      <c r="O35" s="130">
        <f t="shared" si="11"/>
        <v>0</v>
      </c>
      <c r="P35" s="130">
        <f t="shared" si="12"/>
        <v>0</v>
      </c>
    </row>
    <row r="36" spans="1:16" ht="14">
      <c r="A36" s="133" t="str">
        <f>IF(B36&lt;&gt;"", MAX($A$1:A31)+1, "")</f>
        <v/>
      </c>
      <c r="B36" s="148"/>
      <c r="C36" s="218" t="s">
        <v>465</v>
      </c>
      <c r="D36" s="150"/>
      <c r="E36" s="151"/>
      <c r="F36" s="40"/>
      <c r="G36" s="40"/>
      <c r="H36" s="130">
        <f t="shared" si="6"/>
        <v>0</v>
      </c>
      <c r="I36" s="131"/>
      <c r="J36" s="131"/>
      <c r="K36" s="40">
        <f t="shared" si="7"/>
        <v>0</v>
      </c>
      <c r="L36" s="130">
        <f t="shared" si="8"/>
        <v>0</v>
      </c>
      <c r="M36" s="130">
        <f t="shared" si="9"/>
        <v>0</v>
      </c>
      <c r="N36" s="130">
        <f t="shared" si="10"/>
        <v>0</v>
      </c>
      <c r="O36" s="130">
        <f t="shared" si="11"/>
        <v>0</v>
      </c>
      <c r="P36" s="130">
        <f t="shared" si="12"/>
        <v>0</v>
      </c>
    </row>
    <row r="37" spans="1:16" ht="28">
      <c r="A37" s="133">
        <f>IF(B37&lt;&gt;"", MAX($A$1:A36)+1, "")</f>
        <v>15</v>
      </c>
      <c r="B37" s="148" t="s">
        <v>136</v>
      </c>
      <c r="C37" s="149" t="s">
        <v>467</v>
      </c>
      <c r="D37" s="219" t="s">
        <v>15</v>
      </c>
      <c r="E37" s="151">
        <v>16</v>
      </c>
      <c r="F37" s="40"/>
      <c r="G37" s="40"/>
      <c r="H37" s="130">
        <f t="shared" si="6"/>
        <v>0</v>
      </c>
      <c r="I37" s="131"/>
      <c r="J37" s="131"/>
      <c r="K37" s="40">
        <f t="shared" si="7"/>
        <v>0</v>
      </c>
      <c r="L37" s="130">
        <f t="shared" si="8"/>
        <v>0</v>
      </c>
      <c r="M37" s="130">
        <f t="shared" si="9"/>
        <v>0</v>
      </c>
      <c r="N37" s="130">
        <f t="shared" si="10"/>
        <v>0</v>
      </c>
      <c r="O37" s="130">
        <f t="shared" si="11"/>
        <v>0</v>
      </c>
      <c r="P37" s="130">
        <f t="shared" si="12"/>
        <v>0</v>
      </c>
    </row>
    <row r="38" spans="1:16" ht="42">
      <c r="A38" s="133">
        <f>IF(B38&lt;&gt;"", MAX($A$1:A37)+1, "")</f>
        <v>16</v>
      </c>
      <c r="B38" s="148" t="s">
        <v>136</v>
      </c>
      <c r="C38" s="149" t="s">
        <v>486</v>
      </c>
      <c r="D38" s="219" t="s">
        <v>15</v>
      </c>
      <c r="E38" s="151">
        <v>16</v>
      </c>
      <c r="F38" s="40"/>
      <c r="G38" s="40"/>
      <c r="H38" s="130">
        <f t="shared" si="6"/>
        <v>0</v>
      </c>
      <c r="I38" s="131"/>
      <c r="J38" s="131"/>
      <c r="K38" s="40">
        <f t="shared" si="7"/>
        <v>0</v>
      </c>
      <c r="L38" s="130">
        <f t="shared" si="8"/>
        <v>0</v>
      </c>
      <c r="M38" s="130">
        <f t="shared" si="9"/>
        <v>0</v>
      </c>
      <c r="N38" s="130">
        <f t="shared" si="10"/>
        <v>0</v>
      </c>
      <c r="O38" s="130">
        <f t="shared" si="11"/>
        <v>0</v>
      </c>
      <c r="P38" s="130">
        <f t="shared" si="12"/>
        <v>0</v>
      </c>
    </row>
    <row r="39" spans="1:16" ht="42">
      <c r="A39" s="133">
        <f>IF(B39&lt;&gt;"", MAX($A$1:A38)+1, "")</f>
        <v>17</v>
      </c>
      <c r="B39" s="148" t="s">
        <v>136</v>
      </c>
      <c r="C39" s="149" t="s">
        <v>682</v>
      </c>
      <c r="D39" s="219" t="s">
        <v>15</v>
      </c>
      <c r="E39" s="151">
        <v>32</v>
      </c>
      <c r="F39" s="40"/>
      <c r="G39" s="40"/>
      <c r="H39" s="130">
        <f t="shared" si="6"/>
        <v>0</v>
      </c>
      <c r="I39" s="131"/>
      <c r="J39" s="131"/>
      <c r="K39" s="40">
        <f t="shared" si="7"/>
        <v>0</v>
      </c>
      <c r="L39" s="130">
        <f t="shared" si="8"/>
        <v>0</v>
      </c>
      <c r="M39" s="130">
        <f t="shared" si="9"/>
        <v>0</v>
      </c>
      <c r="N39" s="130">
        <f t="shared" si="10"/>
        <v>0</v>
      </c>
      <c r="O39" s="130">
        <f t="shared" si="11"/>
        <v>0</v>
      </c>
      <c r="P39" s="130">
        <f t="shared" si="12"/>
        <v>0</v>
      </c>
    </row>
    <row r="40" spans="1:16" ht="42">
      <c r="A40" s="133">
        <f>IF(B40&lt;&gt;"", MAX($A$1:A39)+1, "")</f>
        <v>18</v>
      </c>
      <c r="B40" s="148" t="s">
        <v>136</v>
      </c>
      <c r="C40" s="149" t="s">
        <v>684</v>
      </c>
      <c r="D40" s="219" t="s">
        <v>15</v>
      </c>
      <c r="E40" s="151">
        <v>32</v>
      </c>
      <c r="F40" s="40"/>
      <c r="G40" s="40"/>
      <c r="H40" s="130">
        <f t="shared" si="6"/>
        <v>0</v>
      </c>
      <c r="I40" s="131"/>
      <c r="J40" s="131"/>
      <c r="K40" s="40">
        <f t="shared" si="7"/>
        <v>0</v>
      </c>
      <c r="L40" s="130">
        <f t="shared" si="8"/>
        <v>0</v>
      </c>
      <c r="M40" s="130">
        <f t="shared" si="9"/>
        <v>0</v>
      </c>
      <c r="N40" s="130">
        <f t="shared" si="10"/>
        <v>0</v>
      </c>
      <c r="O40" s="130">
        <f t="shared" si="11"/>
        <v>0</v>
      </c>
      <c r="P40" s="130">
        <f t="shared" si="12"/>
        <v>0</v>
      </c>
    </row>
    <row r="41" spans="1:16" ht="28">
      <c r="A41" s="133">
        <f>IF(B41&lt;&gt;"", MAX($A$1:A40)+1, "")</f>
        <v>19</v>
      </c>
      <c r="B41" s="148" t="s">
        <v>136</v>
      </c>
      <c r="C41" s="149" t="s">
        <v>683</v>
      </c>
      <c r="D41" s="219" t="s">
        <v>15</v>
      </c>
      <c r="E41" s="151">
        <v>32</v>
      </c>
      <c r="F41" s="40"/>
      <c r="G41" s="40"/>
      <c r="H41" s="130">
        <f t="shared" si="6"/>
        <v>0</v>
      </c>
      <c r="I41" s="131"/>
      <c r="J41" s="131"/>
      <c r="K41" s="40">
        <f t="shared" si="7"/>
        <v>0</v>
      </c>
      <c r="L41" s="130">
        <f t="shared" si="8"/>
        <v>0</v>
      </c>
      <c r="M41" s="130">
        <f t="shared" si="9"/>
        <v>0</v>
      </c>
      <c r="N41" s="130">
        <f t="shared" si="10"/>
        <v>0</v>
      </c>
      <c r="O41" s="130">
        <f t="shared" si="11"/>
        <v>0</v>
      </c>
      <c r="P41" s="130">
        <f t="shared" si="12"/>
        <v>0</v>
      </c>
    </row>
    <row r="42" spans="1:16" ht="14">
      <c r="A42" s="133" t="str">
        <f>IF(B42&lt;&gt;"", MAX($A$1:A38)+1, "")</f>
        <v/>
      </c>
      <c r="B42" s="148"/>
      <c r="C42" s="218" t="s">
        <v>469</v>
      </c>
      <c r="D42" s="150"/>
      <c r="E42" s="151"/>
      <c r="F42" s="40"/>
      <c r="G42" s="40"/>
      <c r="H42" s="130">
        <f t="shared" si="6"/>
        <v>0</v>
      </c>
      <c r="I42" s="131"/>
      <c r="J42" s="131"/>
      <c r="K42" s="40">
        <f t="shared" si="7"/>
        <v>0</v>
      </c>
      <c r="L42" s="130">
        <f t="shared" si="8"/>
        <v>0</v>
      </c>
      <c r="M42" s="130">
        <f t="shared" si="9"/>
        <v>0</v>
      </c>
      <c r="N42" s="130">
        <f t="shared" si="10"/>
        <v>0</v>
      </c>
      <c r="O42" s="130">
        <f t="shared" si="11"/>
        <v>0</v>
      </c>
      <c r="P42" s="130">
        <f t="shared" si="12"/>
        <v>0</v>
      </c>
    </row>
    <row r="43" spans="1:16" ht="28">
      <c r="A43" s="133">
        <f>IF(B43&lt;&gt;"", MAX($A$1:A42)+1, "")</f>
        <v>20</v>
      </c>
      <c r="B43" s="148" t="s">
        <v>136</v>
      </c>
      <c r="C43" s="149" t="s">
        <v>467</v>
      </c>
      <c r="D43" s="219" t="s">
        <v>15</v>
      </c>
      <c r="E43" s="151">
        <v>8</v>
      </c>
      <c r="F43" s="40"/>
      <c r="G43" s="40"/>
      <c r="H43" s="130">
        <f t="shared" si="6"/>
        <v>0</v>
      </c>
      <c r="I43" s="131"/>
      <c r="J43" s="131"/>
      <c r="K43" s="40">
        <f t="shared" si="7"/>
        <v>0</v>
      </c>
      <c r="L43" s="130">
        <f t="shared" si="8"/>
        <v>0</v>
      </c>
      <c r="M43" s="130">
        <f t="shared" si="9"/>
        <v>0</v>
      </c>
      <c r="N43" s="130">
        <f t="shared" si="10"/>
        <v>0</v>
      </c>
      <c r="O43" s="130">
        <f t="shared" si="11"/>
        <v>0</v>
      </c>
      <c r="P43" s="130">
        <f t="shared" si="12"/>
        <v>0</v>
      </c>
    </row>
    <row r="44" spans="1:16" ht="42">
      <c r="A44" s="133">
        <f>IF(B44&lt;&gt;"", MAX($A$1:A43)+1, "")</f>
        <v>21</v>
      </c>
      <c r="B44" s="148" t="s">
        <v>136</v>
      </c>
      <c r="C44" s="149" t="s">
        <v>486</v>
      </c>
      <c r="D44" s="219" t="s">
        <v>15</v>
      </c>
      <c r="E44" s="151">
        <v>8</v>
      </c>
      <c r="F44" s="40"/>
      <c r="G44" s="40"/>
      <c r="H44" s="130">
        <f t="shared" si="6"/>
        <v>0</v>
      </c>
      <c r="I44" s="131"/>
      <c r="J44" s="131"/>
      <c r="K44" s="40">
        <f t="shared" si="7"/>
        <v>0</v>
      </c>
      <c r="L44" s="130">
        <f t="shared" si="8"/>
        <v>0</v>
      </c>
      <c r="M44" s="130">
        <f t="shared" si="9"/>
        <v>0</v>
      </c>
      <c r="N44" s="130">
        <f t="shared" si="10"/>
        <v>0</v>
      </c>
      <c r="O44" s="130">
        <f t="shared" si="11"/>
        <v>0</v>
      </c>
      <c r="P44" s="130">
        <f t="shared" si="12"/>
        <v>0</v>
      </c>
    </row>
    <row r="45" spans="1:16" ht="42">
      <c r="A45" s="133">
        <f>IF(B45&lt;&gt;"", MAX($A$1:A44)+1, "")</f>
        <v>22</v>
      </c>
      <c r="B45" s="148" t="s">
        <v>136</v>
      </c>
      <c r="C45" s="149" t="s">
        <v>682</v>
      </c>
      <c r="D45" s="219" t="s">
        <v>15</v>
      </c>
      <c r="E45" s="151">
        <v>16</v>
      </c>
      <c r="F45" s="40"/>
      <c r="G45" s="40"/>
      <c r="H45" s="130">
        <f t="shared" si="6"/>
        <v>0</v>
      </c>
      <c r="I45" s="131"/>
      <c r="J45" s="131"/>
      <c r="K45" s="40">
        <f t="shared" si="7"/>
        <v>0</v>
      </c>
      <c r="L45" s="130">
        <f t="shared" si="8"/>
        <v>0</v>
      </c>
      <c r="M45" s="130">
        <f t="shared" si="9"/>
        <v>0</v>
      </c>
      <c r="N45" s="130">
        <f t="shared" si="10"/>
        <v>0</v>
      </c>
      <c r="O45" s="130">
        <f t="shared" si="11"/>
        <v>0</v>
      </c>
      <c r="P45" s="130">
        <f t="shared" si="12"/>
        <v>0</v>
      </c>
    </row>
    <row r="46" spans="1:16" ht="42">
      <c r="A46" s="133">
        <f>IF(B46&lt;&gt;"", MAX($A$1:A45)+1, "")</f>
        <v>23</v>
      </c>
      <c r="B46" s="148" t="s">
        <v>136</v>
      </c>
      <c r="C46" s="149" t="s">
        <v>684</v>
      </c>
      <c r="D46" s="219" t="s">
        <v>15</v>
      </c>
      <c r="E46" s="151">
        <v>16</v>
      </c>
      <c r="F46" s="40"/>
      <c r="G46" s="40"/>
      <c r="H46" s="130">
        <f t="shared" si="6"/>
        <v>0</v>
      </c>
      <c r="I46" s="131"/>
      <c r="J46" s="131"/>
      <c r="K46" s="40">
        <f t="shared" si="7"/>
        <v>0</v>
      </c>
      <c r="L46" s="130">
        <f t="shared" si="8"/>
        <v>0</v>
      </c>
      <c r="M46" s="130">
        <f t="shared" si="9"/>
        <v>0</v>
      </c>
      <c r="N46" s="130">
        <f t="shared" si="10"/>
        <v>0</v>
      </c>
      <c r="O46" s="130">
        <f t="shared" si="11"/>
        <v>0</v>
      </c>
      <c r="P46" s="130">
        <f t="shared" si="12"/>
        <v>0</v>
      </c>
    </row>
    <row r="47" spans="1:16" ht="14">
      <c r="A47" s="133" t="str">
        <f>IF(B47&lt;&gt;"", MAX($A$1:A44)+1, "")</f>
        <v/>
      </c>
      <c r="B47" s="148"/>
      <c r="C47" s="218" t="s">
        <v>470</v>
      </c>
      <c r="D47" s="150"/>
      <c r="E47" s="151"/>
      <c r="F47" s="40"/>
      <c r="G47" s="40"/>
      <c r="H47" s="130">
        <f t="shared" si="6"/>
        <v>0</v>
      </c>
      <c r="I47" s="131"/>
      <c r="J47" s="131"/>
      <c r="K47" s="40">
        <f t="shared" si="7"/>
        <v>0</v>
      </c>
      <c r="L47" s="130">
        <f t="shared" si="8"/>
        <v>0</v>
      </c>
      <c r="M47" s="130">
        <f t="shared" si="9"/>
        <v>0</v>
      </c>
      <c r="N47" s="130">
        <f t="shared" si="10"/>
        <v>0</v>
      </c>
      <c r="O47" s="130">
        <f t="shared" si="11"/>
        <v>0</v>
      </c>
      <c r="P47" s="130">
        <f t="shared" si="12"/>
        <v>0</v>
      </c>
    </row>
    <row r="48" spans="1:16" ht="28">
      <c r="A48" s="133">
        <f>IF(B48&lt;&gt;"", MAX($A$1:A47)+1, "")</f>
        <v>24</v>
      </c>
      <c r="B48" s="148" t="s">
        <v>136</v>
      </c>
      <c r="C48" s="149" t="s">
        <v>471</v>
      </c>
      <c r="D48" s="219" t="s">
        <v>15</v>
      </c>
      <c r="E48" s="151">
        <v>212</v>
      </c>
      <c r="F48" s="40"/>
      <c r="G48" s="40"/>
      <c r="H48" s="130">
        <f t="shared" si="6"/>
        <v>0</v>
      </c>
      <c r="I48" s="131"/>
      <c r="J48" s="131"/>
      <c r="K48" s="40">
        <f t="shared" si="7"/>
        <v>0</v>
      </c>
      <c r="L48" s="130">
        <f t="shared" si="8"/>
        <v>0</v>
      </c>
      <c r="M48" s="130">
        <f t="shared" si="9"/>
        <v>0</v>
      </c>
      <c r="N48" s="130">
        <f t="shared" si="10"/>
        <v>0</v>
      </c>
      <c r="O48" s="130">
        <f t="shared" si="11"/>
        <v>0</v>
      </c>
      <c r="P48" s="130">
        <f t="shared" si="12"/>
        <v>0</v>
      </c>
    </row>
    <row r="49" spans="1:16" ht="28">
      <c r="A49" s="133">
        <f>IF(B49&lt;&gt;"", MAX($A$1:A48)+1, "")</f>
        <v>25</v>
      </c>
      <c r="B49" s="148" t="s">
        <v>136</v>
      </c>
      <c r="C49" s="149" t="s">
        <v>485</v>
      </c>
      <c r="D49" s="219" t="s">
        <v>15</v>
      </c>
      <c r="E49" s="151">
        <v>212</v>
      </c>
      <c r="F49" s="40"/>
      <c r="G49" s="40"/>
      <c r="H49" s="130">
        <f t="shared" si="6"/>
        <v>0</v>
      </c>
      <c r="I49" s="131"/>
      <c r="J49" s="131"/>
      <c r="K49" s="40">
        <f t="shared" si="7"/>
        <v>0</v>
      </c>
      <c r="L49" s="130">
        <f t="shared" si="8"/>
        <v>0</v>
      </c>
      <c r="M49" s="130">
        <f t="shared" si="9"/>
        <v>0</v>
      </c>
      <c r="N49" s="130">
        <f t="shared" si="10"/>
        <v>0</v>
      </c>
      <c r="O49" s="130">
        <f t="shared" si="11"/>
        <v>0</v>
      </c>
      <c r="P49" s="130">
        <f t="shared" si="12"/>
        <v>0</v>
      </c>
    </row>
    <row r="50" spans="1:16" ht="28">
      <c r="A50" s="133">
        <f>IF(B50&lt;&gt;"", MAX($A$1:A48)+1, "")</f>
        <v>25</v>
      </c>
      <c r="B50" s="148" t="s">
        <v>136</v>
      </c>
      <c r="C50" s="149" t="s">
        <v>466</v>
      </c>
      <c r="D50" s="219" t="s">
        <v>15</v>
      </c>
      <c r="E50" s="151">
        <v>212</v>
      </c>
      <c r="F50" s="40"/>
      <c r="G50" s="40"/>
      <c r="H50" s="130">
        <f t="shared" si="6"/>
        <v>0</v>
      </c>
      <c r="I50" s="131"/>
      <c r="J50" s="131"/>
      <c r="K50" s="40">
        <f t="shared" si="7"/>
        <v>0</v>
      </c>
      <c r="L50" s="130">
        <f t="shared" si="8"/>
        <v>0</v>
      </c>
      <c r="M50" s="130">
        <f t="shared" si="9"/>
        <v>0</v>
      </c>
      <c r="N50" s="130">
        <f t="shared" si="10"/>
        <v>0</v>
      </c>
      <c r="O50" s="130">
        <f t="shared" si="11"/>
        <v>0</v>
      </c>
      <c r="P50" s="130">
        <f t="shared" si="12"/>
        <v>0</v>
      </c>
    </row>
    <row r="51" spans="1:16" ht="28">
      <c r="A51" s="133">
        <f>IF(B51&lt;&gt;"", MAX($A$1:A50)+1, "")</f>
        <v>26</v>
      </c>
      <c r="B51" s="148" t="s">
        <v>136</v>
      </c>
      <c r="C51" s="149" t="s">
        <v>467</v>
      </c>
      <c r="D51" s="219" t="s">
        <v>15</v>
      </c>
      <c r="E51" s="151">
        <v>212</v>
      </c>
      <c r="F51" s="40"/>
      <c r="G51" s="40"/>
      <c r="H51" s="130">
        <f t="shared" si="6"/>
        <v>0</v>
      </c>
      <c r="I51" s="131"/>
      <c r="J51" s="131"/>
      <c r="K51" s="40">
        <f t="shared" si="7"/>
        <v>0</v>
      </c>
      <c r="L51" s="130">
        <f t="shared" si="8"/>
        <v>0</v>
      </c>
      <c r="M51" s="130">
        <f t="shared" si="9"/>
        <v>0</v>
      </c>
      <c r="N51" s="130">
        <f t="shared" si="10"/>
        <v>0</v>
      </c>
      <c r="O51" s="130">
        <f t="shared" si="11"/>
        <v>0</v>
      </c>
      <c r="P51" s="130">
        <f t="shared" si="12"/>
        <v>0</v>
      </c>
    </row>
    <row r="52" spans="1:16" ht="42">
      <c r="A52" s="133">
        <f>IF(B52&lt;&gt;"", MAX($A$1:A51)+1, "")</f>
        <v>27</v>
      </c>
      <c r="B52" s="148" t="s">
        <v>136</v>
      </c>
      <c r="C52" s="149" t="s">
        <v>487</v>
      </c>
      <c r="D52" s="219" t="s">
        <v>15</v>
      </c>
      <c r="E52" s="151">
        <v>212</v>
      </c>
      <c r="F52" s="40"/>
      <c r="G52" s="40"/>
      <c r="H52" s="130">
        <f t="shared" si="6"/>
        <v>0</v>
      </c>
      <c r="I52" s="131"/>
      <c r="J52" s="131"/>
      <c r="K52" s="40">
        <f t="shared" si="7"/>
        <v>0</v>
      </c>
      <c r="L52" s="130">
        <f t="shared" si="8"/>
        <v>0</v>
      </c>
      <c r="M52" s="130">
        <f t="shared" si="9"/>
        <v>0</v>
      </c>
      <c r="N52" s="130">
        <f t="shared" si="10"/>
        <v>0</v>
      </c>
      <c r="O52" s="130">
        <f t="shared" si="11"/>
        <v>0</v>
      </c>
      <c r="P52" s="130">
        <f t="shared" si="12"/>
        <v>0</v>
      </c>
    </row>
    <row r="53" spans="1:16" ht="28">
      <c r="A53" s="133" t="str">
        <f>IF(B53&lt;&gt;"", MAX($A$1:A52)+1, "")</f>
        <v/>
      </c>
      <c r="B53" s="148"/>
      <c r="C53" s="218" t="s">
        <v>604</v>
      </c>
      <c r="D53" s="150"/>
      <c r="E53" s="151"/>
      <c r="F53" s="40"/>
      <c r="G53" s="40"/>
      <c r="H53" s="130">
        <f t="shared" si="6"/>
        <v>0</v>
      </c>
      <c r="I53" s="131"/>
      <c r="J53" s="131"/>
      <c r="K53" s="40">
        <f t="shared" si="7"/>
        <v>0</v>
      </c>
      <c r="L53" s="130">
        <f t="shared" si="8"/>
        <v>0</v>
      </c>
      <c r="M53" s="130">
        <f t="shared" si="9"/>
        <v>0</v>
      </c>
      <c r="N53" s="130">
        <f t="shared" si="10"/>
        <v>0</v>
      </c>
      <c r="O53" s="130">
        <f t="shared" si="11"/>
        <v>0</v>
      </c>
      <c r="P53" s="130">
        <f t="shared" si="12"/>
        <v>0</v>
      </c>
    </row>
    <row r="54" spans="1:16" ht="70">
      <c r="A54" s="133">
        <f>IF(B54&lt;&gt;"", MAX($A$1:A53)+1, "")</f>
        <v>28</v>
      </c>
      <c r="B54" s="225" t="s">
        <v>167</v>
      </c>
      <c r="C54" s="226" t="s">
        <v>602</v>
      </c>
      <c r="D54" s="227" t="s">
        <v>15</v>
      </c>
      <c r="E54" s="228">
        <v>185</v>
      </c>
      <c r="F54" s="229"/>
      <c r="G54" s="229"/>
      <c r="H54" s="130">
        <f t="shared" si="6"/>
        <v>0</v>
      </c>
      <c r="I54" s="230"/>
      <c r="J54" s="231"/>
      <c r="K54" s="40">
        <f t="shared" si="7"/>
        <v>0</v>
      </c>
      <c r="L54" s="130">
        <f t="shared" si="8"/>
        <v>0</v>
      </c>
      <c r="M54" s="130">
        <f t="shared" si="9"/>
        <v>0</v>
      </c>
      <c r="N54" s="130">
        <f t="shared" si="10"/>
        <v>0</v>
      </c>
      <c r="O54" s="130">
        <f t="shared" si="11"/>
        <v>0</v>
      </c>
      <c r="P54" s="130">
        <f t="shared" si="12"/>
        <v>0</v>
      </c>
    </row>
    <row r="55" spans="1:16" ht="28">
      <c r="A55" s="133">
        <f>IF(B55&lt;&gt;"", MAX($A$1:A54)+1, "")</f>
        <v>29</v>
      </c>
      <c r="B55" s="225" t="s">
        <v>167</v>
      </c>
      <c r="C55" s="226" t="s">
        <v>603</v>
      </c>
      <c r="D55" s="227" t="s">
        <v>15</v>
      </c>
      <c r="E55" s="228">
        <v>185</v>
      </c>
      <c r="F55" s="229"/>
      <c r="G55" s="229"/>
      <c r="H55" s="130">
        <f t="shared" si="6"/>
        <v>0</v>
      </c>
      <c r="I55" s="230"/>
      <c r="J55" s="231"/>
      <c r="K55" s="40">
        <f t="shared" si="7"/>
        <v>0</v>
      </c>
      <c r="L55" s="130">
        <f t="shared" si="8"/>
        <v>0</v>
      </c>
      <c r="M55" s="130">
        <f t="shared" si="9"/>
        <v>0</v>
      </c>
      <c r="N55" s="130">
        <f t="shared" si="10"/>
        <v>0</v>
      </c>
      <c r="O55" s="130">
        <f t="shared" si="11"/>
        <v>0</v>
      </c>
      <c r="P55" s="130">
        <f t="shared" si="12"/>
        <v>0</v>
      </c>
    </row>
    <row r="56" spans="1:16" ht="42">
      <c r="A56" s="133">
        <f>IF(B56&lt;&gt;"", MAX($A$1:A55)+1, "")</f>
        <v>30</v>
      </c>
      <c r="B56" s="225" t="s">
        <v>167</v>
      </c>
      <c r="C56" s="226" t="s">
        <v>679</v>
      </c>
      <c r="D56" s="227" t="s">
        <v>15</v>
      </c>
      <c r="E56" s="228">
        <v>740</v>
      </c>
      <c r="F56" s="229"/>
      <c r="G56" s="229"/>
      <c r="H56" s="130">
        <f t="shared" si="6"/>
        <v>0</v>
      </c>
      <c r="I56" s="230"/>
      <c r="J56" s="231"/>
      <c r="K56" s="40">
        <f t="shared" si="7"/>
        <v>0</v>
      </c>
      <c r="L56" s="130">
        <f t="shared" si="8"/>
        <v>0</v>
      </c>
      <c r="M56" s="130">
        <f t="shared" si="9"/>
        <v>0</v>
      </c>
      <c r="N56" s="130">
        <f t="shared" si="10"/>
        <v>0</v>
      </c>
      <c r="O56" s="130">
        <f t="shared" si="11"/>
        <v>0</v>
      </c>
      <c r="P56" s="130">
        <f t="shared" si="12"/>
        <v>0</v>
      </c>
    </row>
    <row r="57" spans="1:16" ht="28">
      <c r="A57" s="133"/>
      <c r="B57" s="225"/>
      <c r="C57" s="218" t="s">
        <v>685</v>
      </c>
      <c r="D57" s="227"/>
      <c r="E57" s="228"/>
      <c r="F57" s="229"/>
      <c r="G57" s="229"/>
      <c r="H57" s="130">
        <f t="shared" si="6"/>
        <v>0</v>
      </c>
      <c r="I57" s="230"/>
      <c r="J57" s="231"/>
      <c r="K57" s="40">
        <f t="shared" si="7"/>
        <v>0</v>
      </c>
      <c r="L57" s="130">
        <f t="shared" si="8"/>
        <v>0</v>
      </c>
      <c r="M57" s="130">
        <f t="shared" si="9"/>
        <v>0</v>
      </c>
      <c r="N57" s="130">
        <f t="shared" si="10"/>
        <v>0</v>
      </c>
      <c r="O57" s="130">
        <f t="shared" si="11"/>
        <v>0</v>
      </c>
      <c r="P57" s="130">
        <f t="shared" si="12"/>
        <v>0</v>
      </c>
    </row>
    <row r="58" spans="1:16" ht="70">
      <c r="A58" s="133">
        <f>IF(B58&lt;&gt;"", MAX($A$1:A57)+1, "")</f>
        <v>31</v>
      </c>
      <c r="B58" s="225" t="s">
        <v>167</v>
      </c>
      <c r="C58" s="226" t="s">
        <v>602</v>
      </c>
      <c r="D58" s="227" t="s">
        <v>15</v>
      </c>
      <c r="E58" s="228">
        <v>72</v>
      </c>
      <c r="F58" s="229"/>
      <c r="G58" s="229"/>
      <c r="H58" s="130">
        <f t="shared" si="6"/>
        <v>0</v>
      </c>
      <c r="I58" s="230"/>
      <c r="J58" s="231"/>
      <c r="K58" s="40">
        <f t="shared" si="7"/>
        <v>0</v>
      </c>
      <c r="L58" s="130">
        <f t="shared" si="8"/>
        <v>0</v>
      </c>
      <c r="M58" s="130">
        <f t="shared" si="9"/>
        <v>0</v>
      </c>
      <c r="N58" s="130">
        <f t="shared" si="10"/>
        <v>0</v>
      </c>
      <c r="O58" s="130">
        <f t="shared" si="11"/>
        <v>0</v>
      </c>
      <c r="P58" s="130">
        <f t="shared" si="12"/>
        <v>0</v>
      </c>
    </row>
    <row r="59" spans="1:16" ht="28">
      <c r="A59" s="133">
        <f>IF(B59&lt;&gt;"", MAX($A$1:A58)+1, "")</f>
        <v>32</v>
      </c>
      <c r="B59" s="225" t="s">
        <v>167</v>
      </c>
      <c r="C59" s="226" t="s">
        <v>686</v>
      </c>
      <c r="D59" s="227" t="s">
        <v>15</v>
      </c>
      <c r="E59" s="228">
        <v>61</v>
      </c>
      <c r="F59" s="229"/>
      <c r="G59" s="229"/>
      <c r="H59" s="130">
        <f t="shared" si="6"/>
        <v>0</v>
      </c>
      <c r="I59" s="230"/>
      <c r="J59" s="231"/>
      <c r="K59" s="40">
        <f t="shared" si="7"/>
        <v>0</v>
      </c>
      <c r="L59" s="130">
        <f t="shared" si="8"/>
        <v>0</v>
      </c>
      <c r="M59" s="130">
        <f t="shared" si="9"/>
        <v>0</v>
      </c>
      <c r="N59" s="130">
        <f t="shared" si="10"/>
        <v>0</v>
      </c>
      <c r="O59" s="130">
        <f t="shared" si="11"/>
        <v>0</v>
      </c>
      <c r="P59" s="130">
        <f t="shared" si="12"/>
        <v>0</v>
      </c>
    </row>
    <row r="60" spans="1:16" ht="28">
      <c r="A60" s="133">
        <f>IF(B60&lt;&gt;"", MAX($A$1:A59)+1, "")</f>
        <v>33</v>
      </c>
      <c r="B60" s="225" t="s">
        <v>167</v>
      </c>
      <c r="C60" s="226" t="s">
        <v>687</v>
      </c>
      <c r="D60" s="227" t="s">
        <v>15</v>
      </c>
      <c r="E60" s="228">
        <v>11</v>
      </c>
      <c r="F60" s="229"/>
      <c r="G60" s="229"/>
      <c r="H60" s="130">
        <f t="shared" si="6"/>
        <v>0</v>
      </c>
      <c r="I60" s="230"/>
      <c r="J60" s="231"/>
      <c r="K60" s="40">
        <f t="shared" si="7"/>
        <v>0</v>
      </c>
      <c r="L60" s="130">
        <f t="shared" si="8"/>
        <v>0</v>
      </c>
      <c r="M60" s="130">
        <f t="shared" si="9"/>
        <v>0</v>
      </c>
      <c r="N60" s="130">
        <f t="shared" si="10"/>
        <v>0</v>
      </c>
      <c r="O60" s="130">
        <f t="shared" si="11"/>
        <v>0</v>
      </c>
      <c r="P60" s="130">
        <f t="shared" si="12"/>
        <v>0</v>
      </c>
    </row>
    <row r="61" spans="1:16" ht="42">
      <c r="A61" s="133">
        <f>IF(B61&lt;&gt;"", MAX($A$1:A60)+1, "")</f>
        <v>34</v>
      </c>
      <c r="B61" s="225" t="s">
        <v>167</v>
      </c>
      <c r="C61" s="226" t="s">
        <v>688</v>
      </c>
      <c r="D61" s="227" t="s">
        <v>15</v>
      </c>
      <c r="E61" s="228">
        <v>74</v>
      </c>
      <c r="F61" s="229"/>
      <c r="G61" s="229"/>
      <c r="H61" s="130">
        <f t="shared" si="6"/>
        <v>0</v>
      </c>
      <c r="I61" s="230"/>
      <c r="J61" s="231"/>
      <c r="K61" s="40">
        <f t="shared" si="7"/>
        <v>0</v>
      </c>
      <c r="L61" s="130">
        <f t="shared" si="8"/>
        <v>0</v>
      </c>
      <c r="M61" s="130">
        <f t="shared" si="9"/>
        <v>0</v>
      </c>
      <c r="N61" s="130">
        <f t="shared" si="10"/>
        <v>0</v>
      </c>
      <c r="O61" s="130">
        <f t="shared" si="11"/>
        <v>0</v>
      </c>
      <c r="P61" s="130">
        <f t="shared" si="12"/>
        <v>0</v>
      </c>
    </row>
    <row r="62" spans="1:16" ht="42">
      <c r="A62" s="133">
        <f>IF(B62&lt;&gt;"", MAX($A$1:A61)+1, "")</f>
        <v>35</v>
      </c>
      <c r="B62" s="225" t="s">
        <v>167</v>
      </c>
      <c r="C62" s="226" t="s">
        <v>689</v>
      </c>
      <c r="D62" s="227" t="s">
        <v>15</v>
      </c>
      <c r="E62" s="228">
        <v>74</v>
      </c>
      <c r="F62" s="229"/>
      <c r="G62" s="229"/>
      <c r="H62" s="130">
        <f t="shared" si="6"/>
        <v>0</v>
      </c>
      <c r="I62" s="230"/>
      <c r="J62" s="231"/>
      <c r="K62" s="40">
        <f t="shared" si="7"/>
        <v>0</v>
      </c>
      <c r="L62" s="130">
        <f t="shared" si="8"/>
        <v>0</v>
      </c>
      <c r="M62" s="130">
        <f t="shared" si="9"/>
        <v>0</v>
      </c>
      <c r="N62" s="130">
        <f t="shared" si="10"/>
        <v>0</v>
      </c>
      <c r="O62" s="130">
        <f t="shared" si="11"/>
        <v>0</v>
      </c>
      <c r="P62" s="130">
        <f t="shared" si="12"/>
        <v>0</v>
      </c>
    </row>
    <row r="63" spans="1:16" ht="42">
      <c r="A63" s="133">
        <f>IF(B63&lt;&gt;"", MAX($A$1:A62)+1, "")</f>
        <v>36</v>
      </c>
      <c r="B63" s="225" t="s">
        <v>167</v>
      </c>
      <c r="C63" s="226" t="s">
        <v>690</v>
      </c>
      <c r="D63" s="227" t="s">
        <v>15</v>
      </c>
      <c r="E63" s="228">
        <v>140</v>
      </c>
      <c r="F63" s="229"/>
      <c r="G63" s="229"/>
      <c r="H63" s="130">
        <f t="shared" si="6"/>
        <v>0</v>
      </c>
      <c r="I63" s="230"/>
      <c r="J63" s="231"/>
      <c r="K63" s="40">
        <f t="shared" si="7"/>
        <v>0</v>
      </c>
      <c r="L63" s="130">
        <f t="shared" si="8"/>
        <v>0</v>
      </c>
      <c r="M63" s="130">
        <f t="shared" si="9"/>
        <v>0</v>
      </c>
      <c r="N63" s="130">
        <f t="shared" si="10"/>
        <v>0</v>
      </c>
      <c r="O63" s="130">
        <f t="shared" si="11"/>
        <v>0</v>
      </c>
      <c r="P63" s="130">
        <f t="shared" si="12"/>
        <v>0</v>
      </c>
    </row>
    <row r="64" spans="1:16">
      <c r="A64" s="133"/>
      <c r="B64" s="225"/>
      <c r="C64" s="226"/>
      <c r="D64" s="227"/>
      <c r="E64" s="228"/>
      <c r="F64" s="229"/>
      <c r="G64" s="229"/>
      <c r="H64" s="130">
        <f t="shared" si="6"/>
        <v>0</v>
      </c>
      <c r="I64" s="230"/>
      <c r="J64" s="231"/>
      <c r="K64" s="40">
        <f t="shared" si="7"/>
        <v>0</v>
      </c>
      <c r="L64" s="130">
        <f t="shared" si="8"/>
        <v>0</v>
      </c>
      <c r="M64" s="130">
        <f t="shared" si="9"/>
        <v>0</v>
      </c>
      <c r="N64" s="130">
        <f t="shared" si="10"/>
        <v>0</v>
      </c>
      <c r="O64" s="130">
        <f t="shared" si="11"/>
        <v>0</v>
      </c>
      <c r="P64" s="130">
        <f t="shared" si="12"/>
        <v>0</v>
      </c>
    </row>
    <row r="65" spans="1:17" ht="28">
      <c r="A65" s="133" t="str">
        <f>IF(B65&lt;&gt;"", MAX($A$1:A56)+1, "")</f>
        <v/>
      </c>
      <c r="B65" s="225"/>
      <c r="C65" s="218" t="s">
        <v>605</v>
      </c>
      <c r="D65" s="150"/>
      <c r="E65" s="151"/>
      <c r="F65" s="40"/>
      <c r="G65" s="40"/>
      <c r="H65" s="130">
        <f t="shared" si="6"/>
        <v>0</v>
      </c>
      <c r="I65" s="131"/>
      <c r="J65" s="131"/>
      <c r="K65" s="40">
        <f t="shared" si="7"/>
        <v>0</v>
      </c>
      <c r="L65" s="130">
        <f t="shared" si="8"/>
        <v>0</v>
      </c>
      <c r="M65" s="130">
        <f t="shared" si="9"/>
        <v>0</v>
      </c>
      <c r="N65" s="130">
        <f t="shared" si="10"/>
        <v>0</v>
      </c>
      <c r="O65" s="130">
        <f t="shared" si="11"/>
        <v>0</v>
      </c>
      <c r="P65" s="130">
        <f t="shared" si="12"/>
        <v>0</v>
      </c>
    </row>
    <row r="66" spans="1:17" ht="70">
      <c r="A66" s="133">
        <f>IF(B66&lt;&gt;"", MAX($A$1:A65)+1, "")</f>
        <v>37</v>
      </c>
      <c r="B66" s="225" t="s">
        <v>167</v>
      </c>
      <c r="C66" s="149" t="s">
        <v>606</v>
      </c>
      <c r="D66" s="219" t="s">
        <v>15</v>
      </c>
      <c r="E66" s="151">
        <v>70</v>
      </c>
      <c r="F66" s="40"/>
      <c r="G66" s="40"/>
      <c r="H66" s="130">
        <f t="shared" si="6"/>
        <v>0</v>
      </c>
      <c r="I66" s="131"/>
      <c r="J66" s="131"/>
      <c r="K66" s="40">
        <f t="shared" si="7"/>
        <v>0</v>
      </c>
      <c r="L66" s="130">
        <f t="shared" si="8"/>
        <v>0</v>
      </c>
      <c r="M66" s="130">
        <f t="shared" si="9"/>
        <v>0</v>
      </c>
      <c r="N66" s="130">
        <f t="shared" si="10"/>
        <v>0</v>
      </c>
      <c r="O66" s="130">
        <f t="shared" si="11"/>
        <v>0</v>
      </c>
      <c r="P66" s="130">
        <f t="shared" si="12"/>
        <v>0</v>
      </c>
    </row>
    <row r="67" spans="1:17" ht="70">
      <c r="A67" s="133">
        <f>IF(B67&lt;&gt;"", MAX($A$1:A66)+1, "")</f>
        <v>38</v>
      </c>
      <c r="B67" s="225" t="s">
        <v>167</v>
      </c>
      <c r="C67" s="232" t="s">
        <v>607</v>
      </c>
      <c r="D67" s="150" t="s">
        <v>15</v>
      </c>
      <c r="E67" s="151">
        <v>70</v>
      </c>
      <c r="F67" s="233"/>
      <c r="G67" s="233"/>
      <c r="H67" s="130">
        <f t="shared" si="6"/>
        <v>0</v>
      </c>
      <c r="I67" s="234"/>
      <c r="J67" s="233"/>
      <c r="K67" s="40">
        <f t="shared" si="7"/>
        <v>0</v>
      </c>
      <c r="L67" s="130">
        <f t="shared" si="8"/>
        <v>0</v>
      </c>
      <c r="M67" s="130">
        <f t="shared" si="9"/>
        <v>0</v>
      </c>
      <c r="N67" s="130">
        <f t="shared" si="10"/>
        <v>0</v>
      </c>
      <c r="O67" s="130">
        <f t="shared" si="11"/>
        <v>0</v>
      </c>
      <c r="P67" s="130">
        <f t="shared" si="12"/>
        <v>0</v>
      </c>
    </row>
    <row r="68" spans="1:17" ht="28">
      <c r="A68" s="133" t="str">
        <f>IF(B68&lt;&gt;"", MAX($A$1:A67)+1, "")</f>
        <v/>
      </c>
      <c r="B68" s="225"/>
      <c r="C68" s="218" t="s">
        <v>608</v>
      </c>
      <c r="D68" s="150"/>
      <c r="E68" s="151"/>
      <c r="F68" s="40"/>
      <c r="G68" s="40"/>
      <c r="H68" s="130">
        <f t="shared" si="6"/>
        <v>0</v>
      </c>
      <c r="I68" s="131"/>
      <c r="J68" s="131"/>
      <c r="K68" s="40">
        <f t="shared" si="7"/>
        <v>0</v>
      </c>
      <c r="L68" s="130">
        <f t="shared" si="8"/>
        <v>0</v>
      </c>
      <c r="M68" s="130">
        <f t="shared" si="9"/>
        <v>0</v>
      </c>
      <c r="N68" s="130">
        <f t="shared" si="10"/>
        <v>0</v>
      </c>
      <c r="O68" s="130">
        <f t="shared" si="11"/>
        <v>0</v>
      </c>
      <c r="P68" s="130">
        <f t="shared" si="12"/>
        <v>0</v>
      </c>
    </row>
    <row r="69" spans="1:17" ht="28">
      <c r="A69" s="133">
        <f>IF(B69&lt;&gt;"", MAX($A$1:A68)+1, "")</f>
        <v>39</v>
      </c>
      <c r="B69" s="225" t="s">
        <v>167</v>
      </c>
      <c r="C69" s="226" t="s">
        <v>610</v>
      </c>
      <c r="D69" s="227" t="s">
        <v>15</v>
      </c>
      <c r="E69" s="151">
        <v>40</v>
      </c>
      <c r="F69" s="229"/>
      <c r="G69" s="229"/>
      <c r="H69" s="130">
        <f t="shared" si="6"/>
        <v>0</v>
      </c>
      <c r="I69" s="230"/>
      <c r="J69" s="231"/>
      <c r="K69" s="40">
        <f t="shared" si="7"/>
        <v>0</v>
      </c>
      <c r="L69" s="130">
        <f t="shared" si="8"/>
        <v>0</v>
      </c>
      <c r="M69" s="130">
        <f t="shared" si="9"/>
        <v>0</v>
      </c>
      <c r="N69" s="130">
        <f t="shared" si="10"/>
        <v>0</v>
      </c>
      <c r="O69" s="130">
        <f t="shared" si="11"/>
        <v>0</v>
      </c>
      <c r="P69" s="144">
        <f t="shared" si="12"/>
        <v>0</v>
      </c>
      <c r="Q69" s="235"/>
    </row>
    <row r="70" spans="1:17" ht="70">
      <c r="A70" s="133">
        <f>IF(B70&lt;&gt;"", MAX($A$1:A69)+1, "")</f>
        <v>40</v>
      </c>
      <c r="B70" s="225" t="s">
        <v>167</v>
      </c>
      <c r="C70" s="149" t="s">
        <v>609</v>
      </c>
      <c r="D70" s="219" t="s">
        <v>15</v>
      </c>
      <c r="E70" s="151">
        <v>40</v>
      </c>
      <c r="F70" s="233"/>
      <c r="G70" s="233"/>
      <c r="H70" s="130">
        <f t="shared" si="6"/>
        <v>0</v>
      </c>
      <c r="I70" s="234"/>
      <c r="J70" s="233"/>
      <c r="K70" s="40">
        <f t="shared" si="7"/>
        <v>0</v>
      </c>
      <c r="L70" s="130">
        <f t="shared" si="8"/>
        <v>0</v>
      </c>
      <c r="M70" s="130">
        <f t="shared" si="9"/>
        <v>0</v>
      </c>
      <c r="N70" s="130">
        <f t="shared" si="10"/>
        <v>0</v>
      </c>
      <c r="O70" s="130">
        <f t="shared" si="11"/>
        <v>0</v>
      </c>
      <c r="P70" s="130">
        <f t="shared" si="12"/>
        <v>0</v>
      </c>
    </row>
    <row r="71" spans="1:17" ht="28">
      <c r="A71" s="133">
        <f>IF(B71&lt;&gt;"", MAX($A$1:A70)+1, "")</f>
        <v>41</v>
      </c>
      <c r="B71" s="225" t="s">
        <v>167</v>
      </c>
      <c r="C71" s="226" t="s">
        <v>681</v>
      </c>
      <c r="D71" s="227" t="s">
        <v>15</v>
      </c>
      <c r="E71" s="151">
        <v>80</v>
      </c>
      <c r="F71" s="233"/>
      <c r="G71" s="233"/>
      <c r="H71" s="130">
        <f t="shared" si="6"/>
        <v>0</v>
      </c>
      <c r="I71" s="234"/>
      <c r="J71" s="233"/>
      <c r="K71" s="40">
        <f t="shared" si="7"/>
        <v>0</v>
      </c>
      <c r="L71" s="130">
        <f t="shared" si="8"/>
        <v>0</v>
      </c>
      <c r="M71" s="130">
        <f t="shared" si="9"/>
        <v>0</v>
      </c>
      <c r="N71" s="130">
        <f t="shared" si="10"/>
        <v>0</v>
      </c>
      <c r="O71" s="130">
        <f t="shared" si="11"/>
        <v>0</v>
      </c>
      <c r="P71" s="130">
        <f t="shared" si="12"/>
        <v>0</v>
      </c>
    </row>
    <row r="72" spans="1:17" ht="84">
      <c r="A72" s="133">
        <f>IF(B72&lt;&gt;"", MAX($A$1:A71)+1, "")</f>
        <v>42</v>
      </c>
      <c r="B72" s="225" t="s">
        <v>167</v>
      </c>
      <c r="C72" s="232" t="s">
        <v>680</v>
      </c>
      <c r="D72" s="150" t="s">
        <v>15</v>
      </c>
      <c r="E72" s="151">
        <v>80</v>
      </c>
      <c r="F72" s="233"/>
      <c r="G72" s="233"/>
      <c r="H72" s="130">
        <f t="shared" si="6"/>
        <v>0</v>
      </c>
      <c r="I72" s="234"/>
      <c r="J72" s="233"/>
      <c r="K72" s="40">
        <f t="shared" si="7"/>
        <v>0</v>
      </c>
      <c r="L72" s="130">
        <f t="shared" si="8"/>
        <v>0</v>
      </c>
      <c r="M72" s="130">
        <f t="shared" si="9"/>
        <v>0</v>
      </c>
      <c r="N72" s="130">
        <f t="shared" si="10"/>
        <v>0</v>
      </c>
      <c r="O72" s="130">
        <f t="shared" si="11"/>
        <v>0</v>
      </c>
      <c r="P72" s="130">
        <f t="shared" si="12"/>
        <v>0</v>
      </c>
    </row>
    <row r="73" spans="1:17" ht="28">
      <c r="A73" s="133" t="str">
        <f>IF(B73&lt;&gt;"", MAX($A$1:A69)+1, "")</f>
        <v/>
      </c>
      <c r="B73" s="225"/>
      <c r="C73" s="218" t="s">
        <v>611</v>
      </c>
      <c r="D73" s="150"/>
      <c r="E73" s="151"/>
      <c r="F73" s="40"/>
      <c r="G73" s="40"/>
      <c r="H73" s="130">
        <f t="shared" si="6"/>
        <v>0</v>
      </c>
      <c r="I73" s="131"/>
      <c r="J73" s="131"/>
      <c r="K73" s="40">
        <f t="shared" si="7"/>
        <v>0</v>
      </c>
      <c r="L73" s="130">
        <f t="shared" si="8"/>
        <v>0</v>
      </c>
      <c r="M73" s="130">
        <f t="shared" si="9"/>
        <v>0</v>
      </c>
      <c r="N73" s="130">
        <f t="shared" si="10"/>
        <v>0</v>
      </c>
      <c r="O73" s="130">
        <f t="shared" si="11"/>
        <v>0</v>
      </c>
      <c r="P73" s="130">
        <f t="shared" si="12"/>
        <v>0</v>
      </c>
    </row>
    <row r="74" spans="1:17" ht="42">
      <c r="A74" s="133">
        <f>IF(B74&lt;&gt;"", MAX($A$1:A73)+1, "")</f>
        <v>43</v>
      </c>
      <c r="B74" s="225" t="s">
        <v>167</v>
      </c>
      <c r="C74" s="232" t="s">
        <v>612</v>
      </c>
      <c r="D74" s="150" t="s">
        <v>128</v>
      </c>
      <c r="E74" s="151">
        <v>1</v>
      </c>
      <c r="F74" s="233"/>
      <c r="G74" s="233"/>
      <c r="H74" s="130">
        <f t="shared" si="6"/>
        <v>0</v>
      </c>
      <c r="I74" s="234"/>
      <c r="J74" s="233"/>
      <c r="K74" s="40">
        <f t="shared" si="7"/>
        <v>0</v>
      </c>
      <c r="L74" s="130">
        <f t="shared" si="8"/>
        <v>0</v>
      </c>
      <c r="M74" s="130">
        <f t="shared" si="9"/>
        <v>0</v>
      </c>
      <c r="N74" s="130">
        <f t="shared" si="10"/>
        <v>0</v>
      </c>
      <c r="O74" s="130">
        <f t="shared" si="11"/>
        <v>0</v>
      </c>
      <c r="P74" s="130">
        <f t="shared" si="12"/>
        <v>0</v>
      </c>
    </row>
    <row r="75" spans="1:17" ht="14">
      <c r="A75" s="133" t="str">
        <f>IF(B75&lt;&gt;"", MAX($A$1:A74)+1, "")</f>
        <v/>
      </c>
      <c r="B75" s="225"/>
      <c r="C75" s="218" t="s">
        <v>613</v>
      </c>
      <c r="D75" s="150"/>
      <c r="E75" s="151"/>
      <c r="F75" s="40"/>
      <c r="G75" s="40"/>
      <c r="H75" s="130">
        <f t="shared" si="6"/>
        <v>0</v>
      </c>
      <c r="I75" s="131"/>
      <c r="J75" s="131"/>
      <c r="K75" s="40">
        <f t="shared" si="7"/>
        <v>0</v>
      </c>
      <c r="L75" s="130">
        <f t="shared" si="8"/>
        <v>0</v>
      </c>
      <c r="M75" s="130">
        <f t="shared" si="9"/>
        <v>0</v>
      </c>
      <c r="N75" s="130">
        <f t="shared" si="10"/>
        <v>0</v>
      </c>
      <c r="O75" s="130">
        <f t="shared" si="11"/>
        <v>0</v>
      </c>
      <c r="P75" s="130">
        <f t="shared" si="12"/>
        <v>0</v>
      </c>
    </row>
    <row r="76" spans="1:17" ht="42">
      <c r="A76" s="133">
        <f>IF(B76&lt;&gt;"", MAX($A$1:A75)+1, "")</f>
        <v>44</v>
      </c>
      <c r="B76" s="225" t="s">
        <v>167</v>
      </c>
      <c r="C76" s="226" t="s">
        <v>614</v>
      </c>
      <c r="D76" s="227" t="s">
        <v>15</v>
      </c>
      <c r="E76" s="151">
        <v>11</v>
      </c>
      <c r="F76" s="229"/>
      <c r="G76" s="229"/>
      <c r="H76" s="130">
        <f t="shared" ref="H76:H78" si="13">SUM(F76*G76)</f>
        <v>0</v>
      </c>
      <c r="I76" s="230"/>
      <c r="J76" s="231"/>
      <c r="K76" s="40">
        <f t="shared" si="7"/>
        <v>0</v>
      </c>
      <c r="L76" s="130">
        <f t="shared" si="8"/>
        <v>0</v>
      </c>
      <c r="M76" s="130">
        <f t="shared" si="9"/>
        <v>0</v>
      </c>
      <c r="N76" s="130">
        <f t="shared" si="10"/>
        <v>0</v>
      </c>
      <c r="O76" s="130">
        <f t="shared" si="11"/>
        <v>0</v>
      </c>
      <c r="P76" s="130">
        <f t="shared" si="12"/>
        <v>0</v>
      </c>
    </row>
    <row r="77" spans="1:17" ht="42">
      <c r="A77" s="133">
        <f>IF(B77&lt;&gt;"", MAX($A$1:A76)+1, "")</f>
        <v>45</v>
      </c>
      <c r="B77" s="225" t="s">
        <v>167</v>
      </c>
      <c r="C77" s="149" t="s">
        <v>615</v>
      </c>
      <c r="D77" s="219" t="s">
        <v>15</v>
      </c>
      <c r="E77" s="151">
        <v>11</v>
      </c>
      <c r="F77" s="40"/>
      <c r="G77" s="40"/>
      <c r="H77" s="130">
        <f t="shared" si="13"/>
        <v>0</v>
      </c>
      <c r="I77" s="131"/>
      <c r="J77" s="131"/>
      <c r="K77" s="40">
        <f t="shared" si="7"/>
        <v>0</v>
      </c>
      <c r="L77" s="130">
        <f t="shared" si="8"/>
        <v>0</v>
      </c>
      <c r="M77" s="130">
        <f t="shared" si="9"/>
        <v>0</v>
      </c>
      <c r="N77" s="130">
        <f t="shared" si="10"/>
        <v>0</v>
      </c>
      <c r="O77" s="130">
        <f t="shared" si="11"/>
        <v>0</v>
      </c>
      <c r="P77" s="130">
        <f t="shared" si="12"/>
        <v>0</v>
      </c>
    </row>
    <row r="78" spans="1:17" ht="70">
      <c r="A78" s="133">
        <f>IF(B78&lt;&gt;"", MAX($A$1:A77)+1, "")</f>
        <v>46</v>
      </c>
      <c r="B78" s="225" t="s">
        <v>167</v>
      </c>
      <c r="C78" s="232" t="s">
        <v>607</v>
      </c>
      <c r="D78" s="150" t="s">
        <v>15</v>
      </c>
      <c r="E78" s="151">
        <v>11</v>
      </c>
      <c r="F78" s="233"/>
      <c r="G78" s="233"/>
      <c r="H78" s="130">
        <f t="shared" si="13"/>
        <v>0</v>
      </c>
      <c r="I78" s="234"/>
      <c r="J78" s="233"/>
      <c r="K78" s="40">
        <f t="shared" si="7"/>
        <v>0</v>
      </c>
      <c r="L78" s="130">
        <f t="shared" si="8"/>
        <v>0</v>
      </c>
      <c r="M78" s="130">
        <f t="shared" si="9"/>
        <v>0</v>
      </c>
      <c r="N78" s="130">
        <f t="shared" si="10"/>
        <v>0</v>
      </c>
      <c r="O78" s="130">
        <f t="shared" si="11"/>
        <v>0</v>
      </c>
      <c r="P78" s="130">
        <f t="shared" si="12"/>
        <v>0</v>
      </c>
    </row>
    <row r="79" spans="1:17" ht="28">
      <c r="A79" s="133" t="str">
        <f>IF(B79&lt;&gt;"", MAX($A$1:A78)+1, "")</f>
        <v/>
      </c>
      <c r="B79" s="148"/>
      <c r="C79" s="236" t="s">
        <v>127</v>
      </c>
      <c r="D79" s="237"/>
      <c r="E79" s="237"/>
      <c r="F79" s="238"/>
      <c r="G79" s="238"/>
      <c r="H79" s="132"/>
      <c r="I79" s="132"/>
      <c r="J79" s="132"/>
      <c r="K79" s="132"/>
      <c r="L79" s="239">
        <f>SUM(L11:L78)</f>
        <v>0</v>
      </c>
      <c r="M79" s="239">
        <f t="shared" ref="M79:P79" si="14">SUM(M11:M78)</f>
        <v>0</v>
      </c>
      <c r="N79" s="239">
        <f t="shared" si="14"/>
        <v>0</v>
      </c>
      <c r="O79" s="239">
        <f t="shared" si="14"/>
        <v>0</v>
      </c>
      <c r="P79" s="239">
        <f t="shared" si="14"/>
        <v>0</v>
      </c>
    </row>
    <row r="80" spans="1:17">
      <c r="A80" s="338" t="s">
        <v>179</v>
      </c>
      <c r="B80" s="339"/>
      <c r="C80" s="339"/>
      <c r="D80" s="339"/>
      <c r="E80" s="339"/>
      <c r="F80" s="339"/>
      <c r="G80" s="339"/>
      <c r="H80" s="339"/>
      <c r="I80" s="339"/>
      <c r="J80" s="339"/>
      <c r="K80" s="339"/>
      <c r="L80" s="339"/>
      <c r="M80" s="339"/>
      <c r="N80" s="339"/>
      <c r="O80" s="339"/>
      <c r="P80" s="240"/>
    </row>
    <row r="82" spans="3:3">
      <c r="C82" s="58" t="s">
        <v>717</v>
      </c>
    </row>
    <row r="83" spans="3:3">
      <c r="C83" s="2" t="s">
        <v>718</v>
      </c>
    </row>
  </sheetData>
  <mergeCells count="9">
    <mergeCell ref="A80:O80"/>
    <mergeCell ref="D2:O2"/>
    <mergeCell ref="A9:A10"/>
    <mergeCell ref="B9:B10"/>
    <mergeCell ref="C9:C10"/>
    <mergeCell ref="D9:D10"/>
    <mergeCell ref="E9:E10"/>
    <mergeCell ref="F9:K9"/>
    <mergeCell ref="L9:P9"/>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P81"/>
  <sheetViews>
    <sheetView topLeftCell="A55" zoomScaleNormal="100" workbookViewId="0">
      <selection activeCell="C68" sqref="C68"/>
    </sheetView>
  </sheetViews>
  <sheetFormatPr baseColWidth="10" defaultColWidth="8.83203125" defaultRowHeight="13"/>
  <cols>
    <col min="1" max="1" width="6.83203125" customWidth="1"/>
    <col min="2" max="2" width="11.6640625" customWidth="1"/>
    <col min="3" max="3" width="32.83203125" customWidth="1"/>
  </cols>
  <sheetData>
    <row r="1" spans="1:16">
      <c r="A1" s="196"/>
      <c r="B1" s="196"/>
      <c r="C1" s="2"/>
      <c r="D1" s="197" t="s">
        <v>140</v>
      </c>
      <c r="E1" s="198"/>
      <c r="F1" s="2"/>
      <c r="G1" s="199"/>
      <c r="H1" s="198"/>
      <c r="I1" s="198"/>
      <c r="J1" s="198"/>
      <c r="K1" s="198"/>
      <c r="L1" s="198"/>
      <c r="M1" s="198"/>
      <c r="N1" s="198"/>
      <c r="O1" s="198"/>
      <c r="P1" s="2"/>
    </row>
    <row r="2" spans="1:16">
      <c r="A2" s="196"/>
      <c r="B2" s="196"/>
      <c r="C2" s="200"/>
      <c r="D2" s="330" t="s">
        <v>161</v>
      </c>
      <c r="E2" s="330"/>
      <c r="F2" s="330"/>
      <c r="G2" s="330"/>
      <c r="H2" s="330"/>
      <c r="I2" s="330"/>
      <c r="J2" s="330"/>
      <c r="K2" s="330"/>
      <c r="L2" s="330"/>
      <c r="M2" s="330"/>
      <c r="N2" s="330"/>
      <c r="O2" s="330"/>
      <c r="P2" s="2"/>
    </row>
    <row r="3" spans="1:16">
      <c r="A3" s="196"/>
      <c r="B3" s="196"/>
      <c r="C3" s="200"/>
      <c r="D3" s="201"/>
      <c r="E3" s="202"/>
      <c r="F3" s="198"/>
      <c r="G3" s="197"/>
      <c r="H3" s="199"/>
      <c r="I3" s="198"/>
      <c r="J3" s="198"/>
      <c r="K3" s="198"/>
      <c r="L3" s="198"/>
      <c r="M3" s="198"/>
      <c r="N3" s="198"/>
      <c r="O3" s="198"/>
      <c r="P3" s="198"/>
    </row>
    <row r="4" spans="1:16">
      <c r="A4" s="203" t="s">
        <v>180</v>
      </c>
      <c r="B4" s="204"/>
      <c r="C4" s="205"/>
      <c r="D4" s="206"/>
      <c r="E4" s="207"/>
      <c r="F4" s="203"/>
      <c r="G4" s="208"/>
      <c r="H4" s="208"/>
      <c r="I4" s="208"/>
      <c r="J4" s="208"/>
      <c r="K4" s="209"/>
      <c r="L4" s="209"/>
      <c r="M4" s="209"/>
      <c r="N4" s="209"/>
      <c r="O4" s="209"/>
      <c r="P4" s="61"/>
    </row>
    <row r="5" spans="1:16">
      <c r="A5" s="203" t="s">
        <v>181</v>
      </c>
      <c r="B5" s="204"/>
      <c r="C5" s="205"/>
      <c r="D5" s="206"/>
      <c r="E5" s="207"/>
      <c r="F5" s="203"/>
      <c r="G5" s="208"/>
      <c r="H5" s="208"/>
      <c r="I5" s="208"/>
      <c r="J5" s="208"/>
      <c r="K5" s="209"/>
      <c r="L5" s="209"/>
      <c r="M5" s="209"/>
      <c r="N5" s="209"/>
      <c r="O5" s="209"/>
      <c r="P5" s="61"/>
    </row>
    <row r="6" spans="1:16">
      <c r="A6" s="203" t="s">
        <v>182</v>
      </c>
      <c r="B6" s="204"/>
      <c r="C6" s="205"/>
      <c r="D6" s="206"/>
      <c r="E6" s="207"/>
      <c r="F6" s="203"/>
      <c r="G6" s="208"/>
      <c r="H6" s="208"/>
      <c r="I6" s="208"/>
      <c r="J6" s="208"/>
      <c r="K6" s="209"/>
      <c r="L6" s="209"/>
      <c r="M6" s="209"/>
      <c r="N6" s="209"/>
      <c r="O6" s="209"/>
      <c r="P6" s="61"/>
    </row>
    <row r="7" spans="1:16">
      <c r="A7" s="2"/>
      <c r="B7" s="2"/>
      <c r="C7" s="198" t="s">
        <v>648</v>
      </c>
      <c r="D7" s="210"/>
      <c r="E7" s="211"/>
      <c r="F7" s="212"/>
      <c r="G7" s="213"/>
      <c r="H7" s="202"/>
      <c r="I7" s="202"/>
      <c r="J7" s="202"/>
      <c r="K7" s="202"/>
      <c r="L7" s="2"/>
      <c r="M7" s="198" t="s">
        <v>88</v>
      </c>
      <c r="N7" s="198"/>
      <c r="O7" s="214">
        <f>P62</f>
        <v>0</v>
      </c>
      <c r="P7" s="215" t="s">
        <v>13</v>
      </c>
    </row>
    <row r="8" spans="1:16">
      <c r="A8" s="201"/>
      <c r="B8" s="201"/>
      <c r="C8" s="2"/>
      <c r="D8" s="201"/>
      <c r="E8" s="216"/>
      <c r="F8" s="198"/>
      <c r="G8" s="198"/>
      <c r="H8" s="198"/>
      <c r="I8" s="198"/>
      <c r="J8" s="198"/>
      <c r="K8" s="198"/>
      <c r="L8" s="213"/>
      <c r="M8" s="2"/>
      <c r="N8" s="198"/>
      <c r="O8" s="213"/>
      <c r="P8" s="213"/>
    </row>
    <row r="9" spans="1:16">
      <c r="A9" s="331" t="s">
        <v>0</v>
      </c>
      <c r="B9" s="331" t="s">
        <v>134</v>
      </c>
      <c r="C9" s="331" t="s">
        <v>92</v>
      </c>
      <c r="D9" s="332" t="s">
        <v>6</v>
      </c>
      <c r="E9" s="332" t="s">
        <v>1</v>
      </c>
      <c r="F9" s="331" t="s">
        <v>2</v>
      </c>
      <c r="G9" s="331"/>
      <c r="H9" s="331"/>
      <c r="I9" s="331"/>
      <c r="J9" s="331"/>
      <c r="K9" s="331"/>
      <c r="L9" s="331" t="s">
        <v>3</v>
      </c>
      <c r="M9" s="331"/>
      <c r="N9" s="331"/>
      <c r="O9" s="331"/>
      <c r="P9" s="331"/>
    </row>
    <row r="10" spans="1:16" ht="65">
      <c r="A10" s="331"/>
      <c r="B10" s="331"/>
      <c r="C10" s="331"/>
      <c r="D10" s="332"/>
      <c r="E10" s="332"/>
      <c r="F10" s="217" t="s">
        <v>4</v>
      </c>
      <c r="G10" s="217" t="s">
        <v>117</v>
      </c>
      <c r="H10" s="217" t="s">
        <v>93</v>
      </c>
      <c r="I10" s="217" t="s">
        <v>91</v>
      </c>
      <c r="J10" s="217" t="s">
        <v>94</v>
      </c>
      <c r="K10" s="217" t="s">
        <v>95</v>
      </c>
      <c r="L10" s="217" t="s">
        <v>5</v>
      </c>
      <c r="M10" s="217" t="s">
        <v>96</v>
      </c>
      <c r="N10" s="217" t="s">
        <v>91</v>
      </c>
      <c r="O10" s="217" t="s">
        <v>97</v>
      </c>
      <c r="P10" s="217" t="s">
        <v>98</v>
      </c>
    </row>
    <row r="11" spans="1:16" ht="14">
      <c r="A11" s="148"/>
      <c r="B11" s="148"/>
      <c r="C11" s="218" t="s">
        <v>565</v>
      </c>
      <c r="D11" s="219"/>
      <c r="E11" s="40"/>
      <c r="F11" s="40">
        <v>0</v>
      </c>
      <c r="G11" s="40"/>
      <c r="H11" s="130">
        <f t="shared" ref="H11:H13" si="0">SUM(F11*G11)</f>
        <v>0</v>
      </c>
      <c r="I11" s="131"/>
      <c r="J11" s="131"/>
      <c r="K11" s="40"/>
      <c r="L11" s="130"/>
      <c r="M11" s="130"/>
      <c r="N11" s="130"/>
      <c r="O11" s="130"/>
      <c r="P11" s="130"/>
    </row>
    <row r="12" spans="1:16" ht="84">
      <c r="A12" s="133">
        <f>IF(B12&lt;&gt;"", MAX($A$1:A11)+1, "")</f>
        <v>1</v>
      </c>
      <c r="B12" s="148" t="s">
        <v>136</v>
      </c>
      <c r="C12" s="149" t="s">
        <v>728</v>
      </c>
      <c r="D12" s="219" t="s">
        <v>15</v>
      </c>
      <c r="E12" s="40">
        <v>55</v>
      </c>
      <c r="F12" s="40"/>
      <c r="G12" s="40"/>
      <c r="H12" s="130">
        <f t="shared" si="0"/>
        <v>0</v>
      </c>
      <c r="I12" s="131"/>
      <c r="J12" s="131"/>
      <c r="K12" s="40">
        <f t="shared" ref="K12:K61" si="1">SUM(H12:J12)</f>
        <v>0</v>
      </c>
      <c r="L12" s="130">
        <f t="shared" ref="L12:L61" si="2">SUM(E12*F12)</f>
        <v>0</v>
      </c>
      <c r="M12" s="130">
        <f t="shared" ref="M12:M61" si="3">SUM(E12*H12)</f>
        <v>0</v>
      </c>
      <c r="N12" s="130">
        <f t="shared" ref="N12:N61" si="4">SUM(E12*I12)</f>
        <v>0</v>
      </c>
      <c r="O12" s="130">
        <f t="shared" ref="O12:O61" si="5">SUM(E12*J12)</f>
        <v>0</v>
      </c>
      <c r="P12" s="130">
        <f t="shared" ref="P12:P61" si="6">SUM(M12:O12)</f>
        <v>0</v>
      </c>
    </row>
    <row r="13" spans="1:16" ht="70">
      <c r="A13" s="133">
        <f>IF(B13&lt;&gt;"", MAX($A$1:A12)+1, "")</f>
        <v>2</v>
      </c>
      <c r="B13" s="148" t="s">
        <v>136</v>
      </c>
      <c r="C13" s="149" t="s">
        <v>729</v>
      </c>
      <c r="D13" s="219" t="s">
        <v>15</v>
      </c>
      <c r="E13" s="40">
        <v>55</v>
      </c>
      <c r="F13" s="40"/>
      <c r="G13" s="40"/>
      <c r="H13" s="130">
        <f t="shared" si="0"/>
        <v>0</v>
      </c>
      <c r="I13" s="131"/>
      <c r="J13" s="131"/>
      <c r="K13" s="40">
        <f t="shared" si="1"/>
        <v>0</v>
      </c>
      <c r="L13" s="130">
        <f t="shared" si="2"/>
        <v>0</v>
      </c>
      <c r="M13" s="130">
        <f t="shared" si="3"/>
        <v>0</v>
      </c>
      <c r="N13" s="130">
        <f t="shared" si="4"/>
        <v>0</v>
      </c>
      <c r="O13" s="130">
        <f t="shared" si="5"/>
        <v>0</v>
      </c>
      <c r="P13" s="130">
        <f t="shared" si="6"/>
        <v>0</v>
      </c>
    </row>
    <row r="14" spans="1:16" ht="14">
      <c r="A14" s="133" t="str">
        <f>IF(B14&lt;&gt;"", MAX($A$1:A12)+1, "")</f>
        <v/>
      </c>
      <c r="B14" s="148"/>
      <c r="C14" s="218" t="s">
        <v>566</v>
      </c>
      <c r="D14" s="219"/>
      <c r="E14" s="40"/>
      <c r="F14" s="40"/>
      <c r="G14" s="40"/>
      <c r="H14" s="130"/>
      <c r="I14" s="131"/>
      <c r="J14" s="131"/>
      <c r="K14" s="40">
        <f t="shared" si="1"/>
        <v>0</v>
      </c>
      <c r="L14" s="130">
        <f t="shared" si="2"/>
        <v>0</v>
      </c>
      <c r="M14" s="130">
        <f t="shared" si="3"/>
        <v>0</v>
      </c>
      <c r="N14" s="130">
        <f t="shared" si="4"/>
        <v>0</v>
      </c>
      <c r="O14" s="130">
        <f t="shared" si="5"/>
        <v>0</v>
      </c>
      <c r="P14" s="130">
        <f t="shared" si="6"/>
        <v>0</v>
      </c>
    </row>
    <row r="15" spans="1:16" ht="126">
      <c r="A15" s="133">
        <f>IF(B15&lt;&gt;"", MAX($A$1:A14)+1, "")</f>
        <v>3</v>
      </c>
      <c r="B15" s="303" t="s">
        <v>167</v>
      </c>
      <c r="C15" s="232" t="s">
        <v>563</v>
      </c>
      <c r="D15" s="150" t="s">
        <v>15</v>
      </c>
      <c r="E15" s="40">
        <v>80</v>
      </c>
      <c r="F15" s="233"/>
      <c r="G15" s="233"/>
      <c r="H15" s="234">
        <f>SUM(F15*G15)</f>
        <v>0</v>
      </c>
      <c r="I15" s="234"/>
      <c r="J15" s="233"/>
      <c r="K15" s="40">
        <f t="shared" si="1"/>
        <v>0</v>
      </c>
      <c r="L15" s="130">
        <f t="shared" si="2"/>
        <v>0</v>
      </c>
      <c r="M15" s="130">
        <f t="shared" si="3"/>
        <v>0</v>
      </c>
      <c r="N15" s="130">
        <f t="shared" si="4"/>
        <v>0</v>
      </c>
      <c r="O15" s="130">
        <f t="shared" si="5"/>
        <v>0</v>
      </c>
      <c r="P15" s="130">
        <f t="shared" si="6"/>
        <v>0</v>
      </c>
    </row>
    <row r="16" spans="1:16" ht="112">
      <c r="A16" s="133">
        <f>IF(B16&lt;&gt;"", MAX($A$1:A15)+1, "")</f>
        <v>4</v>
      </c>
      <c r="B16" s="303" t="s">
        <v>167</v>
      </c>
      <c r="C16" s="232" t="s">
        <v>564</v>
      </c>
      <c r="D16" s="150" t="s">
        <v>15</v>
      </c>
      <c r="E16" s="40">
        <v>80</v>
      </c>
      <c r="F16" s="233"/>
      <c r="G16" s="233"/>
      <c r="H16" s="234">
        <f>SUM(F16*G16)</f>
        <v>0</v>
      </c>
      <c r="I16" s="234"/>
      <c r="J16" s="233"/>
      <c r="K16" s="40">
        <f t="shared" si="1"/>
        <v>0</v>
      </c>
      <c r="L16" s="130">
        <f t="shared" si="2"/>
        <v>0</v>
      </c>
      <c r="M16" s="130">
        <f t="shared" si="3"/>
        <v>0</v>
      </c>
      <c r="N16" s="130">
        <f t="shared" si="4"/>
        <v>0</v>
      </c>
      <c r="O16" s="130">
        <f t="shared" si="5"/>
        <v>0</v>
      </c>
      <c r="P16" s="130">
        <f t="shared" si="6"/>
        <v>0</v>
      </c>
    </row>
    <row r="17" spans="1:16" ht="14">
      <c r="A17" s="133" t="str">
        <f>IF(B17&lt;&gt;"", MAX($A$1:A16)+1, "")</f>
        <v/>
      </c>
      <c r="B17" s="148"/>
      <c r="C17" s="218" t="s">
        <v>567</v>
      </c>
      <c r="D17" s="219"/>
      <c r="E17" s="40"/>
      <c r="F17" s="40"/>
      <c r="G17" s="40"/>
      <c r="H17" s="130"/>
      <c r="I17" s="131"/>
      <c r="J17" s="131"/>
      <c r="K17" s="40">
        <f t="shared" si="1"/>
        <v>0</v>
      </c>
      <c r="L17" s="130">
        <f t="shared" si="2"/>
        <v>0</v>
      </c>
      <c r="M17" s="130">
        <f t="shared" si="3"/>
        <v>0</v>
      </c>
      <c r="N17" s="130">
        <f t="shared" si="4"/>
        <v>0</v>
      </c>
      <c r="O17" s="130">
        <f t="shared" si="5"/>
        <v>0</v>
      </c>
      <c r="P17" s="130">
        <f t="shared" si="6"/>
        <v>0</v>
      </c>
    </row>
    <row r="18" spans="1:16" ht="28">
      <c r="A18" s="133">
        <f>IF(B18&lt;&gt;"", MAX($A$1:A17)+1, "")</f>
        <v>5</v>
      </c>
      <c r="B18" s="148" t="s">
        <v>136</v>
      </c>
      <c r="C18" s="149" t="s">
        <v>730</v>
      </c>
      <c r="D18" s="219" t="s">
        <v>15</v>
      </c>
      <c r="E18" s="151">
        <v>86</v>
      </c>
      <c r="F18" s="40"/>
      <c r="G18" s="40"/>
      <c r="H18" s="130">
        <f t="shared" ref="H18:H23" si="7">SUM(F18*G18)</f>
        <v>0</v>
      </c>
      <c r="I18" s="131"/>
      <c r="J18" s="131"/>
      <c r="K18" s="40">
        <f t="shared" si="1"/>
        <v>0</v>
      </c>
      <c r="L18" s="130">
        <f t="shared" si="2"/>
        <v>0</v>
      </c>
      <c r="M18" s="130">
        <f t="shared" si="3"/>
        <v>0</v>
      </c>
      <c r="N18" s="130">
        <f t="shared" si="4"/>
        <v>0</v>
      </c>
      <c r="O18" s="130">
        <f t="shared" si="5"/>
        <v>0</v>
      </c>
      <c r="P18" s="130">
        <f t="shared" si="6"/>
        <v>0</v>
      </c>
    </row>
    <row r="19" spans="1:16" ht="28">
      <c r="A19" s="133">
        <f>IF(B19&lt;&gt;"", MAX($A$1:A18)+1, "")</f>
        <v>6</v>
      </c>
      <c r="B19" s="148" t="s">
        <v>136</v>
      </c>
      <c r="C19" s="149" t="s">
        <v>731</v>
      </c>
      <c r="D19" s="219" t="s">
        <v>15</v>
      </c>
      <c r="E19" s="151">
        <v>86</v>
      </c>
      <c r="F19" s="40"/>
      <c r="G19" s="40"/>
      <c r="H19" s="130">
        <f t="shared" si="7"/>
        <v>0</v>
      </c>
      <c r="I19" s="131"/>
      <c r="J19" s="131"/>
      <c r="K19" s="40">
        <f t="shared" ref="K19" si="8">SUM(H19:J19)</f>
        <v>0</v>
      </c>
      <c r="L19" s="130">
        <f t="shared" si="2"/>
        <v>0</v>
      </c>
      <c r="M19" s="130">
        <f t="shared" si="3"/>
        <v>0</v>
      </c>
      <c r="N19" s="130">
        <f t="shared" si="4"/>
        <v>0</v>
      </c>
      <c r="O19" s="130">
        <f t="shared" si="5"/>
        <v>0</v>
      </c>
      <c r="P19" s="130">
        <f t="shared" si="6"/>
        <v>0</v>
      </c>
    </row>
    <row r="20" spans="1:16" ht="28">
      <c r="A20" s="133">
        <v>7</v>
      </c>
      <c r="B20" s="148" t="s">
        <v>136</v>
      </c>
      <c r="C20" s="149" t="s">
        <v>568</v>
      </c>
      <c r="D20" s="219" t="s">
        <v>15</v>
      </c>
      <c r="E20" s="151">
        <v>43</v>
      </c>
      <c r="F20" s="40"/>
      <c r="G20" s="40"/>
      <c r="H20" s="130">
        <f t="shared" si="7"/>
        <v>0</v>
      </c>
      <c r="I20" s="131"/>
      <c r="J20" s="131"/>
      <c r="K20" s="40">
        <f t="shared" si="1"/>
        <v>0</v>
      </c>
      <c r="L20" s="130">
        <f t="shared" si="2"/>
        <v>0</v>
      </c>
      <c r="M20" s="130">
        <f t="shared" si="3"/>
        <v>0</v>
      </c>
      <c r="N20" s="130">
        <f t="shared" si="4"/>
        <v>0</v>
      </c>
      <c r="O20" s="130">
        <f t="shared" si="5"/>
        <v>0</v>
      </c>
      <c r="P20" s="130">
        <f t="shared" si="6"/>
        <v>0</v>
      </c>
    </row>
    <row r="21" spans="1:16" ht="28">
      <c r="A21" s="133">
        <f>IF(B21&lt;&gt;"", MAX($A$1:A20)+1, "")</f>
        <v>8</v>
      </c>
      <c r="B21" s="148" t="s">
        <v>136</v>
      </c>
      <c r="C21" s="149" t="s">
        <v>569</v>
      </c>
      <c r="D21" s="219" t="s">
        <v>15</v>
      </c>
      <c r="E21" s="151">
        <v>43</v>
      </c>
      <c r="F21" s="40"/>
      <c r="G21" s="40"/>
      <c r="H21" s="130">
        <f t="shared" si="7"/>
        <v>0</v>
      </c>
      <c r="I21" s="131"/>
      <c r="J21" s="131"/>
      <c r="K21" s="40">
        <f t="shared" si="1"/>
        <v>0</v>
      </c>
      <c r="L21" s="130">
        <f t="shared" si="2"/>
        <v>0</v>
      </c>
      <c r="M21" s="130">
        <f t="shared" si="3"/>
        <v>0</v>
      </c>
      <c r="N21" s="130">
        <f t="shared" si="4"/>
        <v>0</v>
      </c>
      <c r="O21" s="130">
        <f t="shared" si="5"/>
        <v>0</v>
      </c>
      <c r="P21" s="130">
        <f t="shared" si="6"/>
        <v>0</v>
      </c>
    </row>
    <row r="22" spans="1:16" ht="28">
      <c r="A22" s="133">
        <f>IF(B22&lt;&gt;"", MAX($A$1:A21)+1, "")</f>
        <v>9</v>
      </c>
      <c r="B22" s="148" t="s">
        <v>136</v>
      </c>
      <c r="C22" s="149" t="s">
        <v>572</v>
      </c>
      <c r="D22" s="219" t="s">
        <v>15</v>
      </c>
      <c r="E22" s="151">
        <v>43</v>
      </c>
      <c r="F22" s="40"/>
      <c r="G22" s="40"/>
      <c r="H22" s="130">
        <f t="shared" si="7"/>
        <v>0</v>
      </c>
      <c r="I22" s="131"/>
      <c r="J22" s="131"/>
      <c r="K22" s="40">
        <f t="shared" si="1"/>
        <v>0</v>
      </c>
      <c r="L22" s="130">
        <f t="shared" si="2"/>
        <v>0</v>
      </c>
      <c r="M22" s="130">
        <f t="shared" si="3"/>
        <v>0</v>
      </c>
      <c r="N22" s="130">
        <f t="shared" si="4"/>
        <v>0</v>
      </c>
      <c r="O22" s="130">
        <f t="shared" si="5"/>
        <v>0</v>
      </c>
      <c r="P22" s="130">
        <f t="shared" si="6"/>
        <v>0</v>
      </c>
    </row>
    <row r="23" spans="1:16" ht="42">
      <c r="A23" s="133">
        <f>IF(B23&lt;&gt;"", MAX($A$1:A22)+1, "")</f>
        <v>10</v>
      </c>
      <c r="B23" s="148" t="s">
        <v>136</v>
      </c>
      <c r="C23" s="149" t="s">
        <v>570</v>
      </c>
      <c r="D23" s="219" t="s">
        <v>15</v>
      </c>
      <c r="E23" s="151">
        <v>43</v>
      </c>
      <c r="F23" s="40"/>
      <c r="G23" s="40"/>
      <c r="H23" s="130">
        <f t="shared" si="7"/>
        <v>0</v>
      </c>
      <c r="I23" s="131"/>
      <c r="J23" s="131"/>
      <c r="K23" s="40">
        <f t="shared" si="1"/>
        <v>0</v>
      </c>
      <c r="L23" s="130">
        <f t="shared" si="2"/>
        <v>0</v>
      </c>
      <c r="M23" s="130">
        <f t="shared" si="3"/>
        <v>0</v>
      </c>
      <c r="N23" s="130">
        <f t="shared" si="4"/>
        <v>0</v>
      </c>
      <c r="O23" s="130">
        <f t="shared" si="5"/>
        <v>0</v>
      </c>
      <c r="P23" s="130">
        <f t="shared" si="6"/>
        <v>0</v>
      </c>
    </row>
    <row r="24" spans="1:16" ht="14">
      <c r="A24" s="133" t="str">
        <f>IF(B24&lt;&gt;"", MAX($A$1:A23)+1, "")</f>
        <v/>
      </c>
      <c r="B24" s="148"/>
      <c r="C24" s="218" t="s">
        <v>571</v>
      </c>
      <c r="D24" s="219"/>
      <c r="E24" s="40"/>
      <c r="F24" s="40"/>
      <c r="G24" s="40"/>
      <c r="H24" s="130"/>
      <c r="I24" s="131"/>
      <c r="J24" s="131"/>
      <c r="K24" s="40">
        <f t="shared" si="1"/>
        <v>0</v>
      </c>
      <c r="L24" s="130">
        <f t="shared" si="2"/>
        <v>0</v>
      </c>
      <c r="M24" s="130">
        <f t="shared" si="3"/>
        <v>0</v>
      </c>
      <c r="N24" s="130">
        <f t="shared" si="4"/>
        <v>0</v>
      </c>
      <c r="O24" s="130">
        <f t="shared" si="5"/>
        <v>0</v>
      </c>
      <c r="P24" s="130">
        <f t="shared" si="6"/>
        <v>0</v>
      </c>
    </row>
    <row r="25" spans="1:16" ht="28">
      <c r="A25" s="133">
        <f>IF(B25&lt;&gt;"", MAX($A$1:A24)+1, "")</f>
        <v>11</v>
      </c>
      <c r="B25" s="148" t="s">
        <v>136</v>
      </c>
      <c r="C25" s="149" t="s">
        <v>730</v>
      </c>
      <c r="D25" s="219" t="s">
        <v>15</v>
      </c>
      <c r="E25" s="151">
        <v>42</v>
      </c>
      <c r="F25" s="40"/>
      <c r="G25" s="40"/>
      <c r="H25" s="130">
        <f t="shared" ref="H25:H29" si="9">SUM(F25*G25)</f>
        <v>0</v>
      </c>
      <c r="I25" s="131"/>
      <c r="J25" s="131"/>
      <c r="K25" s="40">
        <f t="shared" si="1"/>
        <v>0</v>
      </c>
      <c r="L25" s="130">
        <f t="shared" si="2"/>
        <v>0</v>
      </c>
      <c r="M25" s="130">
        <f t="shared" si="3"/>
        <v>0</v>
      </c>
      <c r="N25" s="130">
        <f t="shared" si="4"/>
        <v>0</v>
      </c>
      <c r="O25" s="130">
        <f t="shared" si="5"/>
        <v>0</v>
      </c>
      <c r="P25" s="130">
        <f t="shared" si="6"/>
        <v>0</v>
      </c>
    </row>
    <row r="26" spans="1:16" ht="28">
      <c r="A26" s="133">
        <v>12</v>
      </c>
      <c r="B26" s="148" t="s">
        <v>136</v>
      </c>
      <c r="C26" s="149" t="s">
        <v>568</v>
      </c>
      <c r="D26" s="219" t="s">
        <v>15</v>
      </c>
      <c r="E26" s="151">
        <v>21</v>
      </c>
      <c r="F26" s="40"/>
      <c r="G26" s="40"/>
      <c r="H26" s="130">
        <f t="shared" si="9"/>
        <v>0</v>
      </c>
      <c r="I26" s="131"/>
      <c r="J26" s="131"/>
      <c r="K26" s="40">
        <f t="shared" si="1"/>
        <v>0</v>
      </c>
      <c r="L26" s="130">
        <f t="shared" si="2"/>
        <v>0</v>
      </c>
      <c r="M26" s="130">
        <f t="shared" si="3"/>
        <v>0</v>
      </c>
      <c r="N26" s="130">
        <f t="shared" si="4"/>
        <v>0</v>
      </c>
      <c r="O26" s="130">
        <f t="shared" si="5"/>
        <v>0</v>
      </c>
      <c r="P26" s="130">
        <f t="shared" si="6"/>
        <v>0</v>
      </c>
    </row>
    <row r="27" spans="1:16" ht="28">
      <c r="A27" s="133">
        <f>IF(B27&lt;&gt;"", MAX($A$1:A26)+1, "")</f>
        <v>13</v>
      </c>
      <c r="B27" s="148" t="s">
        <v>136</v>
      </c>
      <c r="C27" s="149" t="s">
        <v>569</v>
      </c>
      <c r="D27" s="219" t="s">
        <v>15</v>
      </c>
      <c r="E27" s="151">
        <v>21</v>
      </c>
      <c r="F27" s="40"/>
      <c r="G27" s="40"/>
      <c r="H27" s="130">
        <f t="shared" si="9"/>
        <v>0</v>
      </c>
      <c r="I27" s="131"/>
      <c r="J27" s="131"/>
      <c r="K27" s="40">
        <f t="shared" si="1"/>
        <v>0</v>
      </c>
      <c r="L27" s="130">
        <f t="shared" si="2"/>
        <v>0</v>
      </c>
      <c r="M27" s="130">
        <f t="shared" si="3"/>
        <v>0</v>
      </c>
      <c r="N27" s="130">
        <f t="shared" si="4"/>
        <v>0</v>
      </c>
      <c r="O27" s="130">
        <f t="shared" si="5"/>
        <v>0</v>
      </c>
      <c r="P27" s="130">
        <f t="shared" si="6"/>
        <v>0</v>
      </c>
    </row>
    <row r="28" spans="1:16" ht="28">
      <c r="A28" s="133">
        <f>IF(B28&lt;&gt;"", MAX($A$1:A27)+1, "")</f>
        <v>14</v>
      </c>
      <c r="B28" s="148" t="s">
        <v>136</v>
      </c>
      <c r="C28" s="149" t="s">
        <v>572</v>
      </c>
      <c r="D28" s="219" t="s">
        <v>15</v>
      </c>
      <c r="E28" s="151">
        <v>21</v>
      </c>
      <c r="F28" s="40"/>
      <c r="G28" s="40"/>
      <c r="H28" s="130">
        <f t="shared" si="9"/>
        <v>0</v>
      </c>
      <c r="I28" s="131"/>
      <c r="J28" s="131"/>
      <c r="K28" s="40">
        <f t="shared" si="1"/>
        <v>0</v>
      </c>
      <c r="L28" s="130">
        <f t="shared" si="2"/>
        <v>0</v>
      </c>
      <c r="M28" s="130">
        <f t="shared" si="3"/>
        <v>0</v>
      </c>
      <c r="N28" s="130">
        <f t="shared" si="4"/>
        <v>0</v>
      </c>
      <c r="O28" s="130">
        <f t="shared" si="5"/>
        <v>0</v>
      </c>
      <c r="P28" s="130">
        <f t="shared" si="6"/>
        <v>0</v>
      </c>
    </row>
    <row r="29" spans="1:16" ht="42">
      <c r="A29" s="133">
        <f>IF(B29&lt;&gt;"", MAX($A$1:A28)+1, "")</f>
        <v>15</v>
      </c>
      <c r="B29" s="148" t="s">
        <v>136</v>
      </c>
      <c r="C29" s="149" t="s">
        <v>570</v>
      </c>
      <c r="D29" s="219" t="s">
        <v>15</v>
      </c>
      <c r="E29" s="151">
        <v>21</v>
      </c>
      <c r="F29" s="40"/>
      <c r="G29" s="40"/>
      <c r="H29" s="130">
        <f t="shared" si="9"/>
        <v>0</v>
      </c>
      <c r="I29" s="131"/>
      <c r="J29" s="131"/>
      <c r="K29" s="40">
        <f t="shared" si="1"/>
        <v>0</v>
      </c>
      <c r="L29" s="130">
        <f t="shared" si="2"/>
        <v>0</v>
      </c>
      <c r="M29" s="130">
        <f t="shared" si="3"/>
        <v>0</v>
      </c>
      <c r="N29" s="130">
        <f t="shared" si="4"/>
        <v>0</v>
      </c>
      <c r="O29" s="130">
        <f t="shared" si="5"/>
        <v>0</v>
      </c>
      <c r="P29" s="130">
        <f t="shared" si="6"/>
        <v>0</v>
      </c>
    </row>
    <row r="30" spans="1:16" ht="14">
      <c r="A30" s="133" t="str">
        <f>IF(B30&lt;&gt;"", MAX($A$1:A29)+1, "")</f>
        <v/>
      </c>
      <c r="B30" s="148"/>
      <c r="C30" s="218" t="s">
        <v>573</v>
      </c>
      <c r="D30" s="219"/>
      <c r="E30" s="40"/>
      <c r="F30" s="40"/>
      <c r="G30" s="40"/>
      <c r="H30" s="130"/>
      <c r="I30" s="131"/>
      <c r="J30" s="131"/>
      <c r="K30" s="40">
        <f t="shared" si="1"/>
        <v>0</v>
      </c>
      <c r="L30" s="130">
        <f t="shared" si="2"/>
        <v>0</v>
      </c>
      <c r="M30" s="130">
        <f t="shared" si="3"/>
        <v>0</v>
      </c>
      <c r="N30" s="130">
        <f t="shared" si="4"/>
        <v>0</v>
      </c>
      <c r="O30" s="130">
        <f t="shared" si="5"/>
        <v>0</v>
      </c>
      <c r="P30" s="130">
        <f t="shared" si="6"/>
        <v>0</v>
      </c>
    </row>
    <row r="31" spans="1:16" ht="28">
      <c r="A31" s="133">
        <f>IF(B31&lt;&gt;"", MAX($A$1:A30)+1, "")</f>
        <v>16</v>
      </c>
      <c r="B31" s="148" t="s">
        <v>136</v>
      </c>
      <c r="C31" s="149" t="s">
        <v>730</v>
      </c>
      <c r="D31" s="219" t="s">
        <v>15</v>
      </c>
      <c r="E31" s="151">
        <v>146</v>
      </c>
      <c r="F31" s="40"/>
      <c r="G31" s="40"/>
      <c r="H31" s="130">
        <f t="shared" ref="H31:H36" si="10">SUM(F31*G31)</f>
        <v>0</v>
      </c>
      <c r="I31" s="131"/>
      <c r="J31" s="131"/>
      <c r="K31" s="40">
        <f t="shared" si="1"/>
        <v>0</v>
      </c>
      <c r="L31" s="130">
        <f t="shared" si="2"/>
        <v>0</v>
      </c>
      <c r="M31" s="130">
        <f t="shared" si="3"/>
        <v>0</v>
      </c>
      <c r="N31" s="130">
        <f t="shared" si="4"/>
        <v>0</v>
      </c>
      <c r="O31" s="130">
        <f t="shared" si="5"/>
        <v>0</v>
      </c>
      <c r="P31" s="130">
        <f t="shared" si="6"/>
        <v>0</v>
      </c>
    </row>
    <row r="32" spans="1:16" ht="28">
      <c r="A32" s="133">
        <f>IF(B32&lt;&gt;"", MAX($A$1:A31)+1, "")</f>
        <v>17</v>
      </c>
      <c r="B32" s="148" t="s">
        <v>136</v>
      </c>
      <c r="C32" s="149" t="s">
        <v>732</v>
      </c>
      <c r="D32" s="219" t="s">
        <v>15</v>
      </c>
      <c r="E32" s="151">
        <v>146</v>
      </c>
      <c r="F32" s="40"/>
      <c r="G32" s="40"/>
      <c r="H32" s="130">
        <f t="shared" si="10"/>
        <v>0</v>
      </c>
      <c r="I32" s="131"/>
      <c r="J32" s="131"/>
      <c r="K32" s="40">
        <f t="shared" si="1"/>
        <v>0</v>
      </c>
      <c r="L32" s="130">
        <f t="shared" si="2"/>
        <v>0</v>
      </c>
      <c r="M32" s="130">
        <f t="shared" si="3"/>
        <v>0</v>
      </c>
      <c r="N32" s="130">
        <f t="shared" si="4"/>
        <v>0</v>
      </c>
      <c r="O32" s="130">
        <f t="shared" si="5"/>
        <v>0</v>
      </c>
      <c r="P32" s="130">
        <f t="shared" si="6"/>
        <v>0</v>
      </c>
    </row>
    <row r="33" spans="1:16" ht="28">
      <c r="A33" s="133">
        <v>18</v>
      </c>
      <c r="B33" s="148" t="s">
        <v>136</v>
      </c>
      <c r="C33" s="149" t="s">
        <v>568</v>
      </c>
      <c r="D33" s="219" t="s">
        <v>15</v>
      </c>
      <c r="E33" s="151">
        <v>73</v>
      </c>
      <c r="F33" s="40"/>
      <c r="G33" s="40"/>
      <c r="H33" s="130">
        <f t="shared" si="10"/>
        <v>0</v>
      </c>
      <c r="I33" s="131"/>
      <c r="J33" s="131"/>
      <c r="K33" s="40">
        <f t="shared" si="1"/>
        <v>0</v>
      </c>
      <c r="L33" s="130">
        <f t="shared" si="2"/>
        <v>0</v>
      </c>
      <c r="M33" s="130">
        <f t="shared" si="3"/>
        <v>0</v>
      </c>
      <c r="N33" s="130">
        <f t="shared" si="4"/>
        <v>0</v>
      </c>
      <c r="O33" s="130">
        <f t="shared" si="5"/>
        <v>0</v>
      </c>
      <c r="P33" s="130">
        <f t="shared" si="6"/>
        <v>0</v>
      </c>
    </row>
    <row r="34" spans="1:16" ht="28">
      <c r="A34" s="133">
        <f>IF(B34&lt;&gt;"", MAX($A$1:A33)+1, "")</f>
        <v>19</v>
      </c>
      <c r="B34" s="148" t="s">
        <v>136</v>
      </c>
      <c r="C34" s="149" t="s">
        <v>569</v>
      </c>
      <c r="D34" s="219" t="s">
        <v>15</v>
      </c>
      <c r="E34" s="151">
        <v>73</v>
      </c>
      <c r="F34" s="40"/>
      <c r="G34" s="40"/>
      <c r="H34" s="130">
        <f t="shared" si="10"/>
        <v>0</v>
      </c>
      <c r="I34" s="131"/>
      <c r="J34" s="131"/>
      <c r="K34" s="40">
        <f t="shared" si="1"/>
        <v>0</v>
      </c>
      <c r="L34" s="130">
        <f t="shared" si="2"/>
        <v>0</v>
      </c>
      <c r="M34" s="130">
        <f t="shared" si="3"/>
        <v>0</v>
      </c>
      <c r="N34" s="130">
        <f t="shared" si="4"/>
        <v>0</v>
      </c>
      <c r="O34" s="130">
        <f t="shared" si="5"/>
        <v>0</v>
      </c>
      <c r="P34" s="130">
        <f t="shared" si="6"/>
        <v>0</v>
      </c>
    </row>
    <row r="35" spans="1:16" ht="28">
      <c r="A35" s="133">
        <f>IF(B35&lt;&gt;"", MAX($A$1:A34)+1, "")</f>
        <v>20</v>
      </c>
      <c r="B35" s="148" t="s">
        <v>136</v>
      </c>
      <c r="C35" s="149" t="s">
        <v>572</v>
      </c>
      <c r="D35" s="219" t="s">
        <v>15</v>
      </c>
      <c r="E35" s="151">
        <v>73</v>
      </c>
      <c r="F35" s="40"/>
      <c r="G35" s="40"/>
      <c r="H35" s="130">
        <f t="shared" si="10"/>
        <v>0</v>
      </c>
      <c r="I35" s="131"/>
      <c r="J35" s="131"/>
      <c r="K35" s="40">
        <f t="shared" si="1"/>
        <v>0</v>
      </c>
      <c r="L35" s="130">
        <f t="shared" si="2"/>
        <v>0</v>
      </c>
      <c r="M35" s="130">
        <f t="shared" si="3"/>
        <v>0</v>
      </c>
      <c r="N35" s="130">
        <f t="shared" si="4"/>
        <v>0</v>
      </c>
      <c r="O35" s="130">
        <f t="shared" si="5"/>
        <v>0</v>
      </c>
      <c r="P35" s="130">
        <f t="shared" si="6"/>
        <v>0</v>
      </c>
    </row>
    <row r="36" spans="1:16" ht="42">
      <c r="A36" s="133">
        <f>IF(B36&lt;&gt;"", MAX($A$1:A35)+1, "")</f>
        <v>21</v>
      </c>
      <c r="B36" s="148" t="s">
        <v>136</v>
      </c>
      <c r="C36" s="149" t="s">
        <v>570</v>
      </c>
      <c r="D36" s="219" t="s">
        <v>15</v>
      </c>
      <c r="E36" s="151">
        <v>73</v>
      </c>
      <c r="F36" s="40"/>
      <c r="G36" s="40"/>
      <c r="H36" s="130">
        <f t="shared" si="10"/>
        <v>0</v>
      </c>
      <c r="I36" s="131"/>
      <c r="J36" s="131"/>
      <c r="K36" s="40">
        <f t="shared" si="1"/>
        <v>0</v>
      </c>
      <c r="L36" s="130">
        <f t="shared" si="2"/>
        <v>0</v>
      </c>
      <c r="M36" s="130">
        <f t="shared" si="3"/>
        <v>0</v>
      </c>
      <c r="N36" s="130">
        <f t="shared" si="4"/>
        <v>0</v>
      </c>
      <c r="O36" s="130">
        <f t="shared" si="5"/>
        <v>0</v>
      </c>
      <c r="P36" s="130">
        <f t="shared" si="6"/>
        <v>0</v>
      </c>
    </row>
    <row r="37" spans="1:16" ht="14">
      <c r="A37" s="133" t="str">
        <f>IF(B37&lt;&gt;"", MAX($A$1:A36)+1, "")</f>
        <v/>
      </c>
      <c r="B37" s="148"/>
      <c r="C37" s="218" t="s">
        <v>574</v>
      </c>
      <c r="D37" s="219"/>
      <c r="E37" s="40"/>
      <c r="F37" s="40"/>
      <c r="G37" s="40"/>
      <c r="H37" s="130"/>
      <c r="I37" s="131"/>
      <c r="J37" s="131"/>
      <c r="K37" s="40">
        <f t="shared" si="1"/>
        <v>0</v>
      </c>
      <c r="L37" s="130">
        <f t="shared" si="2"/>
        <v>0</v>
      </c>
      <c r="M37" s="130">
        <f t="shared" si="3"/>
        <v>0</v>
      </c>
      <c r="N37" s="130">
        <f t="shared" si="4"/>
        <v>0</v>
      </c>
      <c r="O37" s="130">
        <f t="shared" si="5"/>
        <v>0</v>
      </c>
      <c r="P37" s="130">
        <f t="shared" si="6"/>
        <v>0</v>
      </c>
    </row>
    <row r="38" spans="1:16" ht="98">
      <c r="A38" s="133">
        <f>IF(B38&lt;&gt;"", MAX($A$1:A37)+1, "")</f>
        <v>22</v>
      </c>
      <c r="B38" s="148" t="s">
        <v>136</v>
      </c>
      <c r="C38" s="149" t="s">
        <v>733</v>
      </c>
      <c r="D38" s="219" t="s">
        <v>15</v>
      </c>
      <c r="E38" s="40">
        <v>81</v>
      </c>
      <c r="F38" s="40"/>
      <c r="G38" s="40"/>
      <c r="H38" s="130">
        <f t="shared" ref="H38:H43" si="11">SUM(F38*G38)</f>
        <v>0</v>
      </c>
      <c r="I38" s="131"/>
      <c r="J38" s="131"/>
      <c r="K38" s="40">
        <f t="shared" si="1"/>
        <v>0</v>
      </c>
      <c r="L38" s="130">
        <f t="shared" si="2"/>
        <v>0</v>
      </c>
      <c r="M38" s="130">
        <f t="shared" si="3"/>
        <v>0</v>
      </c>
      <c r="N38" s="130">
        <f t="shared" si="4"/>
        <v>0</v>
      </c>
      <c r="O38" s="130">
        <f t="shared" si="5"/>
        <v>0</v>
      </c>
      <c r="P38" s="130">
        <f t="shared" si="6"/>
        <v>0</v>
      </c>
    </row>
    <row r="39" spans="1:16" ht="84">
      <c r="A39" s="133">
        <f>IF(B39&lt;&gt;"", MAX($A$1:A38)+1, "")</f>
        <v>23</v>
      </c>
      <c r="B39" s="148" t="s">
        <v>136</v>
      </c>
      <c r="C39" s="149" t="s">
        <v>577</v>
      </c>
      <c r="D39" s="219" t="s">
        <v>15</v>
      </c>
      <c r="E39" s="40">
        <v>81</v>
      </c>
      <c r="F39" s="40"/>
      <c r="G39" s="40"/>
      <c r="H39" s="130">
        <f t="shared" si="11"/>
        <v>0</v>
      </c>
      <c r="I39" s="131"/>
      <c r="J39" s="131"/>
      <c r="K39" s="40">
        <f t="shared" si="1"/>
        <v>0</v>
      </c>
      <c r="L39" s="130">
        <f t="shared" si="2"/>
        <v>0</v>
      </c>
      <c r="M39" s="130">
        <f t="shared" si="3"/>
        <v>0</v>
      </c>
      <c r="N39" s="130">
        <f t="shared" si="4"/>
        <v>0</v>
      </c>
      <c r="O39" s="130">
        <f t="shared" si="5"/>
        <v>0</v>
      </c>
      <c r="P39" s="130">
        <f t="shared" si="6"/>
        <v>0</v>
      </c>
    </row>
    <row r="40" spans="1:16" ht="56">
      <c r="A40" s="133">
        <f>IF(B40&lt;&gt;"", MAX($A$1:A39)+1, "")</f>
        <v>24</v>
      </c>
      <c r="B40" s="148" t="s">
        <v>136</v>
      </c>
      <c r="C40" s="149" t="s">
        <v>559</v>
      </c>
      <c r="D40" s="219" t="s">
        <v>15</v>
      </c>
      <c r="E40" s="40">
        <v>81</v>
      </c>
      <c r="F40" s="40"/>
      <c r="G40" s="40"/>
      <c r="H40" s="130">
        <f t="shared" si="11"/>
        <v>0</v>
      </c>
      <c r="I40" s="131"/>
      <c r="J40" s="131"/>
      <c r="K40" s="40">
        <f t="shared" si="1"/>
        <v>0</v>
      </c>
      <c r="L40" s="130">
        <f t="shared" si="2"/>
        <v>0</v>
      </c>
      <c r="M40" s="130">
        <f t="shared" si="3"/>
        <v>0</v>
      </c>
      <c r="N40" s="130">
        <f t="shared" si="4"/>
        <v>0</v>
      </c>
      <c r="O40" s="130">
        <f t="shared" si="5"/>
        <v>0</v>
      </c>
      <c r="P40" s="130">
        <f t="shared" si="6"/>
        <v>0</v>
      </c>
    </row>
    <row r="41" spans="1:16" ht="28">
      <c r="A41" s="133">
        <f>IF(B41&lt;&gt;"", MAX($A$1:A40)+1, "")</f>
        <v>25</v>
      </c>
      <c r="B41" s="148" t="s">
        <v>136</v>
      </c>
      <c r="C41" s="149" t="s">
        <v>560</v>
      </c>
      <c r="D41" s="219" t="s">
        <v>15</v>
      </c>
      <c r="E41" s="40">
        <v>81</v>
      </c>
      <c r="F41" s="40"/>
      <c r="G41" s="40"/>
      <c r="H41" s="130">
        <f t="shared" si="11"/>
        <v>0</v>
      </c>
      <c r="I41" s="131"/>
      <c r="J41" s="131"/>
      <c r="K41" s="40">
        <f t="shared" si="1"/>
        <v>0</v>
      </c>
      <c r="L41" s="130">
        <f t="shared" si="2"/>
        <v>0</v>
      </c>
      <c r="M41" s="130">
        <f t="shared" si="3"/>
        <v>0</v>
      </c>
      <c r="N41" s="130">
        <f t="shared" si="4"/>
        <v>0</v>
      </c>
      <c r="O41" s="130">
        <f t="shared" si="5"/>
        <v>0</v>
      </c>
      <c r="P41" s="130">
        <f t="shared" si="6"/>
        <v>0</v>
      </c>
    </row>
    <row r="42" spans="1:16" ht="28">
      <c r="A42" s="133">
        <f>IF(B42&lt;&gt;"", MAX($A$1:A41)+1, "")</f>
        <v>26</v>
      </c>
      <c r="B42" s="148" t="s">
        <v>136</v>
      </c>
      <c r="C42" s="149" t="s">
        <v>561</v>
      </c>
      <c r="D42" s="219" t="s">
        <v>15</v>
      </c>
      <c r="E42" s="40">
        <v>81</v>
      </c>
      <c r="F42" s="40"/>
      <c r="G42" s="40"/>
      <c r="H42" s="130">
        <f t="shared" si="11"/>
        <v>0</v>
      </c>
      <c r="I42" s="131"/>
      <c r="J42" s="131"/>
      <c r="K42" s="40">
        <f t="shared" si="1"/>
        <v>0</v>
      </c>
      <c r="L42" s="130">
        <f t="shared" si="2"/>
        <v>0</v>
      </c>
      <c r="M42" s="130">
        <f t="shared" si="3"/>
        <v>0</v>
      </c>
      <c r="N42" s="130">
        <f t="shared" si="4"/>
        <v>0</v>
      </c>
      <c r="O42" s="130">
        <f t="shared" si="5"/>
        <v>0</v>
      </c>
      <c r="P42" s="130">
        <f t="shared" si="6"/>
        <v>0</v>
      </c>
    </row>
    <row r="43" spans="1:16" ht="56">
      <c r="A43" s="133">
        <f>IF(B43&lt;&gt;"", MAX($A$1:A42)+1, "")</f>
        <v>27</v>
      </c>
      <c r="B43" s="148" t="s">
        <v>136</v>
      </c>
      <c r="C43" s="149" t="s">
        <v>562</v>
      </c>
      <c r="D43" s="219" t="s">
        <v>15</v>
      </c>
      <c r="E43" s="40">
        <v>81</v>
      </c>
      <c r="F43" s="40"/>
      <c r="G43" s="40"/>
      <c r="H43" s="130">
        <f t="shared" si="11"/>
        <v>0</v>
      </c>
      <c r="I43" s="131"/>
      <c r="J43" s="131"/>
      <c r="K43" s="40">
        <f t="shared" si="1"/>
        <v>0</v>
      </c>
      <c r="L43" s="130">
        <f t="shared" si="2"/>
        <v>0</v>
      </c>
      <c r="M43" s="130">
        <f t="shared" si="3"/>
        <v>0</v>
      </c>
      <c r="N43" s="130">
        <f t="shared" si="4"/>
        <v>0</v>
      </c>
      <c r="O43" s="130">
        <f t="shared" si="5"/>
        <v>0</v>
      </c>
      <c r="P43" s="130">
        <f t="shared" si="6"/>
        <v>0</v>
      </c>
    </row>
    <row r="44" spans="1:16" ht="14">
      <c r="A44" s="133" t="str">
        <f>IF(B44&lt;&gt;"", MAX($A$1:A43)+1, "")</f>
        <v/>
      </c>
      <c r="B44" s="148"/>
      <c r="C44" s="218" t="s">
        <v>578</v>
      </c>
      <c r="D44" s="219"/>
      <c r="E44" s="40"/>
      <c r="F44" s="40"/>
      <c r="G44" s="40"/>
      <c r="H44" s="130"/>
      <c r="I44" s="131"/>
      <c r="J44" s="131"/>
      <c r="K44" s="40">
        <f t="shared" si="1"/>
        <v>0</v>
      </c>
      <c r="L44" s="130">
        <f t="shared" si="2"/>
        <v>0</v>
      </c>
      <c r="M44" s="130">
        <f t="shared" si="3"/>
        <v>0</v>
      </c>
      <c r="N44" s="130">
        <f t="shared" si="4"/>
        <v>0</v>
      </c>
      <c r="O44" s="130">
        <f t="shared" si="5"/>
        <v>0</v>
      </c>
      <c r="P44" s="130">
        <f t="shared" si="6"/>
        <v>0</v>
      </c>
    </row>
    <row r="45" spans="1:16" ht="28">
      <c r="A45" s="133">
        <f>IF(B45&lt;&gt;"", MAX($A$1:A44)+1, "")</f>
        <v>28</v>
      </c>
      <c r="B45" s="148" t="s">
        <v>136</v>
      </c>
      <c r="C45" s="149" t="s">
        <v>575</v>
      </c>
      <c r="D45" s="219" t="s">
        <v>15</v>
      </c>
      <c r="E45" s="40">
        <v>5</v>
      </c>
      <c r="F45" s="40"/>
      <c r="G45" s="40"/>
      <c r="H45" s="130">
        <f t="shared" ref="H45:H51" si="12">SUM(F45*G45)</f>
        <v>0</v>
      </c>
      <c r="I45" s="131"/>
      <c r="J45" s="131"/>
      <c r="K45" s="40">
        <f t="shared" si="1"/>
        <v>0</v>
      </c>
      <c r="L45" s="130">
        <f t="shared" si="2"/>
        <v>0</v>
      </c>
      <c r="M45" s="130">
        <f t="shared" si="3"/>
        <v>0</v>
      </c>
      <c r="N45" s="130">
        <f t="shared" si="4"/>
        <v>0</v>
      </c>
      <c r="O45" s="130">
        <f t="shared" si="5"/>
        <v>0</v>
      </c>
      <c r="P45" s="130">
        <f t="shared" si="6"/>
        <v>0</v>
      </c>
    </row>
    <row r="46" spans="1:16" ht="28">
      <c r="A46" s="133">
        <f>IF(B46&lt;&gt;"", MAX($A$1:A45)+1, "")</f>
        <v>29</v>
      </c>
      <c r="B46" s="148" t="s">
        <v>136</v>
      </c>
      <c r="C46" s="149" t="s">
        <v>576</v>
      </c>
      <c r="D46" s="219" t="s">
        <v>15</v>
      </c>
      <c r="E46" s="40">
        <v>5</v>
      </c>
      <c r="F46" s="40"/>
      <c r="G46" s="40"/>
      <c r="H46" s="130">
        <f t="shared" si="12"/>
        <v>0</v>
      </c>
      <c r="I46" s="131"/>
      <c r="J46" s="131"/>
      <c r="K46" s="40">
        <f t="shared" si="1"/>
        <v>0</v>
      </c>
      <c r="L46" s="130">
        <f t="shared" si="2"/>
        <v>0</v>
      </c>
      <c r="M46" s="130">
        <f t="shared" si="3"/>
        <v>0</v>
      </c>
      <c r="N46" s="130">
        <f t="shared" si="4"/>
        <v>0</v>
      </c>
      <c r="O46" s="130">
        <f t="shared" si="5"/>
        <v>0</v>
      </c>
      <c r="P46" s="130">
        <f t="shared" si="6"/>
        <v>0</v>
      </c>
    </row>
    <row r="47" spans="1:16" ht="84">
      <c r="A47" s="133">
        <f>IF(B47&lt;&gt;"", MAX($A$1:A46)+1, "")</f>
        <v>30</v>
      </c>
      <c r="B47" s="148" t="s">
        <v>136</v>
      </c>
      <c r="C47" s="149" t="s">
        <v>579</v>
      </c>
      <c r="D47" s="219" t="s">
        <v>15</v>
      </c>
      <c r="E47" s="40">
        <v>5</v>
      </c>
      <c r="F47" s="40"/>
      <c r="G47" s="40"/>
      <c r="H47" s="130">
        <f t="shared" si="12"/>
        <v>0</v>
      </c>
      <c r="I47" s="131"/>
      <c r="J47" s="131"/>
      <c r="K47" s="40">
        <f t="shared" si="1"/>
        <v>0</v>
      </c>
      <c r="L47" s="130">
        <f t="shared" si="2"/>
        <v>0</v>
      </c>
      <c r="M47" s="130">
        <f t="shared" si="3"/>
        <v>0</v>
      </c>
      <c r="N47" s="130">
        <f t="shared" si="4"/>
        <v>0</v>
      </c>
      <c r="O47" s="130">
        <f t="shared" si="5"/>
        <v>0</v>
      </c>
      <c r="P47" s="130">
        <f t="shared" si="6"/>
        <v>0</v>
      </c>
    </row>
    <row r="48" spans="1:16" ht="56">
      <c r="A48" s="133">
        <f>IF(B48&lt;&gt;"", MAX($A$1:A47)+1, "")</f>
        <v>31</v>
      </c>
      <c r="B48" s="148" t="s">
        <v>136</v>
      </c>
      <c r="C48" s="149" t="s">
        <v>559</v>
      </c>
      <c r="D48" s="219" t="s">
        <v>15</v>
      </c>
      <c r="E48" s="40">
        <v>5</v>
      </c>
      <c r="F48" s="40"/>
      <c r="G48" s="40"/>
      <c r="H48" s="130">
        <f t="shared" si="12"/>
        <v>0</v>
      </c>
      <c r="I48" s="131"/>
      <c r="J48" s="131"/>
      <c r="K48" s="40">
        <f t="shared" si="1"/>
        <v>0</v>
      </c>
      <c r="L48" s="130">
        <f t="shared" si="2"/>
        <v>0</v>
      </c>
      <c r="M48" s="130">
        <f t="shared" si="3"/>
        <v>0</v>
      </c>
      <c r="N48" s="130">
        <f t="shared" si="4"/>
        <v>0</v>
      </c>
      <c r="O48" s="130">
        <f t="shared" si="5"/>
        <v>0</v>
      </c>
      <c r="P48" s="130">
        <f t="shared" si="6"/>
        <v>0</v>
      </c>
    </row>
    <row r="49" spans="1:16" ht="28">
      <c r="A49" s="133">
        <f>IF(B49&lt;&gt;"", MAX($A$1:A48)+1, "")</f>
        <v>32</v>
      </c>
      <c r="B49" s="148" t="s">
        <v>136</v>
      </c>
      <c r="C49" s="149" t="s">
        <v>560</v>
      </c>
      <c r="D49" s="219" t="s">
        <v>15</v>
      </c>
      <c r="E49" s="40">
        <v>5</v>
      </c>
      <c r="F49" s="40"/>
      <c r="G49" s="40"/>
      <c r="H49" s="130">
        <f t="shared" si="12"/>
        <v>0</v>
      </c>
      <c r="I49" s="131"/>
      <c r="J49" s="131"/>
      <c r="K49" s="40">
        <f t="shared" si="1"/>
        <v>0</v>
      </c>
      <c r="L49" s="130">
        <f t="shared" si="2"/>
        <v>0</v>
      </c>
      <c r="M49" s="130">
        <f t="shared" si="3"/>
        <v>0</v>
      </c>
      <c r="N49" s="130">
        <f t="shared" si="4"/>
        <v>0</v>
      </c>
      <c r="O49" s="130">
        <f t="shared" si="5"/>
        <v>0</v>
      </c>
      <c r="P49" s="130">
        <f t="shared" si="6"/>
        <v>0</v>
      </c>
    </row>
    <row r="50" spans="1:16" ht="28">
      <c r="A50" s="133">
        <f>IF(B50&lt;&gt;"", MAX($A$1:A49)+1, "")</f>
        <v>33</v>
      </c>
      <c r="B50" s="148" t="s">
        <v>136</v>
      </c>
      <c r="C50" s="149" t="s">
        <v>561</v>
      </c>
      <c r="D50" s="219" t="s">
        <v>15</v>
      </c>
      <c r="E50" s="40">
        <v>5</v>
      </c>
      <c r="F50" s="40"/>
      <c r="G50" s="40"/>
      <c r="H50" s="130">
        <f t="shared" si="12"/>
        <v>0</v>
      </c>
      <c r="I50" s="131"/>
      <c r="J50" s="131"/>
      <c r="K50" s="40">
        <f t="shared" si="1"/>
        <v>0</v>
      </c>
      <c r="L50" s="130">
        <f t="shared" si="2"/>
        <v>0</v>
      </c>
      <c r="M50" s="130">
        <f t="shared" si="3"/>
        <v>0</v>
      </c>
      <c r="N50" s="130">
        <f t="shared" si="4"/>
        <v>0</v>
      </c>
      <c r="O50" s="130">
        <f t="shared" si="5"/>
        <v>0</v>
      </c>
      <c r="P50" s="130">
        <f t="shared" si="6"/>
        <v>0</v>
      </c>
    </row>
    <row r="51" spans="1:16" ht="56">
      <c r="A51" s="133">
        <f>IF(B51&lt;&gt;"", MAX($A$1:A50)+1, "")</f>
        <v>34</v>
      </c>
      <c r="B51" s="148" t="s">
        <v>136</v>
      </c>
      <c r="C51" s="149" t="s">
        <v>562</v>
      </c>
      <c r="D51" s="219" t="s">
        <v>15</v>
      </c>
      <c r="E51" s="40">
        <v>5</v>
      </c>
      <c r="F51" s="40"/>
      <c r="G51" s="40"/>
      <c r="H51" s="130">
        <f t="shared" si="12"/>
        <v>0</v>
      </c>
      <c r="I51" s="131"/>
      <c r="J51" s="131"/>
      <c r="K51" s="40">
        <f t="shared" si="1"/>
        <v>0</v>
      </c>
      <c r="L51" s="130">
        <f t="shared" si="2"/>
        <v>0</v>
      </c>
      <c r="M51" s="130">
        <f t="shared" si="3"/>
        <v>0</v>
      </c>
      <c r="N51" s="130">
        <f t="shared" si="4"/>
        <v>0</v>
      </c>
      <c r="O51" s="130">
        <f t="shared" si="5"/>
        <v>0</v>
      </c>
      <c r="P51" s="130">
        <f t="shared" si="6"/>
        <v>0</v>
      </c>
    </row>
    <row r="52" spans="1:16" ht="14">
      <c r="A52" s="133" t="str">
        <f>IF(B52&lt;&gt;"", MAX($A$1:A51)+1, "")</f>
        <v/>
      </c>
      <c r="B52" s="148"/>
      <c r="C52" s="218" t="s">
        <v>580</v>
      </c>
      <c r="D52" s="219"/>
      <c r="E52" s="40"/>
      <c r="F52" s="40"/>
      <c r="G52" s="40"/>
      <c r="H52" s="130"/>
      <c r="I52" s="131"/>
      <c r="J52" s="131"/>
      <c r="K52" s="40">
        <f t="shared" si="1"/>
        <v>0</v>
      </c>
      <c r="L52" s="130">
        <f t="shared" si="2"/>
        <v>0</v>
      </c>
      <c r="M52" s="130">
        <f t="shared" si="3"/>
        <v>0</v>
      </c>
      <c r="N52" s="130">
        <f t="shared" si="4"/>
        <v>0</v>
      </c>
      <c r="O52" s="130">
        <f t="shared" si="5"/>
        <v>0</v>
      </c>
      <c r="P52" s="130">
        <f t="shared" si="6"/>
        <v>0</v>
      </c>
    </row>
    <row r="53" spans="1:16" ht="98">
      <c r="A53" s="133">
        <f>IF(B53&lt;&gt;"", MAX($A$1:A52)+1, "")</f>
        <v>35</v>
      </c>
      <c r="B53" s="148" t="s">
        <v>136</v>
      </c>
      <c r="C53" s="149" t="s">
        <v>581</v>
      </c>
      <c r="D53" s="219" t="s">
        <v>128</v>
      </c>
      <c r="E53" s="40">
        <v>1</v>
      </c>
      <c r="F53" s="40"/>
      <c r="G53" s="40"/>
      <c r="H53" s="130">
        <f t="shared" ref="H53" si="13">SUM(F53*G53)</f>
        <v>0</v>
      </c>
      <c r="I53" s="131"/>
      <c r="J53" s="131"/>
      <c r="K53" s="40">
        <f t="shared" si="1"/>
        <v>0</v>
      </c>
      <c r="L53" s="130">
        <f t="shared" si="2"/>
        <v>0</v>
      </c>
      <c r="M53" s="130">
        <f t="shared" si="3"/>
        <v>0</v>
      </c>
      <c r="N53" s="130">
        <f t="shared" si="4"/>
        <v>0</v>
      </c>
      <c r="O53" s="130">
        <f t="shared" si="5"/>
        <v>0</v>
      </c>
      <c r="P53" s="130">
        <f t="shared" si="6"/>
        <v>0</v>
      </c>
    </row>
    <row r="54" spans="1:16" ht="14">
      <c r="A54" s="133" t="str">
        <f>IF(B54&lt;&gt;"", MAX($A$1:A53)+1, "")</f>
        <v/>
      </c>
      <c r="B54" s="148"/>
      <c r="C54" s="218" t="s">
        <v>582</v>
      </c>
      <c r="D54" s="219"/>
      <c r="E54" s="40"/>
      <c r="F54" s="40"/>
      <c r="G54" s="40"/>
      <c r="H54" s="130"/>
      <c r="I54" s="131"/>
      <c r="J54" s="131"/>
      <c r="K54" s="40">
        <f t="shared" si="1"/>
        <v>0</v>
      </c>
      <c r="L54" s="130">
        <f t="shared" si="2"/>
        <v>0</v>
      </c>
      <c r="M54" s="130">
        <f t="shared" si="3"/>
        <v>0</v>
      </c>
      <c r="N54" s="130">
        <f t="shared" si="4"/>
        <v>0</v>
      </c>
      <c r="O54" s="130">
        <f t="shared" si="5"/>
        <v>0</v>
      </c>
      <c r="P54" s="130">
        <f t="shared" si="6"/>
        <v>0</v>
      </c>
    </row>
    <row r="55" spans="1:16" ht="56">
      <c r="A55" s="133">
        <f>IF(B55&lt;&gt;"", MAX($A$1:A54)+1, "")</f>
        <v>36</v>
      </c>
      <c r="B55" s="148" t="s">
        <v>136</v>
      </c>
      <c r="C55" s="149" t="s">
        <v>583</v>
      </c>
      <c r="D55" s="219" t="s">
        <v>128</v>
      </c>
      <c r="E55" s="40">
        <v>1</v>
      </c>
      <c r="F55" s="40"/>
      <c r="G55" s="40"/>
      <c r="H55" s="130">
        <f t="shared" ref="H55" si="14">SUM(F55*G55)</f>
        <v>0</v>
      </c>
      <c r="I55" s="131"/>
      <c r="J55" s="131"/>
      <c r="K55" s="40">
        <f t="shared" si="1"/>
        <v>0</v>
      </c>
      <c r="L55" s="130">
        <f t="shared" si="2"/>
        <v>0</v>
      </c>
      <c r="M55" s="130">
        <f t="shared" si="3"/>
        <v>0</v>
      </c>
      <c r="N55" s="130">
        <f t="shared" si="4"/>
        <v>0</v>
      </c>
      <c r="O55" s="130">
        <f t="shared" si="5"/>
        <v>0</v>
      </c>
      <c r="P55" s="130">
        <f t="shared" si="6"/>
        <v>0</v>
      </c>
    </row>
    <row r="56" spans="1:16" ht="14">
      <c r="A56" s="133" t="str">
        <f>IF(B56&lt;&gt;"", MAX($A$1:A55)+1, "")</f>
        <v/>
      </c>
      <c r="B56" s="148"/>
      <c r="C56" s="218" t="s">
        <v>584</v>
      </c>
      <c r="D56" s="219"/>
      <c r="E56" s="40"/>
      <c r="F56" s="40"/>
      <c r="G56" s="40"/>
      <c r="H56" s="130"/>
      <c r="I56" s="131"/>
      <c r="J56" s="131"/>
      <c r="K56" s="40">
        <f t="shared" si="1"/>
        <v>0</v>
      </c>
      <c r="L56" s="130">
        <f t="shared" si="2"/>
        <v>0</v>
      </c>
      <c r="M56" s="130">
        <f t="shared" si="3"/>
        <v>0</v>
      </c>
      <c r="N56" s="130">
        <f t="shared" si="4"/>
        <v>0</v>
      </c>
      <c r="O56" s="130">
        <f t="shared" si="5"/>
        <v>0</v>
      </c>
      <c r="P56" s="130">
        <f t="shared" si="6"/>
        <v>0</v>
      </c>
    </row>
    <row r="57" spans="1:16" ht="14">
      <c r="A57" s="133">
        <f>IF(B57&lt;&gt;"", MAX($A$1:A56)+1, "")</f>
        <v>37</v>
      </c>
      <c r="B57" s="148" t="s">
        <v>136</v>
      </c>
      <c r="C57" s="149" t="s">
        <v>585</v>
      </c>
      <c r="D57" s="219" t="s">
        <v>16</v>
      </c>
      <c r="E57" s="40">
        <v>84</v>
      </c>
      <c r="F57" s="40"/>
      <c r="G57" s="40"/>
      <c r="H57" s="130">
        <f t="shared" ref="H57" si="15">SUM(F57*G57)</f>
        <v>0</v>
      </c>
      <c r="I57" s="131"/>
      <c r="J57" s="131"/>
      <c r="K57" s="40">
        <f t="shared" si="1"/>
        <v>0</v>
      </c>
      <c r="L57" s="130">
        <f t="shared" si="2"/>
        <v>0</v>
      </c>
      <c r="M57" s="130">
        <f t="shared" si="3"/>
        <v>0</v>
      </c>
      <c r="N57" s="130">
        <f t="shared" si="4"/>
        <v>0</v>
      </c>
      <c r="O57" s="130">
        <f t="shared" si="5"/>
        <v>0</v>
      </c>
      <c r="P57" s="130">
        <f t="shared" si="6"/>
        <v>0</v>
      </c>
    </row>
    <row r="58" spans="1:16" ht="14">
      <c r="A58" s="133" t="str">
        <f>IF(B58&lt;&gt;"", MAX($A$1:A57)+1, "")</f>
        <v/>
      </c>
      <c r="B58" s="148"/>
      <c r="C58" s="218" t="s">
        <v>586</v>
      </c>
      <c r="D58" s="219"/>
      <c r="E58" s="40"/>
      <c r="F58" s="40"/>
      <c r="G58" s="40"/>
      <c r="H58" s="130"/>
      <c r="I58" s="131"/>
      <c r="J58" s="131"/>
      <c r="K58" s="40">
        <f t="shared" si="1"/>
        <v>0</v>
      </c>
      <c r="L58" s="130">
        <f t="shared" si="2"/>
        <v>0</v>
      </c>
      <c r="M58" s="130">
        <f t="shared" si="3"/>
        <v>0</v>
      </c>
      <c r="N58" s="130">
        <f t="shared" si="4"/>
        <v>0</v>
      </c>
      <c r="O58" s="130">
        <f t="shared" si="5"/>
        <v>0</v>
      </c>
      <c r="P58" s="130">
        <f t="shared" si="6"/>
        <v>0</v>
      </c>
    </row>
    <row r="59" spans="1:16" ht="28">
      <c r="A59" s="133">
        <f>IF(B59&lt;&gt;"", MAX($A$1:A58)+1, "")</f>
        <v>38</v>
      </c>
      <c r="B59" s="148" t="s">
        <v>136</v>
      </c>
      <c r="C59" s="149" t="s">
        <v>588</v>
      </c>
      <c r="D59" s="219" t="s">
        <v>16</v>
      </c>
      <c r="E59" s="40">
        <v>33</v>
      </c>
      <c r="F59" s="40"/>
      <c r="G59" s="40"/>
      <c r="H59" s="130">
        <f t="shared" ref="H59" si="16">SUM(F59*G59)</f>
        <v>0</v>
      </c>
      <c r="I59" s="131"/>
      <c r="J59" s="131"/>
      <c r="K59" s="40">
        <f t="shared" si="1"/>
        <v>0</v>
      </c>
      <c r="L59" s="130">
        <f t="shared" si="2"/>
        <v>0</v>
      </c>
      <c r="M59" s="130">
        <f t="shared" si="3"/>
        <v>0</v>
      </c>
      <c r="N59" s="130">
        <f t="shared" si="4"/>
        <v>0</v>
      </c>
      <c r="O59" s="130">
        <f t="shared" si="5"/>
        <v>0</v>
      </c>
      <c r="P59" s="130">
        <f t="shared" si="6"/>
        <v>0</v>
      </c>
    </row>
    <row r="60" spans="1:16" ht="14">
      <c r="A60" s="133" t="str">
        <f>IF(B60&lt;&gt;"", MAX($A$1:A59)+1, "")</f>
        <v/>
      </c>
      <c r="B60" s="148"/>
      <c r="C60" s="218" t="s">
        <v>587</v>
      </c>
      <c r="D60" s="219"/>
      <c r="E60" s="40"/>
      <c r="F60" s="40"/>
      <c r="G60" s="40"/>
      <c r="H60" s="130"/>
      <c r="I60" s="131"/>
      <c r="J60" s="131"/>
      <c r="K60" s="40">
        <f t="shared" si="1"/>
        <v>0</v>
      </c>
      <c r="L60" s="130">
        <f t="shared" si="2"/>
        <v>0</v>
      </c>
      <c r="M60" s="130">
        <f t="shared" si="3"/>
        <v>0</v>
      </c>
      <c r="N60" s="130">
        <f t="shared" si="4"/>
        <v>0</v>
      </c>
      <c r="O60" s="130">
        <f t="shared" si="5"/>
        <v>0</v>
      </c>
      <c r="P60" s="130">
        <f t="shared" si="6"/>
        <v>0</v>
      </c>
    </row>
    <row r="61" spans="1:16" ht="42">
      <c r="A61" s="133">
        <f>IF(B61&lt;&gt;"", MAX($A$1:A60)+1, "")</f>
        <v>39</v>
      </c>
      <c r="B61" s="148" t="s">
        <v>136</v>
      </c>
      <c r="C61" s="149" t="s">
        <v>589</v>
      </c>
      <c r="D61" s="219" t="s">
        <v>128</v>
      </c>
      <c r="E61" s="40">
        <v>1</v>
      </c>
      <c r="F61" s="40"/>
      <c r="G61" s="40"/>
      <c r="H61" s="130">
        <f t="shared" ref="H61" si="17">SUM(F61*G61)</f>
        <v>0</v>
      </c>
      <c r="I61" s="131"/>
      <c r="J61" s="131"/>
      <c r="K61" s="40">
        <f t="shared" si="1"/>
        <v>0</v>
      </c>
      <c r="L61" s="130">
        <f t="shared" si="2"/>
        <v>0</v>
      </c>
      <c r="M61" s="130">
        <f t="shared" si="3"/>
        <v>0</v>
      </c>
      <c r="N61" s="130">
        <f t="shared" si="4"/>
        <v>0</v>
      </c>
      <c r="O61" s="130">
        <f t="shared" si="5"/>
        <v>0</v>
      </c>
      <c r="P61" s="130">
        <f t="shared" si="6"/>
        <v>0</v>
      </c>
    </row>
    <row r="62" spans="1:16" ht="28">
      <c r="A62" s="133" t="str">
        <f>IF(B62&lt;&gt;"", MAX($A$1:A61)+1, "")</f>
        <v/>
      </c>
      <c r="B62" s="148"/>
      <c r="C62" s="236" t="s">
        <v>127</v>
      </c>
      <c r="D62" s="237"/>
      <c r="E62" s="237"/>
      <c r="F62" s="238"/>
      <c r="G62" s="238"/>
      <c r="H62" s="132"/>
      <c r="I62" s="132"/>
      <c r="J62" s="132"/>
      <c r="K62" s="132"/>
      <c r="L62" s="239">
        <f>SUM(L12:L61)</f>
        <v>0</v>
      </c>
      <c r="M62" s="239">
        <f>SUM(M12:M61)</f>
        <v>0</v>
      </c>
      <c r="N62" s="239">
        <f>SUM(N12:N61)</f>
        <v>0</v>
      </c>
      <c r="O62" s="239">
        <f>SUM(O12:O61)</f>
        <v>0</v>
      </c>
      <c r="P62" s="239">
        <f>SUM(P12:P61)</f>
        <v>0</v>
      </c>
    </row>
    <row r="63" spans="1:16">
      <c r="A63" s="338" t="s">
        <v>179</v>
      </c>
      <c r="B63" s="339"/>
      <c r="C63" s="339"/>
      <c r="D63" s="339"/>
      <c r="E63" s="339"/>
      <c r="F63" s="339"/>
      <c r="G63" s="339"/>
      <c r="H63" s="339"/>
      <c r="I63" s="339"/>
      <c r="J63" s="339"/>
      <c r="K63" s="339"/>
      <c r="L63" s="339"/>
      <c r="M63" s="339"/>
      <c r="N63" s="339"/>
      <c r="O63" s="339"/>
      <c r="P63" s="240"/>
    </row>
    <row r="64" spans="1:16">
      <c r="A64" s="1"/>
      <c r="B64" s="1"/>
      <c r="C64" s="298"/>
      <c r="D64" s="1"/>
      <c r="E64" s="2"/>
      <c r="F64" s="299"/>
      <c r="G64" s="2"/>
      <c r="H64" s="2"/>
      <c r="I64" s="2"/>
      <c r="J64" s="2"/>
      <c r="K64" s="2"/>
      <c r="L64" s="300"/>
      <c r="M64" s="2"/>
      <c r="N64" s="11"/>
      <c r="O64" s="301"/>
      <c r="P64" s="2"/>
    </row>
    <row r="65" spans="1:16">
      <c r="A65" s="1"/>
      <c r="B65" s="1"/>
      <c r="C65" s="298"/>
      <c r="D65" s="1"/>
      <c r="E65" s="2"/>
      <c r="F65" s="299"/>
      <c r="G65" s="2"/>
      <c r="H65" s="2"/>
      <c r="I65" s="2"/>
      <c r="J65" s="2"/>
      <c r="K65" s="2"/>
      <c r="L65" s="300"/>
      <c r="M65" s="2"/>
      <c r="N65" s="11"/>
      <c r="O65" s="11"/>
      <c r="P65" s="302"/>
    </row>
    <row r="66" spans="1:16">
      <c r="A66" s="1"/>
      <c r="B66" s="1"/>
      <c r="C66" s="128" t="s">
        <v>717</v>
      </c>
      <c r="D66" s="1"/>
      <c r="E66" s="2"/>
      <c r="F66" s="299"/>
      <c r="G66" s="2"/>
      <c r="H66" s="2"/>
      <c r="I66" s="2"/>
      <c r="J66" s="2"/>
      <c r="K66" s="2"/>
      <c r="L66" s="300"/>
      <c r="M66" s="2"/>
      <c r="N66" s="11"/>
      <c r="O66" s="11"/>
      <c r="P66" s="302"/>
    </row>
    <row r="67" spans="1:16">
      <c r="A67" s="1"/>
      <c r="B67" s="1"/>
      <c r="C67" s="61" t="s">
        <v>718</v>
      </c>
      <c r="D67" s="1"/>
      <c r="E67" s="2"/>
      <c r="F67" s="299"/>
      <c r="G67" s="2"/>
      <c r="H67" s="2"/>
      <c r="I67" s="2"/>
      <c r="J67" s="2"/>
      <c r="K67" s="2"/>
      <c r="L67" s="300"/>
      <c r="M67" s="2"/>
      <c r="N67" s="11"/>
      <c r="O67" s="11"/>
      <c r="P67" s="302"/>
    </row>
    <row r="68" spans="1:16">
      <c r="A68" s="1"/>
      <c r="B68" s="1"/>
      <c r="C68" s="7"/>
      <c r="D68" s="1"/>
      <c r="E68" s="2"/>
      <c r="F68" s="2"/>
      <c r="G68" s="2"/>
      <c r="H68" s="2"/>
      <c r="I68" s="2"/>
      <c r="J68" s="2"/>
      <c r="K68" s="2"/>
      <c r="L68" s="2"/>
      <c r="M68" s="2"/>
      <c r="N68" s="2"/>
      <c r="O68" s="2"/>
      <c r="P68" s="2"/>
    </row>
    <row r="69" spans="1:16">
      <c r="A69" s="1"/>
      <c r="B69" s="1"/>
      <c r="C69" s="7"/>
      <c r="D69" s="1"/>
      <c r="E69" s="2"/>
      <c r="F69" s="2"/>
      <c r="G69" s="2"/>
      <c r="H69" s="2"/>
      <c r="I69" s="2"/>
      <c r="J69" s="2"/>
      <c r="K69" s="2"/>
      <c r="L69" s="2"/>
      <c r="M69" s="2"/>
      <c r="N69" s="2"/>
      <c r="O69" s="2"/>
      <c r="P69" s="2"/>
    </row>
    <row r="70" spans="1:16">
      <c r="A70" s="1"/>
      <c r="B70" s="1"/>
      <c r="C70" s="7"/>
      <c r="D70" s="1"/>
      <c r="E70" s="2"/>
      <c r="F70" s="2"/>
      <c r="G70" s="2"/>
      <c r="H70" s="2"/>
      <c r="I70" s="2"/>
      <c r="J70" s="2"/>
      <c r="K70" s="2"/>
      <c r="L70" s="2"/>
      <c r="M70" s="2"/>
      <c r="N70" s="2"/>
      <c r="O70" s="2"/>
      <c r="P70" s="2"/>
    </row>
    <row r="71" spans="1:16">
      <c r="A71" s="1"/>
      <c r="B71" s="1"/>
      <c r="C71" s="7"/>
      <c r="D71" s="1"/>
      <c r="E71" s="2"/>
      <c r="F71" s="2"/>
      <c r="G71" s="2"/>
      <c r="H71" s="2"/>
      <c r="I71" s="2"/>
      <c r="J71" s="2"/>
      <c r="K71" s="2"/>
      <c r="L71" s="2"/>
      <c r="M71" s="2"/>
      <c r="N71" s="2"/>
      <c r="O71" s="2"/>
      <c r="P71" s="2"/>
    </row>
    <row r="72" spans="1:16">
      <c r="A72" s="1"/>
      <c r="B72" s="1"/>
      <c r="C72" s="7"/>
      <c r="D72" s="1"/>
      <c r="E72" s="2"/>
      <c r="F72" s="2"/>
      <c r="G72" s="2"/>
      <c r="H72" s="2"/>
      <c r="I72" s="2"/>
      <c r="J72" s="2"/>
      <c r="K72" s="2"/>
      <c r="L72" s="2"/>
      <c r="M72" s="2"/>
      <c r="N72" s="2"/>
      <c r="O72" s="2"/>
      <c r="P72" s="2"/>
    </row>
    <row r="73" spans="1:16">
      <c r="A73" s="1"/>
      <c r="B73" s="1"/>
      <c r="C73" s="7"/>
      <c r="D73" s="1"/>
      <c r="E73" s="2"/>
      <c r="F73" s="2"/>
      <c r="G73" s="2"/>
      <c r="H73" s="2"/>
      <c r="I73" s="2"/>
      <c r="J73" s="2"/>
      <c r="K73" s="2"/>
      <c r="L73" s="2"/>
      <c r="M73" s="2"/>
      <c r="N73" s="2"/>
      <c r="O73" s="2"/>
      <c r="P73" s="2"/>
    </row>
    <row r="74" spans="1:16">
      <c r="A74" s="1"/>
      <c r="B74" s="1"/>
      <c r="C74" s="7"/>
      <c r="D74" s="1"/>
      <c r="E74" s="2"/>
      <c r="F74" s="2"/>
      <c r="G74" s="2"/>
      <c r="H74" s="2"/>
      <c r="I74" s="2"/>
      <c r="J74" s="2"/>
      <c r="K74" s="2"/>
      <c r="L74" s="2"/>
      <c r="M74" s="2"/>
      <c r="N74" s="2"/>
      <c r="O74" s="2"/>
      <c r="P74" s="2"/>
    </row>
    <row r="75" spans="1:16">
      <c r="A75" s="1"/>
      <c r="B75" s="1"/>
      <c r="C75" s="7"/>
      <c r="D75" s="1"/>
      <c r="E75" s="2"/>
      <c r="F75" s="2"/>
      <c r="G75" s="2"/>
      <c r="H75" s="2"/>
      <c r="I75" s="2"/>
      <c r="J75" s="2"/>
      <c r="K75" s="2"/>
      <c r="L75" s="2"/>
      <c r="M75" s="2"/>
      <c r="N75" s="2"/>
      <c r="O75" s="2"/>
      <c r="P75" s="2"/>
    </row>
    <row r="76" spans="1:16">
      <c r="A76" s="1"/>
      <c r="B76" s="1"/>
      <c r="C76" s="7"/>
      <c r="D76" s="1"/>
      <c r="E76" s="2"/>
      <c r="F76" s="2"/>
      <c r="G76" s="2"/>
      <c r="H76" s="2"/>
      <c r="I76" s="2"/>
      <c r="J76" s="2"/>
      <c r="K76" s="2"/>
      <c r="L76" s="2"/>
      <c r="M76" s="2"/>
      <c r="N76" s="2"/>
      <c r="O76" s="2"/>
      <c r="P76" s="2"/>
    </row>
    <row r="77" spans="1:16">
      <c r="A77" s="1"/>
      <c r="B77" s="1"/>
      <c r="C77" s="7"/>
      <c r="D77" s="1"/>
      <c r="E77" s="2"/>
      <c r="F77" s="2"/>
      <c r="G77" s="2"/>
      <c r="H77" s="2"/>
      <c r="I77" s="2"/>
      <c r="J77" s="2"/>
      <c r="K77" s="2"/>
      <c r="L77" s="2"/>
      <c r="M77" s="2"/>
      <c r="N77" s="2"/>
      <c r="O77" s="2"/>
      <c r="P77" s="2"/>
    </row>
    <row r="78" spans="1:16">
      <c r="A78" s="1"/>
      <c r="B78" s="1"/>
      <c r="C78" s="7"/>
      <c r="D78" s="1"/>
      <c r="E78" s="2"/>
      <c r="F78" s="2"/>
      <c r="G78" s="2"/>
      <c r="H78" s="2"/>
      <c r="I78" s="2"/>
      <c r="J78" s="2"/>
      <c r="K78" s="2"/>
      <c r="L78" s="2"/>
      <c r="M78" s="2"/>
      <c r="N78" s="2"/>
      <c r="O78" s="2"/>
      <c r="P78" s="2"/>
    </row>
    <row r="79" spans="1:16">
      <c r="A79" s="1"/>
      <c r="B79" s="1"/>
      <c r="C79" s="7"/>
      <c r="D79" s="1"/>
      <c r="E79" s="2"/>
      <c r="F79" s="2"/>
      <c r="G79" s="2"/>
      <c r="H79" s="2"/>
      <c r="I79" s="2"/>
      <c r="J79" s="2"/>
      <c r="K79" s="2"/>
      <c r="L79" s="2"/>
      <c r="M79" s="2"/>
      <c r="N79" s="2"/>
      <c r="O79" s="2"/>
      <c r="P79" s="2"/>
    </row>
    <row r="80" spans="1:16">
      <c r="A80" s="1"/>
      <c r="B80" s="1"/>
      <c r="C80" s="7"/>
      <c r="D80" s="1"/>
      <c r="E80" s="2"/>
      <c r="F80" s="2"/>
      <c r="G80" s="2"/>
      <c r="H80" s="2"/>
      <c r="I80" s="2"/>
      <c r="J80" s="2"/>
      <c r="K80" s="2"/>
      <c r="L80" s="2"/>
      <c r="M80" s="2"/>
      <c r="N80" s="2"/>
      <c r="O80" s="2"/>
      <c r="P80" s="2"/>
    </row>
    <row r="81" spans="1:16">
      <c r="A81" s="1"/>
      <c r="B81" s="1"/>
      <c r="C81" s="7"/>
      <c r="D81" s="1"/>
      <c r="E81" s="2"/>
      <c r="F81" s="2"/>
      <c r="G81" s="2"/>
      <c r="H81" s="2"/>
      <c r="I81" s="2"/>
      <c r="J81" s="2"/>
      <c r="K81" s="2"/>
      <c r="L81" s="2"/>
      <c r="M81" s="2"/>
      <c r="N81" s="2"/>
      <c r="O81" s="2"/>
      <c r="P81" s="2"/>
    </row>
  </sheetData>
  <mergeCells count="9">
    <mergeCell ref="A63:O63"/>
    <mergeCell ref="D2:O2"/>
    <mergeCell ref="A9:A10"/>
    <mergeCell ref="C9:C10"/>
    <mergeCell ref="D9:D10"/>
    <mergeCell ref="E9:E10"/>
    <mergeCell ref="F9:K9"/>
    <mergeCell ref="L9:P9"/>
    <mergeCell ref="B9:B10"/>
  </mergeCells>
  <pageMargins left="0.25" right="0.25" top="0.75" bottom="0.75" header="0.3" footer="0.3"/>
  <pageSetup paperSize="9" scale="71" orientation="landscape" r:id="rId1"/>
  <colBreaks count="1" manualBreakCount="1">
    <brk id="16" max="4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P64"/>
  <sheetViews>
    <sheetView topLeftCell="A28" zoomScale="90" zoomScaleNormal="90" workbookViewId="0">
      <selection activeCell="B31" sqref="B31"/>
    </sheetView>
  </sheetViews>
  <sheetFormatPr baseColWidth="10" defaultColWidth="9.1640625" defaultRowHeight="14"/>
  <cols>
    <col min="1" max="1" width="6.33203125" style="246" customWidth="1"/>
    <col min="2" max="2" width="11" style="246" customWidth="1"/>
    <col min="3" max="3" width="33.5" style="246" customWidth="1"/>
    <col min="4" max="4" width="9.1640625" style="246"/>
    <col min="5" max="14" width="9.33203125" style="246" bestFit="1" customWidth="1"/>
    <col min="15" max="15" width="9.5" style="246" bestFit="1" customWidth="1"/>
    <col min="16" max="16" width="10.33203125" style="246" bestFit="1" customWidth="1"/>
    <col min="17" max="16384" width="9.1640625" style="246"/>
  </cols>
  <sheetData>
    <row r="1" spans="1:16">
      <c r="A1" s="241"/>
      <c r="B1" s="241"/>
      <c r="C1" s="242"/>
      <c r="D1" s="243" t="s">
        <v>120</v>
      </c>
      <c r="E1" s="244"/>
      <c r="F1" s="242"/>
      <c r="G1" s="245"/>
      <c r="H1" s="244"/>
      <c r="I1" s="244"/>
      <c r="J1" s="244"/>
      <c r="K1" s="244"/>
      <c r="L1" s="244"/>
      <c r="M1" s="244"/>
      <c r="N1" s="244"/>
      <c r="O1" s="244"/>
      <c r="P1" s="242"/>
    </row>
    <row r="2" spans="1:16">
      <c r="A2" s="241"/>
      <c r="B2" s="241"/>
      <c r="C2" s="247"/>
      <c r="D2" s="342" t="s">
        <v>129</v>
      </c>
      <c r="E2" s="342"/>
      <c r="F2" s="342"/>
      <c r="G2" s="342"/>
      <c r="H2" s="342"/>
      <c r="I2" s="342"/>
      <c r="J2" s="342"/>
      <c r="K2" s="342"/>
      <c r="L2" s="342"/>
      <c r="M2" s="342"/>
      <c r="N2" s="342"/>
      <c r="O2" s="342"/>
      <c r="P2" s="242"/>
    </row>
    <row r="3" spans="1:16">
      <c r="A3" s="241"/>
      <c r="B3" s="241"/>
      <c r="C3" s="247"/>
      <c r="D3" s="248"/>
      <c r="E3" s="249"/>
      <c r="F3" s="244"/>
      <c r="G3" s="243"/>
      <c r="H3" s="245"/>
      <c r="I3" s="244"/>
      <c r="J3" s="244"/>
      <c r="K3" s="244"/>
      <c r="L3" s="244"/>
      <c r="M3" s="244"/>
      <c r="N3" s="244"/>
      <c r="O3" s="244"/>
      <c r="P3" s="244"/>
    </row>
    <row r="4" spans="1:16">
      <c r="A4" s="243" t="s">
        <v>180</v>
      </c>
      <c r="B4" s="250"/>
      <c r="C4" s="251"/>
      <c r="D4" s="252"/>
      <c r="E4" s="253"/>
      <c r="F4" s="243"/>
      <c r="G4" s="249"/>
      <c r="H4" s="249"/>
      <c r="I4" s="249"/>
      <c r="J4" s="249"/>
      <c r="K4" s="254"/>
      <c r="L4" s="254"/>
      <c r="M4" s="254"/>
      <c r="N4" s="254"/>
      <c r="O4" s="254"/>
      <c r="P4" s="242"/>
    </row>
    <row r="5" spans="1:16">
      <c r="A5" s="243" t="s">
        <v>181</v>
      </c>
      <c r="B5" s="250"/>
      <c r="C5" s="251"/>
      <c r="D5" s="252"/>
      <c r="E5" s="253"/>
      <c r="F5" s="243"/>
      <c r="G5" s="249"/>
      <c r="H5" s="249"/>
      <c r="I5" s="249"/>
      <c r="J5" s="249"/>
      <c r="K5" s="254"/>
      <c r="L5" s="254"/>
      <c r="M5" s="254"/>
      <c r="N5" s="254"/>
      <c r="O5" s="254"/>
      <c r="P5" s="242"/>
    </row>
    <row r="6" spans="1:16">
      <c r="A6" s="243" t="s">
        <v>182</v>
      </c>
      <c r="B6" s="250"/>
      <c r="C6" s="251"/>
      <c r="D6" s="252"/>
      <c r="E6" s="253"/>
      <c r="F6" s="243"/>
      <c r="G6" s="249"/>
      <c r="H6" s="249"/>
      <c r="I6" s="249"/>
      <c r="J6" s="249"/>
      <c r="K6" s="254"/>
      <c r="L6" s="254"/>
      <c r="M6" s="254"/>
      <c r="N6" s="254"/>
      <c r="O6" s="254"/>
      <c r="P6" s="242"/>
    </row>
    <row r="7" spans="1:16">
      <c r="A7" s="242"/>
      <c r="B7" s="242"/>
      <c r="C7" s="244" t="s">
        <v>648</v>
      </c>
      <c r="D7" s="255"/>
      <c r="E7" s="252"/>
      <c r="F7" s="253"/>
      <c r="G7" s="254"/>
      <c r="H7" s="249"/>
      <c r="I7" s="249"/>
      <c r="J7" s="249"/>
      <c r="K7" s="249"/>
      <c r="L7" s="242"/>
      <c r="M7" s="244" t="s">
        <v>88</v>
      </c>
      <c r="N7" s="244"/>
      <c r="O7" s="256">
        <f>P59</f>
        <v>0</v>
      </c>
      <c r="P7" s="257" t="s">
        <v>13</v>
      </c>
    </row>
    <row r="8" spans="1:16">
      <c r="A8" s="248"/>
      <c r="B8" s="248"/>
      <c r="C8" s="242"/>
      <c r="D8" s="248"/>
      <c r="E8" s="258"/>
      <c r="F8" s="244"/>
      <c r="G8" s="244"/>
      <c r="H8" s="244"/>
      <c r="I8" s="244"/>
      <c r="J8" s="244"/>
      <c r="K8" s="244"/>
      <c r="L8" s="254"/>
      <c r="M8" s="242"/>
      <c r="N8" s="244"/>
      <c r="O8" s="254"/>
      <c r="P8" s="254"/>
    </row>
    <row r="9" spans="1:16">
      <c r="A9" s="343" t="s">
        <v>0</v>
      </c>
      <c r="B9" s="343" t="s">
        <v>134</v>
      </c>
      <c r="C9" s="343" t="s">
        <v>92</v>
      </c>
      <c r="D9" s="344" t="s">
        <v>6</v>
      </c>
      <c r="E9" s="344" t="s">
        <v>1</v>
      </c>
      <c r="F9" s="343" t="s">
        <v>2</v>
      </c>
      <c r="G9" s="343"/>
      <c r="H9" s="343"/>
      <c r="I9" s="343"/>
      <c r="J9" s="343"/>
      <c r="K9" s="343"/>
      <c r="L9" s="343" t="s">
        <v>3</v>
      </c>
      <c r="M9" s="343"/>
      <c r="N9" s="343"/>
      <c r="O9" s="343"/>
      <c r="P9" s="343"/>
    </row>
    <row r="10" spans="1:16" ht="81">
      <c r="A10" s="343"/>
      <c r="B10" s="343"/>
      <c r="C10" s="343"/>
      <c r="D10" s="344"/>
      <c r="E10" s="344"/>
      <c r="F10" s="259" t="s">
        <v>4</v>
      </c>
      <c r="G10" s="259" t="s">
        <v>691</v>
      </c>
      <c r="H10" s="259" t="s">
        <v>93</v>
      </c>
      <c r="I10" s="259" t="s">
        <v>91</v>
      </c>
      <c r="J10" s="259" t="s">
        <v>94</v>
      </c>
      <c r="K10" s="259" t="s">
        <v>95</v>
      </c>
      <c r="L10" s="259" t="s">
        <v>5</v>
      </c>
      <c r="M10" s="259" t="s">
        <v>96</v>
      </c>
      <c r="N10" s="259" t="s">
        <v>91</v>
      </c>
      <c r="O10" s="259" t="s">
        <v>97</v>
      </c>
      <c r="P10" s="259" t="s">
        <v>98</v>
      </c>
    </row>
    <row r="11" spans="1:16" ht="15">
      <c r="A11" s="260"/>
      <c r="B11" s="260"/>
      <c r="C11" s="261" t="s">
        <v>532</v>
      </c>
      <c r="D11" s="262"/>
      <c r="E11" s="263"/>
      <c r="F11" s="264"/>
      <c r="G11" s="264"/>
      <c r="H11" s="146"/>
      <c r="I11" s="145"/>
      <c r="J11" s="145"/>
      <c r="K11" s="264"/>
      <c r="L11" s="146"/>
      <c r="M11" s="146"/>
      <c r="N11" s="146"/>
      <c r="O11" s="146"/>
      <c r="P11" s="146"/>
    </row>
    <row r="12" spans="1:16" ht="30">
      <c r="A12" s="265">
        <f>IF(B12&lt;&gt;"", MAX($A$1:A11)+1, "")</f>
        <v>1</v>
      </c>
      <c r="B12" s="260" t="s">
        <v>647</v>
      </c>
      <c r="C12" s="266" t="s">
        <v>533</v>
      </c>
      <c r="D12" s="262" t="s">
        <v>15</v>
      </c>
      <c r="E12" s="264">
        <v>154</v>
      </c>
      <c r="F12" s="264"/>
      <c r="G12" s="264"/>
      <c r="H12" s="146">
        <f t="shared" ref="H12:H21" si="0">SUM(F12*G12)</f>
        <v>0</v>
      </c>
      <c r="I12" s="145"/>
      <c r="J12" s="145"/>
      <c r="K12" s="264">
        <f t="shared" ref="K12:K57" si="1">SUM(H12:J12)</f>
        <v>0</v>
      </c>
      <c r="L12" s="146">
        <f t="shared" ref="L12:L57" si="2">SUM(E12*F12)</f>
        <v>0</v>
      </c>
      <c r="M12" s="146">
        <f t="shared" ref="M12:M57" si="3">SUM(E12*H12)</f>
        <v>0</v>
      </c>
      <c r="N12" s="146">
        <f t="shared" ref="N12:N57" si="4">SUM(E12*I12)</f>
        <v>0</v>
      </c>
      <c r="O12" s="146">
        <f t="shared" ref="O12:O57" si="5">SUM(E12*J12)</f>
        <v>0</v>
      </c>
      <c r="P12" s="146">
        <f t="shared" ref="P12:P57" si="6">SUM(M12:O12)</f>
        <v>0</v>
      </c>
    </row>
    <row r="13" spans="1:16" ht="30">
      <c r="A13" s="265">
        <f>IF(B13&lt;&gt;"", MAX($A$1:A12)+1, "")</f>
        <v>2</v>
      </c>
      <c r="B13" s="260" t="s">
        <v>647</v>
      </c>
      <c r="C13" s="266" t="s">
        <v>535</v>
      </c>
      <c r="D13" s="262" t="s">
        <v>15</v>
      </c>
      <c r="E13" s="264">
        <v>154</v>
      </c>
      <c r="F13" s="264"/>
      <c r="G13" s="264"/>
      <c r="H13" s="146">
        <f t="shared" si="0"/>
        <v>0</v>
      </c>
      <c r="I13" s="145"/>
      <c r="J13" s="145"/>
      <c r="K13" s="264">
        <f t="shared" si="1"/>
        <v>0</v>
      </c>
      <c r="L13" s="146">
        <f t="shared" si="2"/>
        <v>0</v>
      </c>
      <c r="M13" s="146">
        <f t="shared" si="3"/>
        <v>0</v>
      </c>
      <c r="N13" s="146">
        <f t="shared" si="4"/>
        <v>0</v>
      </c>
      <c r="O13" s="146">
        <f t="shared" si="5"/>
        <v>0</v>
      </c>
      <c r="P13" s="146">
        <f t="shared" si="6"/>
        <v>0</v>
      </c>
    </row>
    <row r="14" spans="1:16" ht="30">
      <c r="A14" s="265">
        <f>IF(B14&lt;&gt;"", MAX($A$1:A13)+1, "")</f>
        <v>3</v>
      </c>
      <c r="B14" s="260" t="s">
        <v>647</v>
      </c>
      <c r="C14" s="266" t="s">
        <v>468</v>
      </c>
      <c r="D14" s="262" t="s">
        <v>15</v>
      </c>
      <c r="E14" s="264">
        <v>154</v>
      </c>
      <c r="F14" s="264"/>
      <c r="G14" s="264"/>
      <c r="H14" s="146">
        <f t="shared" si="0"/>
        <v>0</v>
      </c>
      <c r="I14" s="145"/>
      <c r="J14" s="145"/>
      <c r="K14" s="264">
        <f t="shared" si="1"/>
        <v>0</v>
      </c>
      <c r="L14" s="146">
        <f t="shared" si="2"/>
        <v>0</v>
      </c>
      <c r="M14" s="146">
        <f t="shared" si="3"/>
        <v>0</v>
      </c>
      <c r="N14" s="146">
        <f t="shared" si="4"/>
        <v>0</v>
      </c>
      <c r="O14" s="146">
        <f t="shared" si="5"/>
        <v>0</v>
      </c>
      <c r="P14" s="146">
        <f t="shared" si="6"/>
        <v>0</v>
      </c>
    </row>
    <row r="15" spans="1:16" ht="30">
      <c r="A15" s="265">
        <f>IF(B15&lt;&gt;"", MAX($A$1:A14)+1, "")</f>
        <v>4</v>
      </c>
      <c r="B15" s="260" t="s">
        <v>647</v>
      </c>
      <c r="C15" s="266" t="s">
        <v>534</v>
      </c>
      <c r="D15" s="262" t="s">
        <v>15</v>
      </c>
      <c r="E15" s="264">
        <v>154</v>
      </c>
      <c r="F15" s="264"/>
      <c r="G15" s="264"/>
      <c r="H15" s="146">
        <f t="shared" si="0"/>
        <v>0</v>
      </c>
      <c r="I15" s="145"/>
      <c r="J15" s="145"/>
      <c r="K15" s="264">
        <f t="shared" si="1"/>
        <v>0</v>
      </c>
      <c r="L15" s="146">
        <f t="shared" si="2"/>
        <v>0</v>
      </c>
      <c r="M15" s="146">
        <f t="shared" si="3"/>
        <v>0</v>
      </c>
      <c r="N15" s="146">
        <f t="shared" si="4"/>
        <v>0</v>
      </c>
      <c r="O15" s="146">
        <f t="shared" si="5"/>
        <v>0</v>
      </c>
      <c r="P15" s="146">
        <f t="shared" si="6"/>
        <v>0</v>
      </c>
    </row>
    <row r="16" spans="1:16" ht="30">
      <c r="A16" s="265">
        <f>IF(B16&lt;&gt;"", MAX($A$1:A15)+1, "")</f>
        <v>5</v>
      </c>
      <c r="B16" s="260" t="s">
        <v>647</v>
      </c>
      <c r="C16" s="266" t="s">
        <v>536</v>
      </c>
      <c r="D16" s="262" t="s">
        <v>15</v>
      </c>
      <c r="E16" s="264">
        <v>154</v>
      </c>
      <c r="F16" s="264"/>
      <c r="G16" s="264"/>
      <c r="H16" s="146">
        <f t="shared" si="0"/>
        <v>0</v>
      </c>
      <c r="I16" s="145"/>
      <c r="J16" s="145"/>
      <c r="K16" s="264">
        <f t="shared" si="1"/>
        <v>0</v>
      </c>
      <c r="L16" s="146">
        <f t="shared" si="2"/>
        <v>0</v>
      </c>
      <c r="M16" s="146">
        <f t="shared" si="3"/>
        <v>0</v>
      </c>
      <c r="N16" s="146">
        <f t="shared" si="4"/>
        <v>0</v>
      </c>
      <c r="O16" s="146">
        <f t="shared" si="5"/>
        <v>0</v>
      </c>
      <c r="P16" s="146">
        <f t="shared" si="6"/>
        <v>0</v>
      </c>
    </row>
    <row r="17" spans="1:16" ht="15">
      <c r="A17" s="265">
        <f>IF(B17&lt;&gt;"", MAX($A$1:A16)+1, "")</f>
        <v>6</v>
      </c>
      <c r="B17" s="260" t="s">
        <v>647</v>
      </c>
      <c r="C17" s="266" t="s">
        <v>537</v>
      </c>
      <c r="D17" s="262" t="s">
        <v>15</v>
      </c>
      <c r="E17" s="264">
        <v>154</v>
      </c>
      <c r="F17" s="264"/>
      <c r="G17" s="264"/>
      <c r="H17" s="146">
        <f t="shared" si="0"/>
        <v>0</v>
      </c>
      <c r="I17" s="145"/>
      <c r="J17" s="145"/>
      <c r="K17" s="264">
        <f t="shared" si="1"/>
        <v>0</v>
      </c>
      <c r="L17" s="146">
        <f t="shared" si="2"/>
        <v>0</v>
      </c>
      <c r="M17" s="146">
        <f t="shared" si="3"/>
        <v>0</v>
      </c>
      <c r="N17" s="146">
        <f t="shared" si="4"/>
        <v>0</v>
      </c>
      <c r="O17" s="146">
        <f t="shared" si="5"/>
        <v>0</v>
      </c>
      <c r="P17" s="146">
        <f t="shared" si="6"/>
        <v>0</v>
      </c>
    </row>
    <row r="18" spans="1:16" ht="30">
      <c r="A18" s="265">
        <f>IF(B18&lt;&gt;"", MAX($A$1:A17)+1, "")</f>
        <v>7</v>
      </c>
      <c r="B18" s="260" t="s">
        <v>647</v>
      </c>
      <c r="C18" s="266" t="s">
        <v>538</v>
      </c>
      <c r="D18" s="262" t="s">
        <v>15</v>
      </c>
      <c r="E18" s="264">
        <v>154</v>
      </c>
      <c r="F18" s="264"/>
      <c r="G18" s="264"/>
      <c r="H18" s="146">
        <f t="shared" si="0"/>
        <v>0</v>
      </c>
      <c r="I18" s="145"/>
      <c r="J18" s="145"/>
      <c r="K18" s="264">
        <f t="shared" si="1"/>
        <v>0</v>
      </c>
      <c r="L18" s="146">
        <f t="shared" si="2"/>
        <v>0</v>
      </c>
      <c r="M18" s="146">
        <f t="shared" si="3"/>
        <v>0</v>
      </c>
      <c r="N18" s="146">
        <f t="shared" si="4"/>
        <v>0</v>
      </c>
      <c r="O18" s="146">
        <f t="shared" si="5"/>
        <v>0</v>
      </c>
      <c r="P18" s="146">
        <f t="shared" si="6"/>
        <v>0</v>
      </c>
    </row>
    <row r="19" spans="1:16" ht="45">
      <c r="A19" s="265">
        <f>IF(B19&lt;&gt;"", MAX($A$1:A18)+1, "")</f>
        <v>8</v>
      </c>
      <c r="B19" s="260" t="s">
        <v>647</v>
      </c>
      <c r="C19" s="266" t="s">
        <v>539</v>
      </c>
      <c r="D19" s="262" t="s">
        <v>15</v>
      </c>
      <c r="E19" s="264">
        <v>154</v>
      </c>
      <c r="F19" s="264"/>
      <c r="G19" s="264"/>
      <c r="H19" s="146">
        <f t="shared" si="0"/>
        <v>0</v>
      </c>
      <c r="I19" s="145"/>
      <c r="J19" s="145"/>
      <c r="K19" s="264">
        <f t="shared" si="1"/>
        <v>0</v>
      </c>
      <c r="L19" s="146">
        <f t="shared" si="2"/>
        <v>0</v>
      </c>
      <c r="M19" s="146">
        <f t="shared" si="3"/>
        <v>0</v>
      </c>
      <c r="N19" s="146">
        <f t="shared" si="4"/>
        <v>0</v>
      </c>
      <c r="O19" s="146">
        <f t="shared" si="5"/>
        <v>0</v>
      </c>
      <c r="P19" s="146">
        <f t="shared" si="6"/>
        <v>0</v>
      </c>
    </row>
    <row r="20" spans="1:16" ht="30">
      <c r="A20" s="265">
        <f>IF(B20&lt;&gt;"", MAX($A$1:A19)+1, "")</f>
        <v>9</v>
      </c>
      <c r="B20" s="260" t="s">
        <v>647</v>
      </c>
      <c r="C20" s="266" t="s">
        <v>540</v>
      </c>
      <c r="D20" s="262" t="s">
        <v>15</v>
      </c>
      <c r="E20" s="264">
        <v>154</v>
      </c>
      <c r="F20" s="264"/>
      <c r="G20" s="264"/>
      <c r="H20" s="146">
        <f t="shared" si="0"/>
        <v>0</v>
      </c>
      <c r="I20" s="145"/>
      <c r="J20" s="145"/>
      <c r="K20" s="264">
        <f t="shared" si="1"/>
        <v>0</v>
      </c>
      <c r="L20" s="146">
        <f t="shared" si="2"/>
        <v>0</v>
      </c>
      <c r="M20" s="146">
        <f t="shared" si="3"/>
        <v>0</v>
      </c>
      <c r="N20" s="146">
        <f t="shared" si="4"/>
        <v>0</v>
      </c>
      <c r="O20" s="146">
        <f t="shared" si="5"/>
        <v>0</v>
      </c>
      <c r="P20" s="146">
        <f t="shared" si="6"/>
        <v>0</v>
      </c>
    </row>
    <row r="21" spans="1:16" ht="30">
      <c r="A21" s="265">
        <f>IF(B21&lt;&gt;"", MAX($A$1:A20)+1, "")</f>
        <v>10</v>
      </c>
      <c r="B21" s="260" t="s">
        <v>647</v>
      </c>
      <c r="C21" s="266" t="s">
        <v>541</v>
      </c>
      <c r="D21" s="262" t="s">
        <v>15</v>
      </c>
      <c r="E21" s="264">
        <v>154</v>
      </c>
      <c r="F21" s="264"/>
      <c r="G21" s="264"/>
      <c r="H21" s="146">
        <f t="shared" si="0"/>
        <v>0</v>
      </c>
      <c r="I21" s="145"/>
      <c r="J21" s="145"/>
      <c r="K21" s="264">
        <f t="shared" si="1"/>
        <v>0</v>
      </c>
      <c r="L21" s="146">
        <f t="shared" si="2"/>
        <v>0</v>
      </c>
      <c r="M21" s="146">
        <f t="shared" si="3"/>
        <v>0</v>
      </c>
      <c r="N21" s="146">
        <f t="shared" si="4"/>
        <v>0</v>
      </c>
      <c r="O21" s="146">
        <f t="shared" si="5"/>
        <v>0</v>
      </c>
      <c r="P21" s="146">
        <f t="shared" si="6"/>
        <v>0</v>
      </c>
    </row>
    <row r="22" spans="1:16" ht="30">
      <c r="A22" s="265" t="str">
        <f>IF(B22&lt;&gt;"", MAX($A$1:A21)+1, "")</f>
        <v/>
      </c>
      <c r="B22" s="260"/>
      <c r="C22" s="261" t="s">
        <v>543</v>
      </c>
      <c r="D22" s="262"/>
      <c r="E22" s="264"/>
      <c r="F22" s="264"/>
      <c r="G22" s="264"/>
      <c r="H22" s="146"/>
      <c r="I22" s="145"/>
      <c r="J22" s="145"/>
      <c r="K22" s="264">
        <f t="shared" si="1"/>
        <v>0</v>
      </c>
      <c r="L22" s="146">
        <f t="shared" si="2"/>
        <v>0</v>
      </c>
      <c r="M22" s="146">
        <f t="shared" si="3"/>
        <v>0</v>
      </c>
      <c r="N22" s="146">
        <f t="shared" si="4"/>
        <v>0</v>
      </c>
      <c r="O22" s="146">
        <f t="shared" si="5"/>
        <v>0</v>
      </c>
      <c r="P22" s="146">
        <f t="shared" si="6"/>
        <v>0</v>
      </c>
    </row>
    <row r="23" spans="1:16" ht="75">
      <c r="A23" s="265">
        <f>IF(B23&lt;&gt;"", MAX($A$1:A22)+1, "")</f>
        <v>11</v>
      </c>
      <c r="B23" s="260" t="s">
        <v>647</v>
      </c>
      <c r="C23" s="267" t="s">
        <v>544</v>
      </c>
      <c r="D23" s="268" t="s">
        <v>15</v>
      </c>
      <c r="E23" s="264">
        <v>154</v>
      </c>
      <c r="F23" s="269"/>
      <c r="G23" s="269"/>
      <c r="H23" s="270">
        <f>SUM(F23*G23)</f>
        <v>0</v>
      </c>
      <c r="I23" s="270"/>
      <c r="J23" s="269"/>
      <c r="K23" s="264">
        <f t="shared" si="1"/>
        <v>0</v>
      </c>
      <c r="L23" s="146">
        <f t="shared" si="2"/>
        <v>0</v>
      </c>
      <c r="M23" s="146">
        <f t="shared" si="3"/>
        <v>0</v>
      </c>
      <c r="N23" s="146">
        <f t="shared" si="4"/>
        <v>0</v>
      </c>
      <c r="O23" s="146">
        <f t="shared" si="5"/>
        <v>0</v>
      </c>
      <c r="P23" s="146">
        <f t="shared" si="6"/>
        <v>0</v>
      </c>
    </row>
    <row r="24" spans="1:16" ht="30">
      <c r="A24" s="265">
        <f>IF(B24&lt;&gt;"", MAX($A$1:A23)+1, "")</f>
        <v>12</v>
      </c>
      <c r="B24" s="260" t="s">
        <v>647</v>
      </c>
      <c r="C24" s="266" t="s">
        <v>466</v>
      </c>
      <c r="D24" s="262" t="s">
        <v>15</v>
      </c>
      <c r="E24" s="264">
        <v>154</v>
      </c>
      <c r="F24" s="264"/>
      <c r="G24" s="264"/>
      <c r="H24" s="146">
        <f t="shared" ref="H24:H26" si="7">SUM(F24*G24)</f>
        <v>0</v>
      </c>
      <c r="I24" s="145"/>
      <c r="J24" s="145"/>
      <c r="K24" s="264">
        <f t="shared" si="1"/>
        <v>0</v>
      </c>
      <c r="L24" s="146">
        <f t="shared" si="2"/>
        <v>0</v>
      </c>
      <c r="M24" s="146">
        <f t="shared" si="3"/>
        <v>0</v>
      </c>
      <c r="N24" s="146">
        <f t="shared" si="4"/>
        <v>0</v>
      </c>
      <c r="O24" s="146">
        <f t="shared" si="5"/>
        <v>0</v>
      </c>
      <c r="P24" s="146">
        <f t="shared" si="6"/>
        <v>0</v>
      </c>
    </row>
    <row r="25" spans="1:16" ht="15">
      <c r="A25" s="265">
        <f>IF(B25&lt;&gt;"", MAX($A$1:A24)+1, "")</f>
        <v>13</v>
      </c>
      <c r="B25" s="260" t="s">
        <v>647</v>
      </c>
      <c r="C25" s="266" t="s">
        <v>545</v>
      </c>
      <c r="D25" s="262" t="s">
        <v>15</v>
      </c>
      <c r="E25" s="264">
        <v>154</v>
      </c>
      <c r="F25" s="264"/>
      <c r="G25" s="264"/>
      <c r="H25" s="146">
        <f t="shared" si="7"/>
        <v>0</v>
      </c>
      <c r="I25" s="145"/>
      <c r="J25" s="145"/>
      <c r="K25" s="264">
        <f t="shared" si="1"/>
        <v>0</v>
      </c>
      <c r="L25" s="146">
        <f t="shared" si="2"/>
        <v>0</v>
      </c>
      <c r="M25" s="146">
        <f t="shared" si="3"/>
        <v>0</v>
      </c>
      <c r="N25" s="146">
        <f t="shared" si="4"/>
        <v>0</v>
      </c>
      <c r="O25" s="146">
        <f t="shared" si="5"/>
        <v>0</v>
      </c>
      <c r="P25" s="146">
        <f t="shared" si="6"/>
        <v>0</v>
      </c>
    </row>
    <row r="26" spans="1:16" ht="30">
      <c r="A26" s="265">
        <f>IF(B26&lt;&gt;"", MAX($A$1:A25)+1, "")</f>
        <v>14</v>
      </c>
      <c r="B26" s="260" t="s">
        <v>647</v>
      </c>
      <c r="C26" s="266" t="s">
        <v>546</v>
      </c>
      <c r="D26" s="262" t="s">
        <v>15</v>
      </c>
      <c r="E26" s="264">
        <v>154</v>
      </c>
      <c r="F26" s="264"/>
      <c r="G26" s="264"/>
      <c r="H26" s="146">
        <f t="shared" si="7"/>
        <v>0</v>
      </c>
      <c r="I26" s="145"/>
      <c r="J26" s="145"/>
      <c r="K26" s="264">
        <f t="shared" si="1"/>
        <v>0</v>
      </c>
      <c r="L26" s="146">
        <f t="shared" si="2"/>
        <v>0</v>
      </c>
      <c r="M26" s="146">
        <f t="shared" si="3"/>
        <v>0</v>
      </c>
      <c r="N26" s="146">
        <f t="shared" si="4"/>
        <v>0</v>
      </c>
      <c r="O26" s="146">
        <f t="shared" si="5"/>
        <v>0</v>
      </c>
      <c r="P26" s="146">
        <f t="shared" si="6"/>
        <v>0</v>
      </c>
    </row>
    <row r="27" spans="1:16" ht="15">
      <c r="A27" s="265" t="str">
        <f>IF(B27&lt;&gt;"", MAX($A$1:A26)+1, "")</f>
        <v/>
      </c>
      <c r="B27" s="260"/>
      <c r="C27" s="261" t="s">
        <v>542</v>
      </c>
      <c r="D27" s="262"/>
      <c r="E27" s="264"/>
      <c r="F27" s="264"/>
      <c r="G27" s="264"/>
      <c r="H27" s="146"/>
      <c r="I27" s="145"/>
      <c r="J27" s="145"/>
      <c r="K27" s="264">
        <f t="shared" si="1"/>
        <v>0</v>
      </c>
      <c r="L27" s="146">
        <f t="shared" si="2"/>
        <v>0</v>
      </c>
      <c r="M27" s="146">
        <f t="shared" si="3"/>
        <v>0</v>
      </c>
      <c r="N27" s="146">
        <f t="shared" si="4"/>
        <v>0</v>
      </c>
      <c r="O27" s="146">
        <f t="shared" si="5"/>
        <v>0</v>
      </c>
      <c r="P27" s="146">
        <f t="shared" si="6"/>
        <v>0</v>
      </c>
    </row>
    <row r="28" spans="1:16" ht="30">
      <c r="A28" s="265">
        <f>IF(B28&lt;&gt;"", MAX($A$1:A27)+1, "")</f>
        <v>15</v>
      </c>
      <c r="B28" s="260" t="s">
        <v>647</v>
      </c>
      <c r="C28" s="307" t="s">
        <v>535</v>
      </c>
      <c r="D28" s="262" t="s">
        <v>15</v>
      </c>
      <c r="E28" s="264">
        <v>220</v>
      </c>
      <c r="F28" s="264"/>
      <c r="G28" s="264"/>
      <c r="H28" s="146">
        <f t="shared" ref="H28:H36" si="8">SUM(F28*G28)</f>
        <v>0</v>
      </c>
      <c r="I28" s="145"/>
      <c r="J28" s="145"/>
      <c r="K28" s="264">
        <f t="shared" si="1"/>
        <v>0</v>
      </c>
      <c r="L28" s="146">
        <f t="shared" si="2"/>
        <v>0</v>
      </c>
      <c r="M28" s="146">
        <f t="shared" si="3"/>
        <v>0</v>
      </c>
      <c r="N28" s="146">
        <f t="shared" si="4"/>
        <v>0</v>
      </c>
      <c r="O28" s="146">
        <f t="shared" si="5"/>
        <v>0</v>
      </c>
      <c r="P28" s="146">
        <f t="shared" si="6"/>
        <v>0</v>
      </c>
    </row>
    <row r="29" spans="1:16" ht="30">
      <c r="A29" s="308">
        <f>IF(B29&lt;&gt;"", MAX($A$1:A28)+1, "")</f>
        <v>16</v>
      </c>
      <c r="B29" s="312" t="s">
        <v>737</v>
      </c>
      <c r="C29" s="309" t="s">
        <v>739</v>
      </c>
      <c r="D29" s="310" t="s">
        <v>15</v>
      </c>
      <c r="E29" s="311">
        <v>220</v>
      </c>
      <c r="F29" s="264"/>
      <c r="G29" s="264"/>
      <c r="H29" s="146">
        <f t="shared" si="8"/>
        <v>0</v>
      </c>
      <c r="I29" s="145"/>
      <c r="J29" s="145"/>
      <c r="K29" s="264">
        <f t="shared" si="1"/>
        <v>0</v>
      </c>
      <c r="L29" s="146">
        <f t="shared" si="2"/>
        <v>0</v>
      </c>
      <c r="M29" s="146">
        <f t="shared" si="3"/>
        <v>0</v>
      </c>
      <c r="N29" s="146">
        <f t="shared" si="4"/>
        <v>0</v>
      </c>
      <c r="O29" s="146">
        <f t="shared" si="5"/>
        <v>0</v>
      </c>
      <c r="P29" s="146">
        <f t="shared" si="6"/>
        <v>0</v>
      </c>
    </row>
    <row r="30" spans="1:16" ht="30">
      <c r="A30" s="265">
        <f>IF(B30&lt;&gt;"", MAX($A$1:A29)+1, "")</f>
        <v>17</v>
      </c>
      <c r="B30" s="260" t="s">
        <v>647</v>
      </c>
      <c r="C30" s="307" t="s">
        <v>534</v>
      </c>
      <c r="D30" s="262" t="s">
        <v>15</v>
      </c>
      <c r="E30" s="264">
        <v>220</v>
      </c>
      <c r="F30" s="264"/>
      <c r="G30" s="264"/>
      <c r="H30" s="146">
        <f t="shared" si="8"/>
        <v>0</v>
      </c>
      <c r="I30" s="145"/>
      <c r="J30" s="145"/>
      <c r="K30" s="264">
        <f t="shared" si="1"/>
        <v>0</v>
      </c>
      <c r="L30" s="146">
        <f t="shared" si="2"/>
        <v>0</v>
      </c>
      <c r="M30" s="146">
        <f t="shared" si="3"/>
        <v>0</v>
      </c>
      <c r="N30" s="146">
        <f t="shared" si="4"/>
        <v>0</v>
      </c>
      <c r="O30" s="146">
        <f t="shared" si="5"/>
        <v>0</v>
      </c>
      <c r="P30" s="146">
        <f t="shared" si="6"/>
        <v>0</v>
      </c>
    </row>
    <row r="31" spans="1:16" ht="30">
      <c r="A31" s="308">
        <f>IF(B31&lt;&gt;"", MAX($A$1:A30)+1, "")</f>
        <v>18</v>
      </c>
      <c r="B31" s="312" t="s">
        <v>737</v>
      </c>
      <c r="C31" s="309" t="s">
        <v>738</v>
      </c>
      <c r="D31" s="310" t="s">
        <v>15</v>
      </c>
      <c r="E31" s="311">
        <v>220</v>
      </c>
      <c r="F31" s="264"/>
      <c r="G31" s="264"/>
      <c r="H31" s="146">
        <f t="shared" si="8"/>
        <v>0</v>
      </c>
      <c r="I31" s="145"/>
      <c r="J31" s="145"/>
      <c r="K31" s="264">
        <f t="shared" si="1"/>
        <v>0</v>
      </c>
      <c r="L31" s="146">
        <f t="shared" si="2"/>
        <v>0</v>
      </c>
      <c r="M31" s="146">
        <f t="shared" si="3"/>
        <v>0</v>
      </c>
      <c r="N31" s="146">
        <f t="shared" si="4"/>
        <v>0</v>
      </c>
      <c r="O31" s="146">
        <f t="shared" si="5"/>
        <v>0</v>
      </c>
      <c r="P31" s="146">
        <f t="shared" si="6"/>
        <v>0</v>
      </c>
    </row>
    <row r="32" spans="1:16" ht="15">
      <c r="A32" s="265">
        <f>IF(B32&lt;&gt;"", MAX($A$1:A31)+1, "")</f>
        <v>19</v>
      </c>
      <c r="B32" s="260" t="s">
        <v>647</v>
      </c>
      <c r="C32" s="266" t="s">
        <v>537</v>
      </c>
      <c r="D32" s="262" t="s">
        <v>15</v>
      </c>
      <c r="E32" s="264">
        <v>220</v>
      </c>
      <c r="F32" s="264"/>
      <c r="G32" s="264"/>
      <c r="H32" s="146">
        <f t="shared" si="8"/>
        <v>0</v>
      </c>
      <c r="I32" s="145"/>
      <c r="J32" s="145"/>
      <c r="K32" s="264">
        <f t="shared" si="1"/>
        <v>0</v>
      </c>
      <c r="L32" s="146">
        <f t="shared" si="2"/>
        <v>0</v>
      </c>
      <c r="M32" s="146">
        <f t="shared" si="3"/>
        <v>0</v>
      </c>
      <c r="N32" s="146">
        <f t="shared" si="4"/>
        <v>0</v>
      </c>
      <c r="O32" s="146">
        <f t="shared" si="5"/>
        <v>0</v>
      </c>
      <c r="P32" s="146">
        <f t="shared" si="6"/>
        <v>0</v>
      </c>
    </row>
    <row r="33" spans="1:16" ht="30">
      <c r="A33" s="265">
        <f>IF(B33&lt;&gt;"", MAX($A$1:A32)+1, "")</f>
        <v>20</v>
      </c>
      <c r="B33" s="260" t="s">
        <v>647</v>
      </c>
      <c r="C33" s="266" t="s">
        <v>538</v>
      </c>
      <c r="D33" s="262" t="s">
        <v>15</v>
      </c>
      <c r="E33" s="264">
        <v>220</v>
      </c>
      <c r="F33" s="264"/>
      <c r="G33" s="264"/>
      <c r="H33" s="146">
        <f t="shared" si="8"/>
        <v>0</v>
      </c>
      <c r="I33" s="145"/>
      <c r="J33" s="145"/>
      <c r="K33" s="264">
        <f t="shared" si="1"/>
        <v>0</v>
      </c>
      <c r="L33" s="146">
        <f t="shared" si="2"/>
        <v>0</v>
      </c>
      <c r="M33" s="146">
        <f t="shared" si="3"/>
        <v>0</v>
      </c>
      <c r="N33" s="146">
        <f t="shared" si="4"/>
        <v>0</v>
      </c>
      <c r="O33" s="146">
        <f t="shared" si="5"/>
        <v>0</v>
      </c>
      <c r="P33" s="146">
        <f t="shared" si="6"/>
        <v>0</v>
      </c>
    </row>
    <row r="34" spans="1:16" ht="45">
      <c r="A34" s="265">
        <f>IF(B34&lt;&gt;"", MAX($A$1:A33)+1, "")</f>
        <v>21</v>
      </c>
      <c r="B34" s="260" t="s">
        <v>647</v>
      </c>
      <c r="C34" s="266" t="s">
        <v>539</v>
      </c>
      <c r="D34" s="262" t="s">
        <v>15</v>
      </c>
      <c r="E34" s="264">
        <v>220</v>
      </c>
      <c r="F34" s="264"/>
      <c r="G34" s="264"/>
      <c r="H34" s="146">
        <f t="shared" si="8"/>
        <v>0</v>
      </c>
      <c r="I34" s="145"/>
      <c r="J34" s="145"/>
      <c r="K34" s="264">
        <f t="shared" si="1"/>
        <v>0</v>
      </c>
      <c r="L34" s="146">
        <f t="shared" si="2"/>
        <v>0</v>
      </c>
      <c r="M34" s="146">
        <f t="shared" si="3"/>
        <v>0</v>
      </c>
      <c r="N34" s="146">
        <f t="shared" si="4"/>
        <v>0</v>
      </c>
      <c r="O34" s="146">
        <f t="shared" si="5"/>
        <v>0</v>
      </c>
      <c r="P34" s="146">
        <f t="shared" si="6"/>
        <v>0</v>
      </c>
    </row>
    <row r="35" spans="1:16" ht="30">
      <c r="A35" s="265">
        <f>IF(B35&lt;&gt;"", MAX($A$1:A34)+1, "")</f>
        <v>22</v>
      </c>
      <c r="B35" s="260" t="s">
        <v>647</v>
      </c>
      <c r="C35" s="266" t="s">
        <v>540</v>
      </c>
      <c r="D35" s="262" t="s">
        <v>15</v>
      </c>
      <c r="E35" s="264">
        <v>220</v>
      </c>
      <c r="F35" s="264"/>
      <c r="G35" s="264"/>
      <c r="H35" s="146">
        <f t="shared" si="8"/>
        <v>0</v>
      </c>
      <c r="I35" s="145"/>
      <c r="J35" s="145"/>
      <c r="K35" s="264">
        <f t="shared" si="1"/>
        <v>0</v>
      </c>
      <c r="L35" s="146">
        <f t="shared" si="2"/>
        <v>0</v>
      </c>
      <c r="M35" s="146">
        <f t="shared" si="3"/>
        <v>0</v>
      </c>
      <c r="N35" s="146">
        <f t="shared" si="4"/>
        <v>0</v>
      </c>
      <c r="O35" s="146">
        <f t="shared" si="5"/>
        <v>0</v>
      </c>
      <c r="P35" s="146">
        <f t="shared" si="6"/>
        <v>0</v>
      </c>
    </row>
    <row r="36" spans="1:16" ht="30">
      <c r="A36" s="265">
        <f>IF(B36&lt;&gt;"", MAX($A$1:A35)+1, "")</f>
        <v>23</v>
      </c>
      <c r="B36" s="260" t="s">
        <v>647</v>
      </c>
      <c r="C36" s="266" t="s">
        <v>541</v>
      </c>
      <c r="D36" s="262" t="s">
        <v>15</v>
      </c>
      <c r="E36" s="264">
        <v>220</v>
      </c>
      <c r="F36" s="264"/>
      <c r="G36" s="264"/>
      <c r="H36" s="146">
        <f t="shared" si="8"/>
        <v>0</v>
      </c>
      <c r="I36" s="145"/>
      <c r="J36" s="145"/>
      <c r="K36" s="264">
        <f t="shared" si="1"/>
        <v>0</v>
      </c>
      <c r="L36" s="146">
        <f t="shared" si="2"/>
        <v>0</v>
      </c>
      <c r="M36" s="146">
        <f t="shared" si="3"/>
        <v>0</v>
      </c>
      <c r="N36" s="146">
        <f t="shared" si="4"/>
        <v>0</v>
      </c>
      <c r="O36" s="146">
        <f t="shared" si="5"/>
        <v>0</v>
      </c>
      <c r="P36" s="146">
        <f t="shared" si="6"/>
        <v>0</v>
      </c>
    </row>
    <row r="37" spans="1:16" ht="15">
      <c r="A37" s="265" t="str">
        <f>IF(B37&lt;&gt;"", MAX($A$1:A36)+1, "")</f>
        <v/>
      </c>
      <c r="B37" s="260"/>
      <c r="C37" s="261" t="s">
        <v>547</v>
      </c>
      <c r="D37" s="262"/>
      <c r="E37" s="264"/>
      <c r="F37" s="264"/>
      <c r="G37" s="264"/>
      <c r="H37" s="146"/>
      <c r="I37" s="145"/>
      <c r="J37" s="145"/>
      <c r="K37" s="264">
        <f t="shared" si="1"/>
        <v>0</v>
      </c>
      <c r="L37" s="146">
        <f t="shared" si="2"/>
        <v>0</v>
      </c>
      <c r="M37" s="146">
        <f t="shared" si="3"/>
        <v>0</v>
      </c>
      <c r="N37" s="146">
        <f t="shared" si="4"/>
        <v>0</v>
      </c>
      <c r="O37" s="146">
        <f t="shared" si="5"/>
        <v>0</v>
      </c>
      <c r="P37" s="146">
        <f t="shared" si="6"/>
        <v>0</v>
      </c>
    </row>
    <row r="38" spans="1:16" ht="105">
      <c r="A38" s="265">
        <f>IF(B38&lt;&gt;"", MAX($A$1:A37)+1, "")</f>
        <v>24</v>
      </c>
      <c r="B38" s="260" t="s">
        <v>647</v>
      </c>
      <c r="C38" s="267" t="s">
        <v>548</v>
      </c>
      <c r="D38" s="268" t="s">
        <v>15</v>
      </c>
      <c r="E38" s="264">
        <v>226</v>
      </c>
      <c r="F38" s="269"/>
      <c r="G38" s="269"/>
      <c r="H38" s="270">
        <f>SUM(F38*G38)</f>
        <v>0</v>
      </c>
      <c r="I38" s="270"/>
      <c r="J38" s="269"/>
      <c r="K38" s="264">
        <f t="shared" si="1"/>
        <v>0</v>
      </c>
      <c r="L38" s="146">
        <f t="shared" si="2"/>
        <v>0</v>
      </c>
      <c r="M38" s="146">
        <f t="shared" si="3"/>
        <v>0</v>
      </c>
      <c r="N38" s="146">
        <f t="shared" si="4"/>
        <v>0</v>
      </c>
      <c r="O38" s="146">
        <f t="shared" si="5"/>
        <v>0</v>
      </c>
      <c r="P38" s="146">
        <f t="shared" si="6"/>
        <v>0</v>
      </c>
    </row>
    <row r="39" spans="1:16" ht="75">
      <c r="A39" s="265">
        <f>IF(B39&lt;&gt;"", MAX($A$1:A38)+1, "")</f>
        <v>25</v>
      </c>
      <c r="B39" s="260" t="s">
        <v>647</v>
      </c>
      <c r="C39" s="266" t="s">
        <v>549</v>
      </c>
      <c r="D39" s="262" t="s">
        <v>15</v>
      </c>
      <c r="E39" s="264">
        <v>226</v>
      </c>
      <c r="F39" s="264"/>
      <c r="G39" s="264"/>
      <c r="H39" s="146">
        <f t="shared" ref="H39:H44" si="9">SUM(F39*G39)</f>
        <v>0</v>
      </c>
      <c r="I39" s="145"/>
      <c r="J39" s="145"/>
      <c r="K39" s="264">
        <f t="shared" si="1"/>
        <v>0</v>
      </c>
      <c r="L39" s="146">
        <f t="shared" si="2"/>
        <v>0</v>
      </c>
      <c r="M39" s="146">
        <f t="shared" si="3"/>
        <v>0</v>
      </c>
      <c r="N39" s="146">
        <f t="shared" si="4"/>
        <v>0</v>
      </c>
      <c r="O39" s="146">
        <f t="shared" si="5"/>
        <v>0</v>
      </c>
      <c r="P39" s="146">
        <f t="shared" si="6"/>
        <v>0</v>
      </c>
    </row>
    <row r="40" spans="1:16" ht="15">
      <c r="A40" s="265">
        <f>IF(B40&lt;&gt;"", MAX($A$1:A39)+1, "")</f>
        <v>26</v>
      </c>
      <c r="B40" s="260" t="s">
        <v>647</v>
      </c>
      <c r="C40" s="266" t="s">
        <v>537</v>
      </c>
      <c r="D40" s="262" t="s">
        <v>15</v>
      </c>
      <c r="E40" s="264">
        <v>226</v>
      </c>
      <c r="F40" s="264"/>
      <c r="G40" s="264"/>
      <c r="H40" s="146">
        <f t="shared" si="9"/>
        <v>0</v>
      </c>
      <c r="I40" s="145"/>
      <c r="J40" s="145"/>
      <c r="K40" s="264">
        <f t="shared" si="1"/>
        <v>0</v>
      </c>
      <c r="L40" s="146">
        <f t="shared" si="2"/>
        <v>0</v>
      </c>
      <c r="M40" s="146">
        <f t="shared" si="3"/>
        <v>0</v>
      </c>
      <c r="N40" s="146">
        <f t="shared" si="4"/>
        <v>0</v>
      </c>
      <c r="O40" s="146">
        <f t="shared" si="5"/>
        <v>0</v>
      </c>
      <c r="P40" s="146">
        <f t="shared" si="6"/>
        <v>0</v>
      </c>
    </row>
    <row r="41" spans="1:16" ht="30">
      <c r="A41" s="265">
        <f>IF(B41&lt;&gt;"", MAX($A$1:A40)+1, "")</f>
        <v>27</v>
      </c>
      <c r="B41" s="260" t="s">
        <v>647</v>
      </c>
      <c r="C41" s="266" t="s">
        <v>538</v>
      </c>
      <c r="D41" s="262" t="s">
        <v>15</v>
      </c>
      <c r="E41" s="264">
        <v>226</v>
      </c>
      <c r="F41" s="264"/>
      <c r="G41" s="264"/>
      <c r="H41" s="146">
        <f t="shared" si="9"/>
        <v>0</v>
      </c>
      <c r="I41" s="145"/>
      <c r="J41" s="145"/>
      <c r="K41" s="264">
        <f t="shared" si="1"/>
        <v>0</v>
      </c>
      <c r="L41" s="146">
        <f t="shared" si="2"/>
        <v>0</v>
      </c>
      <c r="M41" s="146">
        <f t="shared" si="3"/>
        <v>0</v>
      </c>
      <c r="N41" s="146">
        <f t="shared" si="4"/>
        <v>0</v>
      </c>
      <c r="O41" s="146">
        <f t="shared" si="5"/>
        <v>0</v>
      </c>
      <c r="P41" s="146">
        <f t="shared" si="6"/>
        <v>0</v>
      </c>
    </row>
    <row r="42" spans="1:16" ht="45">
      <c r="A42" s="265">
        <f>IF(B42&lt;&gt;"", MAX($A$1:A41)+1, "")</f>
        <v>28</v>
      </c>
      <c r="B42" s="260" t="s">
        <v>647</v>
      </c>
      <c r="C42" s="266" t="s">
        <v>539</v>
      </c>
      <c r="D42" s="262" t="s">
        <v>15</v>
      </c>
      <c r="E42" s="264">
        <v>226</v>
      </c>
      <c r="F42" s="264"/>
      <c r="G42" s="264"/>
      <c r="H42" s="146">
        <f t="shared" si="9"/>
        <v>0</v>
      </c>
      <c r="I42" s="145"/>
      <c r="J42" s="145"/>
      <c r="K42" s="264">
        <f t="shared" si="1"/>
        <v>0</v>
      </c>
      <c r="L42" s="146">
        <f t="shared" si="2"/>
        <v>0</v>
      </c>
      <c r="M42" s="146">
        <f t="shared" si="3"/>
        <v>0</v>
      </c>
      <c r="N42" s="146">
        <f t="shared" si="4"/>
        <v>0</v>
      </c>
      <c r="O42" s="146">
        <f t="shared" si="5"/>
        <v>0</v>
      </c>
      <c r="P42" s="146">
        <f t="shared" si="6"/>
        <v>0</v>
      </c>
    </row>
    <row r="43" spans="1:16" ht="30">
      <c r="A43" s="265">
        <f>IF(B43&lt;&gt;"", MAX($A$1:A42)+1, "")</f>
        <v>29</v>
      </c>
      <c r="B43" s="260" t="s">
        <v>647</v>
      </c>
      <c r="C43" s="266" t="s">
        <v>540</v>
      </c>
      <c r="D43" s="262" t="s">
        <v>15</v>
      </c>
      <c r="E43" s="264">
        <v>226</v>
      </c>
      <c r="F43" s="264"/>
      <c r="G43" s="264"/>
      <c r="H43" s="146">
        <f t="shared" si="9"/>
        <v>0</v>
      </c>
      <c r="I43" s="145"/>
      <c r="J43" s="145"/>
      <c r="K43" s="264">
        <f t="shared" si="1"/>
        <v>0</v>
      </c>
      <c r="L43" s="146">
        <f t="shared" si="2"/>
        <v>0</v>
      </c>
      <c r="M43" s="146">
        <f t="shared" si="3"/>
        <v>0</v>
      </c>
      <c r="N43" s="146">
        <f t="shared" si="4"/>
        <v>0</v>
      </c>
      <c r="O43" s="146">
        <f t="shared" si="5"/>
        <v>0</v>
      </c>
      <c r="P43" s="146">
        <f t="shared" si="6"/>
        <v>0</v>
      </c>
    </row>
    <row r="44" spans="1:16" ht="30">
      <c r="A44" s="265">
        <f>IF(B44&lt;&gt;"", MAX($A$1:A43)+1, "")</f>
        <v>30</v>
      </c>
      <c r="B44" s="260" t="s">
        <v>647</v>
      </c>
      <c r="C44" s="266" t="s">
        <v>541</v>
      </c>
      <c r="D44" s="262" t="s">
        <v>15</v>
      </c>
      <c r="E44" s="264">
        <v>226</v>
      </c>
      <c r="F44" s="264"/>
      <c r="G44" s="264"/>
      <c r="H44" s="146">
        <f t="shared" si="9"/>
        <v>0</v>
      </c>
      <c r="I44" s="145"/>
      <c r="J44" s="145"/>
      <c r="K44" s="264">
        <f t="shared" si="1"/>
        <v>0</v>
      </c>
      <c r="L44" s="146">
        <f t="shared" si="2"/>
        <v>0</v>
      </c>
      <c r="M44" s="146">
        <f t="shared" si="3"/>
        <v>0</v>
      </c>
      <c r="N44" s="146">
        <f t="shared" si="4"/>
        <v>0</v>
      </c>
      <c r="O44" s="146">
        <f t="shared" si="5"/>
        <v>0</v>
      </c>
      <c r="P44" s="146">
        <f t="shared" si="6"/>
        <v>0</v>
      </c>
    </row>
    <row r="45" spans="1:16" ht="15">
      <c r="A45" s="265"/>
      <c r="B45" s="260"/>
      <c r="C45" s="261" t="s">
        <v>694</v>
      </c>
      <c r="D45" s="262"/>
      <c r="E45" s="264"/>
      <c r="F45" s="264"/>
      <c r="G45" s="264"/>
      <c r="H45" s="146">
        <f t="shared" ref="H45:H46" si="10">SUM(F45*G45)</f>
        <v>0</v>
      </c>
      <c r="I45" s="145"/>
      <c r="J45" s="145"/>
      <c r="K45" s="264">
        <f t="shared" si="1"/>
        <v>0</v>
      </c>
      <c r="L45" s="146">
        <f t="shared" si="2"/>
        <v>0</v>
      </c>
      <c r="M45" s="146">
        <f t="shared" si="3"/>
        <v>0</v>
      </c>
      <c r="N45" s="146">
        <f t="shared" si="4"/>
        <v>0</v>
      </c>
      <c r="O45" s="146">
        <f t="shared" si="5"/>
        <v>0</v>
      </c>
      <c r="P45" s="146">
        <f t="shared" si="6"/>
        <v>0</v>
      </c>
    </row>
    <row r="46" spans="1:16" ht="45">
      <c r="A46" s="265"/>
      <c r="B46" s="260"/>
      <c r="C46" s="266" t="s">
        <v>711</v>
      </c>
      <c r="D46" s="262" t="s">
        <v>16</v>
      </c>
      <c r="E46" s="264">
        <v>160.80000000000001</v>
      </c>
      <c r="F46" s="264"/>
      <c r="G46" s="264"/>
      <c r="H46" s="146">
        <f t="shared" si="10"/>
        <v>0</v>
      </c>
      <c r="I46" s="145"/>
      <c r="J46" s="145"/>
      <c r="K46" s="264">
        <f t="shared" si="1"/>
        <v>0</v>
      </c>
      <c r="L46" s="146">
        <f t="shared" si="2"/>
        <v>0</v>
      </c>
      <c r="M46" s="146">
        <f t="shared" si="3"/>
        <v>0</v>
      </c>
      <c r="N46" s="146">
        <f t="shared" si="4"/>
        <v>0</v>
      </c>
      <c r="O46" s="146">
        <f t="shared" si="5"/>
        <v>0</v>
      </c>
      <c r="P46" s="146">
        <f t="shared" si="6"/>
        <v>0</v>
      </c>
    </row>
    <row r="47" spans="1:16" ht="15">
      <c r="A47" s="265" t="str">
        <f>IF(B47&lt;&gt;"", MAX($A$1:A44)+1, "")</f>
        <v/>
      </c>
      <c r="B47" s="260"/>
      <c r="C47" s="261" t="s">
        <v>550</v>
      </c>
      <c r="D47" s="262"/>
      <c r="E47" s="264"/>
      <c r="F47" s="264"/>
      <c r="G47" s="264"/>
      <c r="H47" s="146"/>
      <c r="I47" s="145"/>
      <c r="J47" s="145"/>
      <c r="K47" s="264">
        <f t="shared" si="1"/>
        <v>0</v>
      </c>
      <c r="L47" s="146">
        <f t="shared" si="2"/>
        <v>0</v>
      </c>
      <c r="M47" s="146">
        <f t="shared" si="3"/>
        <v>0</v>
      </c>
      <c r="N47" s="146">
        <f t="shared" si="4"/>
        <v>0</v>
      </c>
      <c r="O47" s="146">
        <f t="shared" si="5"/>
        <v>0</v>
      </c>
      <c r="P47" s="146">
        <f t="shared" si="6"/>
        <v>0</v>
      </c>
    </row>
    <row r="48" spans="1:16" ht="45">
      <c r="A48" s="265">
        <f>IF(B48&lt;&gt;"", MAX($A$1:A47)+1, "")</f>
        <v>31</v>
      </c>
      <c r="B48" s="260" t="s">
        <v>647</v>
      </c>
      <c r="C48" s="266" t="s">
        <v>551</v>
      </c>
      <c r="D48" s="262" t="s">
        <v>16</v>
      </c>
      <c r="E48" s="264">
        <v>60.2</v>
      </c>
      <c r="F48" s="264"/>
      <c r="G48" s="264"/>
      <c r="H48" s="146">
        <f t="shared" ref="H48" si="11">SUM(F48*G48)</f>
        <v>0</v>
      </c>
      <c r="I48" s="145"/>
      <c r="J48" s="145"/>
      <c r="K48" s="264">
        <f t="shared" si="1"/>
        <v>0</v>
      </c>
      <c r="L48" s="146">
        <f t="shared" si="2"/>
        <v>0</v>
      </c>
      <c r="M48" s="146">
        <f t="shared" si="3"/>
        <v>0</v>
      </c>
      <c r="N48" s="146">
        <f t="shared" si="4"/>
        <v>0</v>
      </c>
      <c r="O48" s="146">
        <f t="shared" si="5"/>
        <v>0</v>
      </c>
      <c r="P48" s="146">
        <f t="shared" si="6"/>
        <v>0</v>
      </c>
    </row>
    <row r="49" spans="1:16" ht="15">
      <c r="A49" s="265" t="str">
        <f>IF(B49&lt;&gt;"", MAX($A$1:A48)+1, "")</f>
        <v/>
      </c>
      <c r="B49" s="260"/>
      <c r="C49" s="261" t="s">
        <v>552</v>
      </c>
      <c r="D49" s="262"/>
      <c r="E49" s="264"/>
      <c r="F49" s="264"/>
      <c r="G49" s="264"/>
      <c r="H49" s="146"/>
      <c r="I49" s="145"/>
      <c r="J49" s="145"/>
      <c r="K49" s="264">
        <f t="shared" si="1"/>
        <v>0</v>
      </c>
      <c r="L49" s="146">
        <f t="shared" si="2"/>
        <v>0</v>
      </c>
      <c r="M49" s="146">
        <f t="shared" si="3"/>
        <v>0</v>
      </c>
      <c r="N49" s="146">
        <f t="shared" si="4"/>
        <v>0</v>
      </c>
      <c r="O49" s="146">
        <f t="shared" si="5"/>
        <v>0</v>
      </c>
      <c r="P49" s="146">
        <f t="shared" si="6"/>
        <v>0</v>
      </c>
    </row>
    <row r="50" spans="1:16" ht="30">
      <c r="A50" s="265">
        <f>IF(B50&lt;&gt;"", MAX($A$1:A49)+1, "")</f>
        <v>32</v>
      </c>
      <c r="B50" s="260" t="s">
        <v>647</v>
      </c>
      <c r="C50" s="266" t="s">
        <v>553</v>
      </c>
      <c r="D50" s="262" t="s">
        <v>16</v>
      </c>
      <c r="E50" s="264">
        <v>26.4</v>
      </c>
      <c r="F50" s="264"/>
      <c r="G50" s="264"/>
      <c r="H50" s="146">
        <f t="shared" ref="H50" si="12">SUM(F50*G50)</f>
        <v>0</v>
      </c>
      <c r="I50" s="145"/>
      <c r="J50" s="145"/>
      <c r="K50" s="264">
        <f t="shared" si="1"/>
        <v>0</v>
      </c>
      <c r="L50" s="146">
        <f t="shared" si="2"/>
        <v>0</v>
      </c>
      <c r="M50" s="146">
        <f t="shared" si="3"/>
        <v>0</v>
      </c>
      <c r="N50" s="146">
        <f t="shared" si="4"/>
        <v>0</v>
      </c>
      <c r="O50" s="146">
        <f t="shared" si="5"/>
        <v>0</v>
      </c>
      <c r="P50" s="146">
        <f t="shared" si="6"/>
        <v>0</v>
      </c>
    </row>
    <row r="51" spans="1:16" ht="15">
      <c r="A51" s="265" t="str">
        <f>IF(B51&lt;&gt;"", MAX($A$1:A50)+1, "")</f>
        <v/>
      </c>
      <c r="B51" s="260"/>
      <c r="C51" s="261" t="s">
        <v>554</v>
      </c>
      <c r="D51" s="262"/>
      <c r="E51" s="264"/>
      <c r="F51" s="264"/>
      <c r="G51" s="264"/>
      <c r="H51" s="146"/>
      <c r="I51" s="145"/>
      <c r="J51" s="145"/>
      <c r="K51" s="264">
        <f t="shared" si="1"/>
        <v>0</v>
      </c>
      <c r="L51" s="146">
        <f t="shared" si="2"/>
        <v>0</v>
      </c>
      <c r="M51" s="146">
        <f t="shared" si="3"/>
        <v>0</v>
      </c>
      <c r="N51" s="146">
        <f t="shared" si="4"/>
        <v>0</v>
      </c>
      <c r="O51" s="146">
        <f t="shared" si="5"/>
        <v>0</v>
      </c>
      <c r="P51" s="146">
        <f t="shared" si="6"/>
        <v>0</v>
      </c>
    </row>
    <row r="52" spans="1:16" ht="60">
      <c r="A52" s="265">
        <f>IF(B52&lt;&gt;"", MAX($A$1:A51)+1, "")</f>
        <v>33</v>
      </c>
      <c r="B52" s="260" t="s">
        <v>647</v>
      </c>
      <c r="C52" s="266" t="s">
        <v>555</v>
      </c>
      <c r="D52" s="262" t="s">
        <v>16</v>
      </c>
      <c r="E52" s="264">
        <v>60.2</v>
      </c>
      <c r="F52" s="264"/>
      <c r="G52" s="264"/>
      <c r="H52" s="146">
        <f t="shared" ref="H52" si="13">SUM(F52*G52)</f>
        <v>0</v>
      </c>
      <c r="I52" s="145"/>
      <c r="J52" s="145"/>
      <c r="K52" s="264">
        <f t="shared" si="1"/>
        <v>0</v>
      </c>
      <c r="L52" s="146">
        <f t="shared" si="2"/>
        <v>0</v>
      </c>
      <c r="M52" s="146">
        <f t="shared" si="3"/>
        <v>0</v>
      </c>
      <c r="N52" s="146">
        <f t="shared" si="4"/>
        <v>0</v>
      </c>
      <c r="O52" s="146">
        <f t="shared" si="5"/>
        <v>0</v>
      </c>
      <c r="P52" s="146">
        <f t="shared" si="6"/>
        <v>0</v>
      </c>
    </row>
    <row r="53" spans="1:16" ht="15">
      <c r="A53" s="265" t="str">
        <f>IF(B53&lt;&gt;"", MAX($A$1:A52)+1, "")</f>
        <v/>
      </c>
      <c r="B53" s="260"/>
      <c r="C53" s="261" t="s">
        <v>556</v>
      </c>
      <c r="D53" s="262"/>
      <c r="E53" s="264"/>
      <c r="F53" s="264"/>
      <c r="G53" s="264"/>
      <c r="H53" s="146"/>
      <c r="I53" s="145"/>
      <c r="J53" s="145"/>
      <c r="K53" s="264">
        <f t="shared" si="1"/>
        <v>0</v>
      </c>
      <c r="L53" s="146">
        <f t="shared" si="2"/>
        <v>0</v>
      </c>
      <c r="M53" s="146">
        <f t="shared" si="3"/>
        <v>0</v>
      </c>
      <c r="N53" s="146">
        <f t="shared" si="4"/>
        <v>0</v>
      </c>
      <c r="O53" s="146">
        <f t="shared" si="5"/>
        <v>0</v>
      </c>
      <c r="P53" s="146">
        <f t="shared" si="6"/>
        <v>0</v>
      </c>
    </row>
    <row r="54" spans="1:16" ht="120">
      <c r="A54" s="265">
        <f>IF(B54&lt;&gt;"", MAX($A$1:A53)+1, "")</f>
        <v>34</v>
      </c>
      <c r="B54" s="260" t="s">
        <v>647</v>
      </c>
      <c r="C54" s="266" t="s">
        <v>557</v>
      </c>
      <c r="D54" s="262" t="s">
        <v>103</v>
      </c>
      <c r="E54" s="264">
        <v>4</v>
      </c>
      <c r="F54" s="264"/>
      <c r="G54" s="264"/>
      <c r="H54" s="146">
        <f t="shared" ref="H54" si="14">SUM(F54*G54)</f>
        <v>0</v>
      </c>
      <c r="I54" s="145"/>
      <c r="J54" s="145"/>
      <c r="K54" s="264">
        <f t="shared" si="1"/>
        <v>0</v>
      </c>
      <c r="L54" s="146">
        <f t="shared" si="2"/>
        <v>0</v>
      </c>
      <c r="M54" s="146">
        <f t="shared" si="3"/>
        <v>0</v>
      </c>
      <c r="N54" s="146">
        <f t="shared" si="4"/>
        <v>0</v>
      </c>
      <c r="O54" s="146">
        <f t="shared" si="5"/>
        <v>0</v>
      </c>
      <c r="P54" s="146">
        <f t="shared" si="6"/>
        <v>0</v>
      </c>
    </row>
    <row r="55" spans="1:16" ht="15">
      <c r="A55" s="265"/>
      <c r="B55" s="260"/>
      <c r="C55" s="261" t="s">
        <v>692</v>
      </c>
      <c r="D55" s="262"/>
      <c r="E55" s="264"/>
      <c r="F55" s="264"/>
      <c r="G55" s="264"/>
      <c r="H55" s="146"/>
      <c r="I55" s="145"/>
      <c r="J55" s="145"/>
      <c r="K55" s="264"/>
      <c r="L55" s="146"/>
      <c r="M55" s="146"/>
      <c r="N55" s="146"/>
      <c r="O55" s="146"/>
      <c r="P55" s="146"/>
    </row>
    <row r="56" spans="1:16" ht="15">
      <c r="A56" s="265" t="str">
        <f>IF(B56&lt;&gt;"", MAX($A$1:A54)+1, "")</f>
        <v/>
      </c>
      <c r="B56" s="260"/>
      <c r="C56" s="261" t="s">
        <v>558</v>
      </c>
      <c r="D56" s="262"/>
      <c r="E56" s="264"/>
      <c r="F56" s="264"/>
      <c r="G56" s="264"/>
      <c r="H56" s="146"/>
      <c r="I56" s="145"/>
      <c r="J56" s="145"/>
      <c r="K56" s="264">
        <f t="shared" si="1"/>
        <v>0</v>
      </c>
      <c r="L56" s="146">
        <f t="shared" si="2"/>
        <v>0</v>
      </c>
      <c r="M56" s="146">
        <f t="shared" si="3"/>
        <v>0</v>
      </c>
      <c r="N56" s="146">
        <f t="shared" si="4"/>
        <v>0</v>
      </c>
      <c r="O56" s="146">
        <f t="shared" si="5"/>
        <v>0</v>
      </c>
      <c r="P56" s="146">
        <f t="shared" si="6"/>
        <v>0</v>
      </c>
    </row>
    <row r="57" spans="1:16" ht="60">
      <c r="A57" s="265">
        <f>IF(B57&lt;&gt;"", MAX($A$1:A56)+1, "")</f>
        <v>35</v>
      </c>
      <c r="B57" s="260" t="s">
        <v>647</v>
      </c>
      <c r="C57" s="266" t="s">
        <v>693</v>
      </c>
      <c r="D57" s="262" t="s">
        <v>128</v>
      </c>
      <c r="E57" s="264">
        <v>1</v>
      </c>
      <c r="F57" s="264"/>
      <c r="G57" s="264"/>
      <c r="H57" s="146">
        <f t="shared" ref="H57" si="15">SUM(F57*G57)</f>
        <v>0</v>
      </c>
      <c r="I57" s="145"/>
      <c r="J57" s="145"/>
      <c r="K57" s="264">
        <f t="shared" si="1"/>
        <v>0</v>
      </c>
      <c r="L57" s="146">
        <f t="shared" si="2"/>
        <v>0</v>
      </c>
      <c r="M57" s="146">
        <f t="shared" si="3"/>
        <v>0</v>
      </c>
      <c r="N57" s="146">
        <f t="shared" si="4"/>
        <v>0</v>
      </c>
      <c r="O57" s="146">
        <f t="shared" si="5"/>
        <v>0</v>
      </c>
      <c r="P57" s="146">
        <f t="shared" si="6"/>
        <v>0</v>
      </c>
    </row>
    <row r="58" spans="1:16">
      <c r="A58" s="265"/>
      <c r="B58" s="260"/>
      <c r="C58" s="266"/>
      <c r="D58" s="262"/>
      <c r="E58" s="264"/>
      <c r="F58" s="264"/>
      <c r="G58" s="264"/>
      <c r="H58" s="146"/>
      <c r="I58" s="145"/>
      <c r="J58" s="145"/>
      <c r="K58" s="264"/>
      <c r="L58" s="146"/>
      <c r="M58" s="146"/>
      <c r="N58" s="146"/>
      <c r="O58" s="146"/>
      <c r="P58" s="146"/>
    </row>
    <row r="59" spans="1:16" ht="30">
      <c r="A59" s="265" t="str">
        <f>IF(B59&lt;&gt;"", MAX($A$1:A57)+1, "")</f>
        <v/>
      </c>
      <c r="B59" s="260"/>
      <c r="C59" s="271" t="s">
        <v>127</v>
      </c>
      <c r="D59" s="272"/>
      <c r="E59" s="272"/>
      <c r="F59" s="273"/>
      <c r="G59" s="273"/>
      <c r="H59" s="274"/>
      <c r="I59" s="274"/>
      <c r="J59" s="274"/>
      <c r="K59" s="274"/>
      <c r="L59" s="275">
        <f>SUM(L12:L57)</f>
        <v>0</v>
      </c>
      <c r="M59" s="275">
        <f>SUM(M12:M57)</f>
        <v>0</v>
      </c>
      <c r="N59" s="275">
        <f>SUM(N12:N57)</f>
        <v>0</v>
      </c>
      <c r="O59" s="275">
        <f>SUM(O12:O57)</f>
        <v>0</v>
      </c>
      <c r="P59" s="275">
        <f>SUM(P12:P57)</f>
        <v>0</v>
      </c>
    </row>
    <row r="60" spans="1:16">
      <c r="A60" s="340" t="s">
        <v>179</v>
      </c>
      <c r="B60" s="341"/>
      <c r="C60" s="341"/>
      <c r="D60" s="341"/>
      <c r="E60" s="341"/>
      <c r="F60" s="341"/>
      <c r="G60" s="341"/>
      <c r="H60" s="341"/>
      <c r="I60" s="341"/>
      <c r="J60" s="341"/>
      <c r="K60" s="341"/>
      <c r="L60" s="341"/>
      <c r="M60" s="341"/>
      <c r="N60" s="341"/>
      <c r="O60" s="341"/>
      <c r="P60" s="276"/>
    </row>
    <row r="61" spans="1:16">
      <c r="A61" s="277"/>
      <c r="B61" s="277"/>
      <c r="C61" s="278"/>
      <c r="D61" s="277"/>
      <c r="E61" s="242"/>
      <c r="F61" s="279"/>
      <c r="G61" s="242"/>
      <c r="H61" s="242"/>
      <c r="I61" s="242"/>
      <c r="J61" s="242"/>
      <c r="K61" s="242"/>
      <c r="L61" s="280"/>
      <c r="M61" s="242"/>
      <c r="N61" s="281"/>
      <c r="O61" s="282"/>
      <c r="P61" s="242"/>
    </row>
    <row r="62" spans="1:16">
      <c r="A62" s="277"/>
      <c r="B62" s="277"/>
      <c r="C62" s="278"/>
      <c r="D62" s="277"/>
      <c r="E62" s="242"/>
      <c r="F62" s="279"/>
      <c r="G62" s="242"/>
      <c r="H62" s="242"/>
      <c r="I62" s="242"/>
      <c r="J62" s="242"/>
      <c r="K62" s="242"/>
      <c r="L62" s="280"/>
      <c r="M62" s="242"/>
      <c r="N62" s="281"/>
      <c r="O62" s="281"/>
      <c r="P62" s="283"/>
    </row>
    <row r="63" spans="1:16">
      <c r="A63" s="277"/>
      <c r="B63" s="277"/>
      <c r="C63" s="58" t="s">
        <v>717</v>
      </c>
      <c r="D63" s="277"/>
      <c r="E63" s="242"/>
      <c r="F63" s="279"/>
      <c r="G63" s="242"/>
      <c r="H63" s="242"/>
      <c r="I63" s="242"/>
      <c r="J63" s="242"/>
      <c r="K63" s="242"/>
      <c r="L63" s="280"/>
      <c r="M63" s="242"/>
      <c r="N63" s="281"/>
      <c r="O63" s="281"/>
      <c r="P63" s="283"/>
    </row>
    <row r="64" spans="1:16">
      <c r="A64" s="277"/>
      <c r="B64" s="277"/>
      <c r="C64" s="2" t="s">
        <v>718</v>
      </c>
      <c r="D64" s="277"/>
      <c r="E64" s="242"/>
      <c r="F64" s="279"/>
      <c r="G64" s="242"/>
      <c r="H64" s="242"/>
      <c r="I64" s="242"/>
      <c r="J64" s="242"/>
      <c r="K64" s="242"/>
      <c r="L64" s="280"/>
      <c r="M64" s="242"/>
      <c r="N64" s="281"/>
      <c r="O64" s="281"/>
      <c r="P64" s="283"/>
    </row>
  </sheetData>
  <mergeCells count="9">
    <mergeCell ref="A60:O60"/>
    <mergeCell ref="D2:O2"/>
    <mergeCell ref="A9:A10"/>
    <mergeCell ref="B9:B10"/>
    <mergeCell ref="C9:C10"/>
    <mergeCell ref="D9:D10"/>
    <mergeCell ref="E9:E10"/>
    <mergeCell ref="F9:K9"/>
    <mergeCell ref="L9:P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Z73"/>
  <sheetViews>
    <sheetView topLeftCell="B13" zoomScaleNormal="100" workbookViewId="0">
      <selection activeCell="A31" sqref="A31:O31"/>
    </sheetView>
  </sheetViews>
  <sheetFormatPr baseColWidth="10" defaultColWidth="9.1640625" defaultRowHeight="13"/>
  <cols>
    <col min="1" max="1" width="6.1640625" style="51" customWidth="1"/>
    <col min="2" max="2" width="9.33203125" style="51" customWidth="1"/>
    <col min="3" max="3" width="52.1640625" style="59" customWidth="1"/>
    <col min="4" max="4" width="6" style="51" customWidth="1"/>
    <col min="5" max="5" width="8" style="24" customWidth="1"/>
    <col min="6" max="16" width="12" style="24" customWidth="1"/>
    <col min="17" max="17" width="9.1640625" style="24"/>
    <col min="18" max="18" width="9.5" style="24" bestFit="1" customWidth="1"/>
    <col min="19" max="16384" width="9.1640625" style="24"/>
  </cols>
  <sheetData>
    <row r="1" spans="1:18">
      <c r="A1" s="23"/>
      <c r="B1" s="23"/>
      <c r="C1" s="24"/>
      <c r="D1" s="67" t="s">
        <v>121</v>
      </c>
      <c r="E1" s="26"/>
      <c r="G1" s="27"/>
      <c r="H1" s="26"/>
      <c r="I1" s="26"/>
      <c r="J1" s="26"/>
      <c r="K1" s="26"/>
      <c r="L1" s="26"/>
      <c r="M1" s="26"/>
      <c r="N1" s="26"/>
      <c r="O1" s="26"/>
    </row>
    <row r="2" spans="1:18">
      <c r="A2" s="23"/>
      <c r="B2" s="23"/>
      <c r="C2" s="28"/>
      <c r="D2" s="347" t="s">
        <v>171</v>
      </c>
      <c r="E2" s="347"/>
      <c r="F2" s="347"/>
      <c r="G2" s="347"/>
      <c r="H2" s="347"/>
      <c r="I2" s="347"/>
      <c r="J2" s="347"/>
      <c r="K2" s="347"/>
      <c r="L2" s="347"/>
      <c r="M2" s="347"/>
      <c r="N2" s="347"/>
      <c r="O2" s="347"/>
    </row>
    <row r="3" spans="1:18">
      <c r="A3" s="23"/>
      <c r="B3" s="23"/>
      <c r="C3" s="28"/>
      <c r="D3" s="25"/>
      <c r="E3" s="29"/>
      <c r="F3" s="26"/>
      <c r="G3" s="67"/>
      <c r="H3" s="27"/>
      <c r="I3" s="26"/>
      <c r="J3" s="26"/>
      <c r="K3" s="26"/>
      <c r="L3" s="26"/>
      <c r="M3" s="26"/>
      <c r="N3" s="26"/>
      <c r="O3" s="26"/>
      <c r="P3" s="26"/>
    </row>
    <row r="4" spans="1:18" s="60" customFormat="1">
      <c r="A4" s="75" t="s">
        <v>180</v>
      </c>
      <c r="B4" s="76"/>
      <c r="C4" s="77"/>
      <c r="D4" s="78"/>
      <c r="E4" s="79"/>
      <c r="F4" s="75"/>
      <c r="G4" s="80"/>
      <c r="H4" s="80"/>
      <c r="I4" s="80"/>
      <c r="J4" s="80"/>
      <c r="K4" s="81"/>
      <c r="L4" s="81"/>
      <c r="M4" s="81"/>
      <c r="N4" s="81"/>
      <c r="O4" s="81"/>
    </row>
    <row r="5" spans="1:18" s="60" customFormat="1">
      <c r="A5" s="75" t="s">
        <v>181</v>
      </c>
      <c r="B5" s="76"/>
      <c r="C5" s="77"/>
      <c r="D5" s="78"/>
      <c r="E5" s="79"/>
      <c r="F5" s="75"/>
      <c r="G5" s="80"/>
      <c r="H5" s="80"/>
      <c r="I5" s="80"/>
      <c r="J5" s="80"/>
      <c r="K5" s="81"/>
      <c r="L5" s="81"/>
      <c r="M5" s="81"/>
      <c r="N5" s="81"/>
      <c r="O5" s="81"/>
    </row>
    <row r="6" spans="1:18" s="60" customFormat="1">
      <c r="A6" s="75" t="s">
        <v>182</v>
      </c>
      <c r="B6" s="76"/>
      <c r="C6" s="77"/>
      <c r="D6" s="78"/>
      <c r="E6" s="79"/>
      <c r="F6" s="75"/>
      <c r="G6" s="80"/>
      <c r="H6" s="80"/>
      <c r="I6" s="80"/>
      <c r="J6" s="80"/>
      <c r="K6" s="81"/>
      <c r="L6" s="81"/>
      <c r="M6" s="81"/>
      <c r="N6" s="81"/>
      <c r="O6" s="81"/>
    </row>
    <row r="7" spans="1:18">
      <c r="A7" s="24"/>
      <c r="B7" s="24"/>
      <c r="C7" s="26" t="s">
        <v>648</v>
      </c>
      <c r="D7" s="33"/>
      <c r="E7" s="30"/>
      <c r="F7" s="31"/>
      <c r="G7" s="32"/>
      <c r="H7" s="29"/>
      <c r="I7" s="29"/>
      <c r="J7" s="29"/>
      <c r="K7" s="29"/>
      <c r="M7" s="26" t="s">
        <v>88</v>
      </c>
      <c r="N7" s="26"/>
      <c r="O7" s="34">
        <f>P30</f>
        <v>0</v>
      </c>
      <c r="P7" s="35" t="s">
        <v>13</v>
      </c>
    </row>
    <row r="8" spans="1:18">
      <c r="A8" s="25"/>
      <c r="B8" s="25"/>
      <c r="C8" s="24"/>
      <c r="D8" s="25"/>
      <c r="E8" s="36"/>
      <c r="F8" s="26"/>
      <c r="G8" s="26"/>
      <c r="H8" s="26"/>
      <c r="I8" s="26"/>
      <c r="J8" s="26"/>
      <c r="K8" s="26"/>
      <c r="L8" s="32"/>
      <c r="N8" s="26"/>
      <c r="O8" s="32"/>
      <c r="P8" s="32"/>
    </row>
    <row r="9" spans="1:18">
      <c r="A9" s="348" t="s">
        <v>0</v>
      </c>
      <c r="B9" s="348" t="s">
        <v>134</v>
      </c>
      <c r="C9" s="348" t="s">
        <v>92</v>
      </c>
      <c r="D9" s="349" t="s">
        <v>6</v>
      </c>
      <c r="E9" s="349" t="s">
        <v>1</v>
      </c>
      <c r="F9" s="348" t="s">
        <v>2</v>
      </c>
      <c r="G9" s="348"/>
      <c r="H9" s="348"/>
      <c r="I9" s="348"/>
      <c r="J9" s="348"/>
      <c r="K9" s="348"/>
      <c r="L9" s="348" t="s">
        <v>3</v>
      </c>
      <c r="M9" s="348"/>
      <c r="N9" s="348"/>
      <c r="O9" s="348"/>
      <c r="P9" s="348"/>
    </row>
    <row r="10" spans="1:18" ht="80.25" customHeight="1">
      <c r="A10" s="348"/>
      <c r="B10" s="348"/>
      <c r="C10" s="348"/>
      <c r="D10" s="349"/>
      <c r="E10" s="349"/>
      <c r="F10" s="68" t="s">
        <v>4</v>
      </c>
      <c r="G10" s="68" t="s">
        <v>117</v>
      </c>
      <c r="H10" s="68" t="s">
        <v>93</v>
      </c>
      <c r="I10" s="68" t="s">
        <v>91</v>
      </c>
      <c r="J10" s="68" t="s">
        <v>94</v>
      </c>
      <c r="K10" s="68" t="s">
        <v>95</v>
      </c>
      <c r="L10" s="68" t="s">
        <v>5</v>
      </c>
      <c r="M10" s="68" t="s">
        <v>96</v>
      </c>
      <c r="N10" s="68" t="s">
        <v>91</v>
      </c>
      <c r="O10" s="68" t="s">
        <v>97</v>
      </c>
      <c r="P10" s="68" t="s">
        <v>98</v>
      </c>
    </row>
    <row r="11" spans="1:18" s="43" customFormat="1" ht="14">
      <c r="A11" s="37"/>
      <c r="B11" s="37"/>
      <c r="C11" s="38" t="s">
        <v>629</v>
      </c>
      <c r="D11" s="22"/>
      <c r="E11" s="39"/>
      <c r="F11" s="40"/>
      <c r="G11" s="40"/>
      <c r="H11" s="41"/>
      <c r="I11" s="42"/>
      <c r="J11" s="42"/>
      <c r="K11" s="40"/>
      <c r="L11" s="41"/>
      <c r="M11" s="41"/>
      <c r="N11" s="41"/>
      <c r="O11" s="41"/>
      <c r="P11" s="41"/>
      <c r="Q11" s="24"/>
    </row>
    <row r="12" spans="1:18" s="43" customFormat="1" ht="42">
      <c r="A12" s="86">
        <f>IF(B12&lt;&gt;"", MAX($A$1:A11)+1, "")</f>
        <v>1</v>
      </c>
      <c r="B12" s="37" t="s">
        <v>136</v>
      </c>
      <c r="C12" s="44" t="s">
        <v>620</v>
      </c>
      <c r="D12" s="22" t="s">
        <v>103</v>
      </c>
      <c r="E12" s="39">
        <v>1</v>
      </c>
      <c r="F12" s="40"/>
      <c r="G12" s="40"/>
      <c r="H12" s="41">
        <f t="shared" ref="H12" si="0">SUM(F12*G12)</f>
        <v>0</v>
      </c>
      <c r="I12" s="42"/>
      <c r="J12" s="42"/>
      <c r="K12" s="40">
        <f t="shared" ref="K12" si="1">SUM(H12:J12)</f>
        <v>0</v>
      </c>
      <c r="L12" s="41">
        <f t="shared" ref="L12" si="2">SUM(E12*F12)</f>
        <v>0</v>
      </c>
      <c r="M12" s="41">
        <f t="shared" ref="M12" si="3">SUM(E12*H12)</f>
        <v>0</v>
      </c>
      <c r="N12" s="41">
        <f t="shared" ref="N12" si="4">SUM(E12*I12)</f>
        <v>0</v>
      </c>
      <c r="O12" s="41">
        <f t="shared" ref="O12" si="5">SUM(E12*J12)</f>
        <v>0</v>
      </c>
      <c r="P12" s="41">
        <f t="shared" ref="P12" si="6">SUM(M12:O12)</f>
        <v>0</v>
      </c>
      <c r="Q12" s="137"/>
      <c r="R12" s="66"/>
    </row>
    <row r="13" spans="1:18" s="43" customFormat="1" ht="42">
      <c r="A13" s="86">
        <f>IF(B13&lt;&gt;"", MAX($A$1:A12)+1, "")</f>
        <v>2</v>
      </c>
      <c r="B13" s="37" t="s">
        <v>136</v>
      </c>
      <c r="C13" s="44" t="s">
        <v>621</v>
      </c>
      <c r="D13" s="22" t="s">
        <v>103</v>
      </c>
      <c r="E13" s="39">
        <v>1</v>
      </c>
      <c r="F13" s="40"/>
      <c r="G13" s="40"/>
      <c r="H13" s="41">
        <f t="shared" ref="H13" si="7">SUM(F13*G13)</f>
        <v>0</v>
      </c>
      <c r="I13" s="42"/>
      <c r="J13" s="42"/>
      <c r="K13" s="40">
        <f t="shared" ref="K13:K29" si="8">SUM(H13:J13)</f>
        <v>0</v>
      </c>
      <c r="L13" s="41">
        <f t="shared" ref="L13:L29" si="9">SUM(E13*F13)</f>
        <v>0</v>
      </c>
      <c r="M13" s="41">
        <f t="shared" ref="M13:M29" si="10">SUM(E13*H13)</f>
        <v>0</v>
      </c>
      <c r="N13" s="41">
        <f t="shared" ref="N13:N29" si="11">SUM(E13*I13)</f>
        <v>0</v>
      </c>
      <c r="O13" s="41">
        <f t="shared" ref="O13:O29" si="12">SUM(E13*J13)</f>
        <v>0</v>
      </c>
      <c r="P13" s="41">
        <f t="shared" ref="P13:P29" si="13">SUM(M13:O13)</f>
        <v>0</v>
      </c>
      <c r="Q13" s="137"/>
      <c r="R13" s="66"/>
    </row>
    <row r="14" spans="1:18" s="43" customFormat="1" ht="42">
      <c r="A14" s="86">
        <f>IF(B14&lt;&gt;"", MAX($A$1:A13)+1, "")</f>
        <v>3</v>
      </c>
      <c r="B14" s="37" t="s">
        <v>136</v>
      </c>
      <c r="C14" s="44" t="s">
        <v>622</v>
      </c>
      <c r="D14" s="22" t="s">
        <v>103</v>
      </c>
      <c r="E14" s="39">
        <v>1</v>
      </c>
      <c r="F14" s="40"/>
      <c r="G14" s="40"/>
      <c r="H14" s="41">
        <f t="shared" ref="H14" si="14">SUM(F14*G14)</f>
        <v>0</v>
      </c>
      <c r="I14" s="42"/>
      <c r="J14" s="42"/>
      <c r="K14" s="40">
        <f t="shared" si="8"/>
        <v>0</v>
      </c>
      <c r="L14" s="41">
        <f t="shared" si="9"/>
        <v>0</v>
      </c>
      <c r="M14" s="41">
        <f t="shared" si="10"/>
        <v>0</v>
      </c>
      <c r="N14" s="41">
        <f t="shared" si="11"/>
        <v>0</v>
      </c>
      <c r="O14" s="41">
        <f t="shared" si="12"/>
        <v>0</v>
      </c>
      <c r="P14" s="41">
        <f t="shared" si="13"/>
        <v>0</v>
      </c>
      <c r="Q14" s="137"/>
      <c r="R14" s="66"/>
    </row>
    <row r="15" spans="1:18" s="43" customFormat="1" ht="42">
      <c r="A15" s="86">
        <f>IF(B15&lt;&gt;"", MAX($A$1:A14)+1, "")</f>
        <v>4</v>
      </c>
      <c r="B15" s="37" t="s">
        <v>136</v>
      </c>
      <c r="C15" s="44" t="s">
        <v>623</v>
      </c>
      <c r="D15" s="22" t="s">
        <v>103</v>
      </c>
      <c r="E15" s="39">
        <v>4</v>
      </c>
      <c r="F15" s="40"/>
      <c r="G15" s="40"/>
      <c r="H15" s="41">
        <f t="shared" ref="H15" si="15">SUM(F15*G15)</f>
        <v>0</v>
      </c>
      <c r="I15" s="42"/>
      <c r="J15" s="42"/>
      <c r="K15" s="40">
        <f t="shared" si="8"/>
        <v>0</v>
      </c>
      <c r="L15" s="41">
        <f t="shared" si="9"/>
        <v>0</v>
      </c>
      <c r="M15" s="41">
        <f t="shared" si="10"/>
        <v>0</v>
      </c>
      <c r="N15" s="41">
        <f t="shared" si="11"/>
        <v>0</v>
      </c>
      <c r="O15" s="41">
        <f t="shared" si="12"/>
        <v>0</v>
      </c>
      <c r="P15" s="41">
        <f t="shared" si="13"/>
        <v>0</v>
      </c>
      <c r="Q15" s="137"/>
      <c r="R15" s="66"/>
    </row>
    <row r="16" spans="1:18" s="43" customFormat="1" ht="42">
      <c r="A16" s="86">
        <f>IF(B16&lt;&gt;"", MAX($A$1:A15)+1, "")</f>
        <v>5</v>
      </c>
      <c r="B16" s="37" t="s">
        <v>136</v>
      </c>
      <c r="C16" s="44" t="s">
        <v>624</v>
      </c>
      <c r="D16" s="22" t="s">
        <v>103</v>
      </c>
      <c r="E16" s="39">
        <v>1</v>
      </c>
      <c r="F16" s="40"/>
      <c r="G16" s="40"/>
      <c r="H16" s="41">
        <f t="shared" ref="H16" si="16">SUM(F16*G16)</f>
        <v>0</v>
      </c>
      <c r="I16" s="42"/>
      <c r="J16" s="42"/>
      <c r="K16" s="40">
        <f t="shared" si="8"/>
        <v>0</v>
      </c>
      <c r="L16" s="41">
        <f t="shared" si="9"/>
        <v>0</v>
      </c>
      <c r="M16" s="41">
        <f t="shared" si="10"/>
        <v>0</v>
      </c>
      <c r="N16" s="41">
        <f t="shared" si="11"/>
        <v>0</v>
      </c>
      <c r="O16" s="41">
        <f t="shared" si="12"/>
        <v>0</v>
      </c>
      <c r="P16" s="41">
        <f t="shared" si="13"/>
        <v>0</v>
      </c>
      <c r="Q16" s="137"/>
      <c r="R16" s="66"/>
    </row>
    <row r="17" spans="1:26" s="43" customFormat="1" ht="42">
      <c r="A17" s="86">
        <f>IF(B17&lt;&gt;"", MAX($A$1:A16)+1, "")</f>
        <v>6</v>
      </c>
      <c r="B17" s="37" t="s">
        <v>136</v>
      </c>
      <c r="C17" s="44" t="s">
        <v>625</v>
      </c>
      <c r="D17" s="22" t="s">
        <v>103</v>
      </c>
      <c r="E17" s="39">
        <v>4</v>
      </c>
      <c r="F17" s="40"/>
      <c r="G17" s="40"/>
      <c r="H17" s="41">
        <f t="shared" ref="H17" si="17">SUM(F17*G17)</f>
        <v>0</v>
      </c>
      <c r="I17" s="42"/>
      <c r="J17" s="42"/>
      <c r="K17" s="40">
        <f t="shared" si="8"/>
        <v>0</v>
      </c>
      <c r="L17" s="41">
        <f t="shared" si="9"/>
        <v>0</v>
      </c>
      <c r="M17" s="41">
        <f t="shared" si="10"/>
        <v>0</v>
      </c>
      <c r="N17" s="41">
        <f t="shared" si="11"/>
        <v>0</v>
      </c>
      <c r="O17" s="41">
        <f t="shared" si="12"/>
        <v>0</v>
      </c>
      <c r="P17" s="41">
        <f t="shared" si="13"/>
        <v>0</v>
      </c>
      <c r="Q17" s="137"/>
      <c r="R17" s="66"/>
    </row>
    <row r="18" spans="1:26" s="43" customFormat="1" ht="42">
      <c r="A18" s="86">
        <f>IF(B18&lt;&gt;"", MAX($A$1:A17)+1, "")</f>
        <v>7</v>
      </c>
      <c r="B18" s="37" t="s">
        <v>136</v>
      </c>
      <c r="C18" s="44" t="s">
        <v>626</v>
      </c>
      <c r="D18" s="22" t="s">
        <v>103</v>
      </c>
      <c r="E18" s="39">
        <v>1</v>
      </c>
      <c r="F18" s="40"/>
      <c r="G18" s="40"/>
      <c r="H18" s="41">
        <f t="shared" ref="H18" si="18">SUM(F18*G18)</f>
        <v>0</v>
      </c>
      <c r="I18" s="42"/>
      <c r="J18" s="42"/>
      <c r="K18" s="40">
        <f t="shared" si="8"/>
        <v>0</v>
      </c>
      <c r="L18" s="41">
        <f t="shared" si="9"/>
        <v>0</v>
      </c>
      <c r="M18" s="41">
        <f t="shared" si="10"/>
        <v>0</v>
      </c>
      <c r="N18" s="41">
        <f t="shared" si="11"/>
        <v>0</v>
      </c>
      <c r="O18" s="41">
        <f t="shared" si="12"/>
        <v>0</v>
      </c>
      <c r="P18" s="41">
        <f t="shared" si="13"/>
        <v>0</v>
      </c>
      <c r="Q18" s="137"/>
      <c r="R18" s="66"/>
    </row>
    <row r="19" spans="1:26" s="43" customFormat="1" ht="42">
      <c r="A19" s="86">
        <f>IF(B19&lt;&gt;"", MAX($A$1:A18)+1, "")</f>
        <v>8</v>
      </c>
      <c r="B19" s="37" t="s">
        <v>136</v>
      </c>
      <c r="C19" s="44" t="s">
        <v>627</v>
      </c>
      <c r="D19" s="22" t="s">
        <v>103</v>
      </c>
      <c r="E19" s="39">
        <v>2</v>
      </c>
      <c r="F19" s="40"/>
      <c r="G19" s="40"/>
      <c r="H19" s="41">
        <f t="shared" ref="H19" si="19">SUM(F19*G19)</f>
        <v>0</v>
      </c>
      <c r="I19" s="42"/>
      <c r="J19" s="42"/>
      <c r="K19" s="40">
        <f t="shared" si="8"/>
        <v>0</v>
      </c>
      <c r="L19" s="41">
        <f t="shared" si="9"/>
        <v>0</v>
      </c>
      <c r="M19" s="41">
        <f t="shared" si="10"/>
        <v>0</v>
      </c>
      <c r="N19" s="41">
        <f t="shared" si="11"/>
        <v>0</v>
      </c>
      <c r="O19" s="41">
        <f t="shared" si="12"/>
        <v>0</v>
      </c>
      <c r="P19" s="41">
        <f t="shared" si="13"/>
        <v>0</v>
      </c>
      <c r="Q19" s="137"/>
      <c r="R19" s="66"/>
    </row>
    <row r="20" spans="1:26" s="43" customFormat="1" ht="42">
      <c r="A20" s="86">
        <f>IF(B20&lt;&gt;"", MAX($A$1:A19)+1, "")</f>
        <v>9</v>
      </c>
      <c r="B20" s="37" t="s">
        <v>136</v>
      </c>
      <c r="C20" s="44" t="s">
        <v>628</v>
      </c>
      <c r="D20" s="22" t="s">
        <v>103</v>
      </c>
      <c r="E20" s="39">
        <v>1</v>
      </c>
      <c r="F20" s="40"/>
      <c r="G20" s="40"/>
      <c r="H20" s="41">
        <f t="shared" ref="H20" si="20">SUM(F20*G20)</f>
        <v>0</v>
      </c>
      <c r="I20" s="42"/>
      <c r="J20" s="42"/>
      <c r="K20" s="40">
        <f t="shared" si="8"/>
        <v>0</v>
      </c>
      <c r="L20" s="41">
        <f t="shared" si="9"/>
        <v>0</v>
      </c>
      <c r="M20" s="41">
        <f t="shared" si="10"/>
        <v>0</v>
      </c>
      <c r="N20" s="41">
        <f t="shared" si="11"/>
        <v>0</v>
      </c>
      <c r="O20" s="41">
        <f t="shared" si="12"/>
        <v>0</v>
      </c>
      <c r="P20" s="41">
        <f t="shared" si="13"/>
        <v>0</v>
      </c>
      <c r="Q20" s="137"/>
      <c r="R20" s="66"/>
    </row>
    <row r="21" spans="1:26" s="43" customFormat="1" ht="14">
      <c r="A21" s="86" t="str">
        <f>IF(B21&lt;&gt;"", MAX($A$1:A20)+1, "")</f>
        <v/>
      </c>
      <c r="B21" s="37"/>
      <c r="C21" s="38" t="s">
        <v>170</v>
      </c>
      <c r="D21" s="22"/>
      <c r="E21" s="39"/>
      <c r="F21" s="40"/>
      <c r="G21" s="40"/>
      <c r="H21" s="41"/>
      <c r="I21" s="42"/>
      <c r="J21" s="42"/>
      <c r="K21" s="40">
        <f t="shared" si="8"/>
        <v>0</v>
      </c>
      <c r="L21" s="41">
        <f t="shared" si="9"/>
        <v>0</v>
      </c>
      <c r="M21" s="41">
        <f t="shared" si="10"/>
        <v>0</v>
      </c>
      <c r="N21" s="41">
        <f t="shared" si="11"/>
        <v>0</v>
      </c>
      <c r="O21" s="41">
        <f t="shared" si="12"/>
        <v>0</v>
      </c>
      <c r="P21" s="41">
        <f t="shared" si="13"/>
        <v>0</v>
      </c>
      <c r="Q21" s="137"/>
      <c r="R21" s="66"/>
    </row>
    <row r="22" spans="1:26" s="43" customFormat="1" ht="42">
      <c r="A22" s="86">
        <f>IF(B22&lt;&gt;"", MAX($A$1:A21)+1, "")</f>
        <v>10</v>
      </c>
      <c r="B22" s="37" t="s">
        <v>136</v>
      </c>
      <c r="C22" s="44" t="s">
        <v>630</v>
      </c>
      <c r="D22" s="22" t="s">
        <v>103</v>
      </c>
      <c r="E22" s="39">
        <v>1</v>
      </c>
      <c r="F22" s="40"/>
      <c r="G22" s="40"/>
      <c r="H22" s="41">
        <f t="shared" ref="H22" si="21">SUM(F22*G22)</f>
        <v>0</v>
      </c>
      <c r="I22" s="42"/>
      <c r="J22" s="42"/>
      <c r="K22" s="40">
        <f t="shared" si="8"/>
        <v>0</v>
      </c>
      <c r="L22" s="41">
        <f t="shared" si="9"/>
        <v>0</v>
      </c>
      <c r="M22" s="41">
        <f t="shared" si="10"/>
        <v>0</v>
      </c>
      <c r="N22" s="41">
        <f t="shared" si="11"/>
        <v>0</v>
      </c>
      <c r="O22" s="41">
        <f t="shared" si="12"/>
        <v>0</v>
      </c>
      <c r="P22" s="41">
        <f t="shared" si="13"/>
        <v>0</v>
      </c>
      <c r="Q22" s="137"/>
      <c r="R22" s="66"/>
    </row>
    <row r="23" spans="1:26" s="43" customFormat="1" ht="42">
      <c r="A23" s="86">
        <f>IF(B23&lt;&gt;"", MAX($A$1:A22)+1, "")</f>
        <v>11</v>
      </c>
      <c r="B23" s="37" t="s">
        <v>136</v>
      </c>
      <c r="C23" s="44" t="s">
        <v>631</v>
      </c>
      <c r="D23" s="22" t="s">
        <v>103</v>
      </c>
      <c r="E23" s="39">
        <v>1</v>
      </c>
      <c r="F23" s="40"/>
      <c r="G23" s="40"/>
      <c r="H23" s="41">
        <f t="shared" ref="H23" si="22">SUM(F23*G23)</f>
        <v>0</v>
      </c>
      <c r="I23" s="42"/>
      <c r="J23" s="42"/>
      <c r="K23" s="40">
        <f t="shared" si="8"/>
        <v>0</v>
      </c>
      <c r="L23" s="41">
        <f t="shared" si="9"/>
        <v>0</v>
      </c>
      <c r="M23" s="41">
        <f t="shared" si="10"/>
        <v>0</v>
      </c>
      <c r="N23" s="41">
        <f t="shared" si="11"/>
        <v>0</v>
      </c>
      <c r="O23" s="41">
        <f t="shared" si="12"/>
        <v>0</v>
      </c>
      <c r="P23" s="41">
        <f t="shared" si="13"/>
        <v>0</v>
      </c>
      <c r="Q23" s="137"/>
      <c r="R23" s="66"/>
    </row>
    <row r="24" spans="1:26" s="43" customFormat="1" ht="42">
      <c r="A24" s="86">
        <f>IF(B24&lt;&gt;"", MAX($A$1:A23)+1, "")</f>
        <v>12</v>
      </c>
      <c r="B24" s="37" t="s">
        <v>136</v>
      </c>
      <c r="C24" s="44" t="s">
        <v>632</v>
      </c>
      <c r="D24" s="22" t="s">
        <v>103</v>
      </c>
      <c r="E24" s="39">
        <v>1</v>
      </c>
      <c r="F24" s="40"/>
      <c r="G24" s="40"/>
      <c r="H24" s="41">
        <f t="shared" ref="H24" si="23">SUM(F24*G24)</f>
        <v>0</v>
      </c>
      <c r="I24" s="42"/>
      <c r="J24" s="42"/>
      <c r="K24" s="40">
        <f t="shared" si="8"/>
        <v>0</v>
      </c>
      <c r="L24" s="41">
        <f t="shared" si="9"/>
        <v>0</v>
      </c>
      <c r="M24" s="41">
        <f t="shared" si="10"/>
        <v>0</v>
      </c>
      <c r="N24" s="41">
        <f t="shared" si="11"/>
        <v>0</v>
      </c>
      <c r="O24" s="41">
        <f t="shared" si="12"/>
        <v>0</v>
      </c>
      <c r="P24" s="41">
        <f t="shared" si="13"/>
        <v>0</v>
      </c>
      <c r="Q24" s="137"/>
      <c r="R24" s="66"/>
    </row>
    <row r="25" spans="1:26" s="43" customFormat="1" ht="42">
      <c r="A25" s="86">
        <f>IF(B25&lt;&gt;"", MAX($A$1:A24)+1, "")</f>
        <v>13</v>
      </c>
      <c r="B25" s="37" t="s">
        <v>136</v>
      </c>
      <c r="C25" s="44" t="s">
        <v>633</v>
      </c>
      <c r="D25" s="22" t="s">
        <v>103</v>
      </c>
      <c r="E25" s="39">
        <v>1</v>
      </c>
      <c r="F25" s="40"/>
      <c r="G25" s="40"/>
      <c r="H25" s="41">
        <f t="shared" ref="H25" si="24">SUM(F25*G25)</f>
        <v>0</v>
      </c>
      <c r="I25" s="42"/>
      <c r="J25" s="42"/>
      <c r="K25" s="40">
        <f t="shared" si="8"/>
        <v>0</v>
      </c>
      <c r="L25" s="41">
        <f t="shared" si="9"/>
        <v>0</v>
      </c>
      <c r="M25" s="41">
        <f t="shared" si="10"/>
        <v>0</v>
      </c>
      <c r="N25" s="41">
        <f t="shared" si="11"/>
        <v>0</v>
      </c>
      <c r="O25" s="41">
        <f t="shared" si="12"/>
        <v>0</v>
      </c>
      <c r="P25" s="41">
        <f t="shared" si="13"/>
        <v>0</v>
      </c>
      <c r="Q25" s="137"/>
      <c r="R25" s="66"/>
    </row>
    <row r="26" spans="1:26" s="43" customFormat="1" ht="42">
      <c r="A26" s="86">
        <f>IF(B26&lt;&gt;"", MAX($A$1:A25)+1, "")</f>
        <v>14</v>
      </c>
      <c r="B26" s="37" t="s">
        <v>136</v>
      </c>
      <c r="C26" s="44" t="s">
        <v>634</v>
      </c>
      <c r="D26" s="22" t="s">
        <v>103</v>
      </c>
      <c r="E26" s="39">
        <v>5</v>
      </c>
      <c r="F26" s="40"/>
      <c r="G26" s="40"/>
      <c r="H26" s="41">
        <f t="shared" ref="H26:H29" si="25">SUM(F26*G26)</f>
        <v>0</v>
      </c>
      <c r="I26" s="42"/>
      <c r="J26" s="42"/>
      <c r="K26" s="40">
        <f t="shared" si="8"/>
        <v>0</v>
      </c>
      <c r="L26" s="41">
        <f t="shared" si="9"/>
        <v>0</v>
      </c>
      <c r="M26" s="41">
        <f t="shared" si="10"/>
        <v>0</v>
      </c>
      <c r="N26" s="41">
        <f t="shared" si="11"/>
        <v>0</v>
      </c>
      <c r="O26" s="41">
        <f t="shared" si="12"/>
        <v>0</v>
      </c>
      <c r="P26" s="41">
        <f t="shared" si="13"/>
        <v>0</v>
      </c>
      <c r="Q26" s="137"/>
      <c r="R26" s="66"/>
    </row>
    <row r="27" spans="1:26" s="43" customFormat="1" ht="42">
      <c r="A27" s="86"/>
      <c r="B27" s="315" t="s">
        <v>740</v>
      </c>
      <c r="C27" s="44" t="s">
        <v>747</v>
      </c>
      <c r="D27" s="22" t="s">
        <v>103</v>
      </c>
      <c r="E27" s="39">
        <v>1</v>
      </c>
      <c r="F27" s="40"/>
      <c r="G27" s="40"/>
      <c r="H27" s="41">
        <f t="shared" si="25"/>
        <v>0</v>
      </c>
      <c r="I27" s="42"/>
      <c r="J27" s="42"/>
      <c r="K27" s="40">
        <f t="shared" si="8"/>
        <v>0</v>
      </c>
      <c r="L27" s="41">
        <f t="shared" si="9"/>
        <v>0</v>
      </c>
      <c r="M27" s="41">
        <f t="shared" si="10"/>
        <v>0</v>
      </c>
      <c r="N27" s="41">
        <f t="shared" si="11"/>
        <v>0</v>
      </c>
      <c r="O27" s="41">
        <f t="shared" si="12"/>
        <v>0</v>
      </c>
      <c r="P27" s="41">
        <f t="shared" si="13"/>
        <v>0</v>
      </c>
      <c r="Q27" s="137"/>
      <c r="R27" s="66"/>
    </row>
    <row r="28" spans="1:26" s="43" customFormat="1" ht="28">
      <c r="A28" s="86"/>
      <c r="B28" s="315" t="s">
        <v>740</v>
      </c>
      <c r="C28" s="44" t="s">
        <v>748</v>
      </c>
      <c r="D28" s="22" t="s">
        <v>103</v>
      </c>
      <c r="E28" s="39">
        <v>1</v>
      </c>
      <c r="F28" s="40"/>
      <c r="G28" s="40"/>
      <c r="H28" s="41">
        <f t="shared" si="25"/>
        <v>0</v>
      </c>
      <c r="I28" s="42"/>
      <c r="J28" s="42"/>
      <c r="K28" s="40">
        <f t="shared" si="8"/>
        <v>0</v>
      </c>
      <c r="L28" s="41">
        <f t="shared" si="9"/>
        <v>0</v>
      </c>
      <c r="M28" s="41">
        <f t="shared" si="10"/>
        <v>0</v>
      </c>
      <c r="N28" s="41">
        <f t="shared" si="11"/>
        <v>0</v>
      </c>
      <c r="O28" s="41">
        <f t="shared" si="12"/>
        <v>0</v>
      </c>
      <c r="P28" s="41">
        <f t="shared" si="13"/>
        <v>0</v>
      </c>
      <c r="Q28" s="137"/>
      <c r="R28" s="66"/>
    </row>
    <row r="29" spans="1:26" s="43" customFormat="1" ht="42">
      <c r="A29" s="86"/>
      <c r="B29" s="315" t="s">
        <v>740</v>
      </c>
      <c r="C29" s="44" t="s">
        <v>749</v>
      </c>
      <c r="D29" s="22" t="s">
        <v>103</v>
      </c>
      <c r="E29" s="39">
        <v>1</v>
      </c>
      <c r="F29" s="40"/>
      <c r="G29" s="40"/>
      <c r="H29" s="41">
        <f t="shared" si="25"/>
        <v>0</v>
      </c>
      <c r="I29" s="42"/>
      <c r="J29" s="42"/>
      <c r="K29" s="40">
        <f t="shared" si="8"/>
        <v>0</v>
      </c>
      <c r="L29" s="41">
        <f t="shared" si="9"/>
        <v>0</v>
      </c>
      <c r="M29" s="41">
        <f t="shared" si="10"/>
        <v>0</v>
      </c>
      <c r="N29" s="41">
        <f t="shared" si="11"/>
        <v>0</v>
      </c>
      <c r="O29" s="41">
        <f t="shared" si="12"/>
        <v>0</v>
      </c>
      <c r="P29" s="41">
        <f t="shared" si="13"/>
        <v>0</v>
      </c>
      <c r="Q29" s="137"/>
      <c r="R29" s="66"/>
    </row>
    <row r="30" spans="1:26" ht="14">
      <c r="A30" s="86" t="str">
        <f>IF(B30&lt;&gt;"", MAX($A$1:A26)+1, "")</f>
        <v/>
      </c>
      <c r="B30" s="37"/>
      <c r="C30" s="46" t="s">
        <v>127</v>
      </c>
      <c r="D30" s="47"/>
      <c r="E30" s="47"/>
      <c r="F30" s="48"/>
      <c r="G30" s="48"/>
      <c r="H30" s="49"/>
      <c r="I30" s="49"/>
      <c r="J30" s="42">
        <f t="shared" ref="J30" si="26">SUM(H30*10%)</f>
        <v>0</v>
      </c>
      <c r="K30" s="40">
        <f t="shared" ref="K30" si="27">SUM(H30:J30)</f>
        <v>0</v>
      </c>
      <c r="L30" s="65">
        <f>SUM(L12:L26)</f>
        <v>0</v>
      </c>
      <c r="M30" s="65">
        <f t="shared" ref="M30:P30" si="28">SUM(M12:M26)</f>
        <v>0</v>
      </c>
      <c r="N30" s="65">
        <f t="shared" si="28"/>
        <v>0</v>
      </c>
      <c r="O30" s="65">
        <f t="shared" si="28"/>
        <v>0</v>
      </c>
      <c r="P30" s="65">
        <f t="shared" si="28"/>
        <v>0</v>
      </c>
    </row>
    <row r="31" spans="1:26" s="71" customFormat="1" ht="54.75" customHeight="1">
      <c r="A31" s="345" t="s">
        <v>179</v>
      </c>
      <c r="B31" s="346"/>
      <c r="C31" s="346"/>
      <c r="D31" s="346"/>
      <c r="E31" s="346"/>
      <c r="F31" s="346"/>
      <c r="G31" s="346"/>
      <c r="H31" s="346"/>
      <c r="I31" s="346"/>
      <c r="J31" s="346"/>
      <c r="K31" s="346"/>
      <c r="L31" s="346"/>
      <c r="M31" s="346"/>
      <c r="N31" s="346"/>
      <c r="O31" s="346"/>
      <c r="P31" s="140"/>
      <c r="Q31" s="140"/>
      <c r="R31" s="140"/>
      <c r="S31" s="140"/>
      <c r="T31" s="140"/>
      <c r="U31" s="140"/>
      <c r="V31" s="140"/>
      <c r="W31" s="140"/>
      <c r="X31" s="140"/>
      <c r="Y31" s="140"/>
      <c r="Z31" s="140"/>
    </row>
    <row r="32" spans="1:26">
      <c r="C32" s="52"/>
      <c r="F32" s="53"/>
      <c r="L32" s="54"/>
      <c r="N32" s="55"/>
      <c r="O32" s="56"/>
    </row>
    <row r="33" spans="1:16">
      <c r="C33" s="52"/>
      <c r="F33" s="53"/>
      <c r="L33" s="54"/>
      <c r="N33" s="55"/>
      <c r="O33" s="55"/>
      <c r="P33" s="57"/>
    </row>
    <row r="34" spans="1:16">
      <c r="C34" s="58" t="s">
        <v>717</v>
      </c>
      <c r="D34" s="24"/>
      <c r="E34" s="53"/>
      <c r="K34" s="54"/>
      <c r="M34" s="55"/>
      <c r="N34" s="55"/>
      <c r="O34" s="57"/>
    </row>
    <row r="35" spans="1:16">
      <c r="C35" s="2" t="s">
        <v>718</v>
      </c>
      <c r="D35" s="24"/>
      <c r="E35" s="53"/>
      <c r="K35" s="54"/>
      <c r="M35" s="55"/>
      <c r="N35" s="55"/>
      <c r="O35" s="57"/>
    </row>
    <row r="36" spans="1:16">
      <c r="D36" s="24"/>
    </row>
    <row r="37" spans="1:16">
      <c r="D37" s="24"/>
    </row>
    <row r="38" spans="1:16">
      <c r="D38" s="24"/>
    </row>
    <row r="39" spans="1:16">
      <c r="D39" s="24"/>
    </row>
    <row r="40" spans="1:16">
      <c r="D40" s="24"/>
    </row>
    <row r="41" spans="1:16">
      <c r="D41" s="24"/>
    </row>
    <row r="42" spans="1:16">
      <c r="D42" s="24"/>
    </row>
    <row r="43" spans="1:16">
      <c r="A43" s="24"/>
      <c r="B43" s="24"/>
      <c r="C43" s="24"/>
      <c r="D43" s="24"/>
    </row>
    <row r="44" spans="1:16">
      <c r="A44" s="24"/>
      <c r="B44" s="24"/>
      <c r="C44" s="24"/>
      <c r="D44" s="24"/>
    </row>
    <row r="45" spans="1:16">
      <c r="A45" s="24"/>
      <c r="B45" s="24"/>
      <c r="C45" s="24"/>
      <c r="D45" s="24"/>
    </row>
    <row r="46" spans="1:16">
      <c r="A46" s="24"/>
      <c r="B46" s="24"/>
      <c r="C46" s="24"/>
      <c r="D46" s="24"/>
    </row>
    <row r="47" spans="1:16">
      <c r="A47" s="24"/>
      <c r="B47" s="24"/>
      <c r="C47" s="24"/>
      <c r="D47" s="24"/>
    </row>
    <row r="48" spans="1:16">
      <c r="A48" s="24"/>
      <c r="B48" s="24"/>
      <c r="C48" s="24"/>
      <c r="D48" s="24"/>
    </row>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sheetData>
  <mergeCells count="9">
    <mergeCell ref="A31:O31"/>
    <mergeCell ref="D2:O2"/>
    <mergeCell ref="A9:A10"/>
    <mergeCell ref="C9:C10"/>
    <mergeCell ref="D9:D10"/>
    <mergeCell ref="E9:E10"/>
    <mergeCell ref="F9:K9"/>
    <mergeCell ref="L9:P9"/>
    <mergeCell ref="B9:B10"/>
  </mergeCells>
  <pageMargins left="0.25" right="0.25" top="0.75" bottom="0.75" header="0.3" footer="0.3"/>
  <pageSetup paperSize="9" scale="68"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neprintēt</vt:lpstr>
      <vt:lpstr>Koptāme</vt:lpstr>
      <vt:lpstr>kopsavilkums_Dz. ēka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'10'!Print_Area</vt:lpstr>
      <vt:lpstr>'11'!Print_Area</vt:lpstr>
      <vt:lpstr>'12'!Print_Area</vt:lpstr>
      <vt:lpstr>'13'!Print_Area</vt:lpstr>
      <vt:lpstr>'14'!Print_Area</vt:lpstr>
      <vt:lpstr>'15'!Print_Area</vt:lpstr>
      <vt:lpstr>'16'!Print_Area</vt:lpstr>
      <vt:lpstr>'2'!Print_Area</vt:lpstr>
      <vt:lpstr>'4'!Print_Area</vt:lpstr>
      <vt:lpstr>'6'!Print_Area</vt:lpstr>
      <vt:lpstr>'9'!Print_Area</vt:lpstr>
      <vt:lpstr>'kopsavilkums_Dz. ēka'!Print_Area</vt:lpstr>
      <vt:lpstr>Koptāme!Print_Area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Tametajs</dc:creator>
  <cp:lastModifiedBy>Dita Olbacevska</cp:lastModifiedBy>
  <cp:lastPrinted>2022-04-01T14:44:08Z</cp:lastPrinted>
  <dcterms:created xsi:type="dcterms:W3CDTF">2007-03-21T07:38:50Z</dcterms:created>
  <dcterms:modified xsi:type="dcterms:W3CDTF">2026-07-01T14:52:50Z</dcterms:modified>
</cp:coreProperties>
</file>