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inese/Documents/2 AIZPUTE/2026 Marta CFLA/Buvniecibas iepirkums/"/>
    </mc:Choice>
  </mc:AlternateContent>
  <xr:revisionPtr revIDLastSave="0" documentId="13_ncr:1_{8CCB8469-0A12-DC43-8B58-C335859C81FE}" xr6:coauthVersionLast="47" xr6:coauthVersionMax="47" xr10:uidLastSave="{00000000-0000-0000-0000-000000000000}"/>
  <bookViews>
    <workbookView xWindow="4340" yWindow="500" windowWidth="24460" windowHeight="17500" xr2:uid="{00000000-000D-0000-FFFF-FFFF00000000}"/>
  </bookViews>
  <sheets>
    <sheet name="BuvnKoptame" sheetId="1" r:id="rId1"/>
    <sheet name="Kopsavilkums" sheetId="2" r:id="rId2"/>
    <sheet name="Būvlaukums" sheetId="3" r:id="rId3"/>
    <sheet name="Skursteņu atjaunošana " sheetId="4" r:id="rId4"/>
    <sheet name="Jumta atjaunošana" sheetId="5" r:id="rId5"/>
    <sheet name="Būvkonstrukcija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3" l="1" a="1"/>
  <c r="M25" i="3" a="1"/>
  <c r="A16" i="3"/>
  <c r="A20" i="5" a="1"/>
  <c r="A25" i="5" a="1"/>
  <c r="A26" i="5" s="1" a="1"/>
  <c r="A27" i="5" s="1" a="1"/>
  <c r="A28" i="5" s="1" a="1"/>
  <c r="A29" i="5" s="1" a="1"/>
  <c r="A30" i="5" s="1" a="1"/>
  <c r="N19" i="6" a="1"/>
  <c r="M19" i="6" a="1"/>
  <c r="K19" i="6" a="1"/>
  <c r="N18" i="6" a="1"/>
  <c r="M18" i="6" a="1"/>
  <c r="K18" i="6" a="1"/>
  <c r="N17" i="6" a="1"/>
  <c r="M17" i="6" a="1"/>
  <c r="K17" i="6" a="1"/>
  <c r="N16" i="6" a="1"/>
  <c r="M16" i="6" a="1"/>
  <c r="K16" i="6" a="1"/>
  <c r="N15" i="6" a="1"/>
  <c r="M15" i="6" a="1"/>
  <c r="K15" i="6" a="1"/>
  <c r="N14" i="6" a="1"/>
  <c r="M14" i="6" a="1"/>
  <c r="K14" i="6" a="1"/>
  <c r="A14" i="6" a="1"/>
  <c r="N13" i="6" a="1"/>
  <c r="M13" i="6" a="1"/>
  <c r="K13" i="6" a="1"/>
  <c r="N30" i="5" a="1"/>
  <c r="M30" i="5" a="1"/>
  <c r="K30" i="5" a="1"/>
  <c r="G30" i="5" a="1"/>
  <c r="N29" i="5" a="1"/>
  <c r="M29" i="5" a="1"/>
  <c r="K29" i="5" a="1"/>
  <c r="G29" i="5" a="1"/>
  <c r="N28" i="5" a="1"/>
  <c r="M28" i="5" a="1"/>
  <c r="K28" i="5" a="1"/>
  <c r="G28" i="5" a="1"/>
  <c r="N27" i="5" a="1"/>
  <c r="M27" i="5" a="1"/>
  <c r="K27" i="5" a="1"/>
  <c r="G27" i="5" a="1"/>
  <c r="N26" i="5" a="1"/>
  <c r="M26" i="5" a="1"/>
  <c r="K26" i="5" a="1"/>
  <c r="G26" i="5" a="1"/>
  <c r="N25" i="5" a="1"/>
  <c r="M25" i="5" a="1"/>
  <c r="K25" i="5" a="1"/>
  <c r="G25" i="5" a="1"/>
  <c r="N24" i="5" a="1"/>
  <c r="M24" i="5" a="1"/>
  <c r="K24" i="5" a="1"/>
  <c r="G24" i="5" a="1"/>
  <c r="N23" i="5" a="1"/>
  <c r="M23" i="5" a="1"/>
  <c r="K23" i="5" a="1"/>
  <c r="G23" i="5" a="1"/>
  <c r="N22" i="5" a="1"/>
  <c r="M22" i="5" a="1"/>
  <c r="K22" i="5" a="1"/>
  <c r="G22" i="5" a="1"/>
  <c r="N21" i="5" a="1"/>
  <c r="M21" i="5" a="1"/>
  <c r="K21" i="5" a="1"/>
  <c r="G21" i="5" a="1"/>
  <c r="N20" i="5" a="1"/>
  <c r="M20" i="5" a="1"/>
  <c r="K20" i="5" a="1"/>
  <c r="G20" i="5" a="1"/>
  <c r="N19" i="5" a="1"/>
  <c r="M19" i="5" a="1"/>
  <c r="K19" i="5" a="1"/>
  <c r="G19" i="5" a="1"/>
  <c r="N18" i="5" a="1"/>
  <c r="M18" i="5" a="1"/>
  <c r="K18" i="5" a="1"/>
  <c r="G18" i="5" a="1"/>
  <c r="N17" i="5" a="1"/>
  <c r="M17" i="5" a="1"/>
  <c r="K17" i="5" a="1"/>
  <c r="G17" i="5" a="1"/>
  <c r="N16" i="5" a="1"/>
  <c r="M16" i="5" a="1"/>
  <c r="K16" i="5" a="1"/>
  <c r="G16" i="5" a="1"/>
  <c r="N15" i="5" a="1"/>
  <c r="M15" i="5" a="1"/>
  <c r="K15" i="5" a="1"/>
  <c r="G15" i="5" a="1"/>
  <c r="N14" i="5" a="1"/>
  <c r="M14" i="5" a="1"/>
  <c r="K14" i="5" a="1"/>
  <c r="G14" i="5" a="1"/>
  <c r="A14" i="5" a="1"/>
  <c r="N13" i="5" a="1"/>
  <c r="M13" i="5" a="1"/>
  <c r="K13" i="5" a="1"/>
  <c r="G13" i="5" a="1"/>
  <c r="N19" i="4" a="1"/>
  <c r="M19" i="4" a="1"/>
  <c r="K19" i="4" a="1"/>
  <c r="G19" i="4" a="1"/>
  <c r="N18" i="4" a="1"/>
  <c r="M18" i="4" a="1"/>
  <c r="K18" i="4" a="1"/>
  <c r="G18" i="4" a="1"/>
  <c r="N17" i="4" a="1"/>
  <c r="M17" i="4" a="1"/>
  <c r="K17" i="4" a="1"/>
  <c r="G17" i="4" a="1"/>
  <c r="A17" i="4" a="1"/>
  <c r="N16" i="4" a="1"/>
  <c r="M16" i="4" a="1"/>
  <c r="K16" i="4" a="1"/>
  <c r="G16" i="4" a="1"/>
  <c r="N15" i="4" a="1"/>
  <c r="M15" i="4" a="1"/>
  <c r="K15" i="4" a="1"/>
  <c r="G15" i="4" a="1"/>
  <c r="A15" i="4" a="1"/>
  <c r="N14" i="4" a="1"/>
  <c r="M14" i="4" a="1"/>
  <c r="K14" i="4" a="1"/>
  <c r="G14" i="4" a="1"/>
  <c r="N33" i="3" a="1"/>
  <c r="M33" i="3" a="1"/>
  <c r="K33" i="3" a="1"/>
  <c r="G33" i="3" a="1"/>
  <c r="A33" i="3" a="1"/>
  <c r="N32" i="3" a="1"/>
  <c r="M32" i="3" a="1"/>
  <c r="K32" i="3" a="1"/>
  <c r="G32" i="3" a="1"/>
  <c r="G31" i="3" a="1"/>
  <c r="D31" i="3" a="1"/>
  <c r="G30" i="3" a="1"/>
  <c r="D30" i="3" a="1"/>
  <c r="N29" i="3" a="1"/>
  <c r="M29" i="3" a="1"/>
  <c r="K29" i="3" a="1"/>
  <c r="G29" i="3" a="1"/>
  <c r="G28" i="3" a="1"/>
  <c r="G27" i="3" a="1"/>
  <c r="D27" i="3" a="1"/>
  <c r="G26" i="3" a="1"/>
  <c r="D26" i="3" a="1"/>
  <c r="N25" i="3" a="1"/>
  <c r="K25" i="3" a="1"/>
  <c r="G25" i="3" a="1"/>
  <c r="N24" i="3" a="1"/>
  <c r="M24" i="3" a="1"/>
  <c r="K24" i="3" a="1"/>
  <c r="G24" i="3" a="1"/>
  <c r="N23" i="3" a="1"/>
  <c r="M23" i="3" a="1"/>
  <c r="K23" i="3" a="1"/>
  <c r="G23" i="3" a="1"/>
  <c r="G22" i="3" a="1"/>
  <c r="G21" i="3" a="1"/>
  <c r="D21" i="3" a="1"/>
  <c r="G20" i="3" a="1"/>
  <c r="D20" i="3" a="1"/>
  <c r="N19" i="3" a="1"/>
  <c r="K19" i="3" a="1"/>
  <c r="G19" i="3" a="1"/>
  <c r="N18" i="3" a="1"/>
  <c r="M18" i="3" a="1"/>
  <c r="K18" i="3" a="1"/>
  <c r="G18" i="3" a="1"/>
  <c r="N17" i="3" a="1"/>
  <c r="M17" i="3" a="1"/>
  <c r="K17" i="3" a="1"/>
  <c r="G17" i="3" a="1"/>
  <c r="N16" i="3" a="1"/>
  <c r="M16" i="3" a="1"/>
  <c r="K16" i="3" a="1"/>
  <c r="G16" i="3" a="1"/>
  <c r="N15" i="3" a="1"/>
  <c r="M15" i="3" a="1"/>
  <c r="K15" i="3" a="1"/>
  <c r="G15" i="3" a="1"/>
  <c r="A15" i="6" l="1" a="1"/>
  <c r="A15" i="5" s="1" a="1"/>
  <c r="A18" i="4" s="1" a="1"/>
  <c r="M20" i="4" s="1" a="1"/>
  <c r="L33" i="3" a="1"/>
  <c r="J33" i="3" a="1"/>
  <c r="L13" i="5" a="1"/>
  <c r="O13" i="5" s="1" a="1"/>
  <c r="J13" i="5" a="1"/>
  <c r="J22" i="5" a="1"/>
  <c r="L22" i="5" a="1"/>
  <c r="O22" i="5" s="1" a="1"/>
  <c r="L17" i="6" a="1"/>
  <c r="J17" i="6" a="1"/>
  <c r="J27" i="3" a="1"/>
  <c r="L27" i="3" a="1"/>
  <c r="L30" i="3" a="1"/>
  <c r="J30" i="3" a="1"/>
  <c r="L16" i="4" a="1"/>
  <c r="O16" i="4" s="1" a="1"/>
  <c r="J16" i="4" a="1"/>
  <c r="L29" i="5" a="1"/>
  <c r="J29" i="5" a="1"/>
  <c r="L19" i="6" a="1"/>
  <c r="J19" i="6" a="1"/>
  <c r="D28" i="3" a="1"/>
  <c r="L28" i="3" s="1" a="1"/>
  <c r="M27" i="3" a="1"/>
  <c r="K27" i="3" a="1"/>
  <c r="N27" i="3" a="1"/>
  <c r="J19" i="4" a="1"/>
  <c r="L19" i="4" a="1"/>
  <c r="O19" i="4" s="1" a="1"/>
  <c r="J19" i="5" a="1"/>
  <c r="L19" i="5" a="1"/>
  <c r="O19" i="5" s="1" a="1"/>
  <c r="J14" i="6" a="1"/>
  <c r="L14" i="6" a="1"/>
  <c r="O14" i="6" s="1" a="1"/>
  <c r="J16" i="6" a="1"/>
  <c r="L16" i="6" a="1"/>
  <c r="O16" i="6" s="1" a="1"/>
  <c r="J13" i="6" a="1"/>
  <c r="L13" i="6" a="1"/>
  <c r="M30" i="3" a="1"/>
  <c r="K30" i="3" a="1"/>
  <c r="N30" i="3" a="1"/>
  <c r="D22" i="3" a="1"/>
  <c r="L22" i="3" s="1" a="1"/>
  <c r="M21" i="3" a="1"/>
  <c r="K21" i="3" a="1"/>
  <c r="N21" i="3" a="1"/>
  <c r="J24" i="3" a="1"/>
  <c r="L24" i="3" a="1"/>
  <c r="L15" i="4" a="1"/>
  <c r="O15" i="4" s="1" a="1"/>
  <c r="J15" i="4" a="1"/>
  <c r="J28" i="5" a="1"/>
  <c r="L28" i="5" a="1"/>
  <c r="O28" i="5" s="1" a="1"/>
  <c r="J15" i="3" a="1"/>
  <c r="L15" i="3" a="1"/>
  <c r="L21" i="3" a="1"/>
  <c r="J21" i="3" a="1"/>
  <c r="J14" i="5" a="1"/>
  <c r="L14" i="5" a="1"/>
  <c r="O14" i="5" s="1" a="1"/>
  <c r="J23" i="5" a="1"/>
  <c r="L23" i="5" a="1"/>
  <c r="J18" i="6" a="1"/>
  <c r="L18" i="6" a="1"/>
  <c r="K20" i="4" a="1"/>
  <c r="L32" i="3" a="1"/>
  <c r="J32" i="3" a="1"/>
  <c r="K20" i="6" a="1"/>
  <c r="L16" i="3" a="1"/>
  <c r="J16" i="3" a="1"/>
  <c r="J19" i="3" a="1"/>
  <c r="L19" i="3" a="1"/>
  <c r="O19" i="3" s="1" a="1"/>
  <c r="J25" i="3" a="1"/>
  <c r="L25" i="3" a="1"/>
  <c r="O25" i="3" s="1" a="1"/>
  <c r="L24" i="5" a="1"/>
  <c r="O24" i="5" s="1" a="1"/>
  <c r="J24" i="5" a="1"/>
  <c r="L26" i="5" a="1"/>
  <c r="O26" i="5" s="1" a="1"/>
  <c r="J26" i="5" a="1"/>
  <c r="J29" i="3" a="1"/>
  <c r="L29" i="3" a="1"/>
  <c r="O29" i="3" s="1" a="1"/>
  <c r="J16" i="5" a="1"/>
  <c r="L16" i="5" a="1"/>
  <c r="O16" i="5" s="1" a="1"/>
  <c r="K20" i="3" a="1"/>
  <c r="N20" i="3" a="1"/>
  <c r="M20" i="3" a="1"/>
  <c r="J31" i="3" a="1"/>
  <c r="L31" i="3" a="1"/>
  <c r="L17" i="4" a="1"/>
  <c r="O17" i="4" s="1" a="1"/>
  <c r="J17" i="4" a="1"/>
  <c r="L25" i="5" a="1"/>
  <c r="O25" i="5" s="1" a="1"/>
  <c r="J25" i="5" a="1"/>
  <c r="N20" i="4" a="1"/>
  <c r="L18" i="5" a="1"/>
  <c r="O18" i="5" s="1" a="1"/>
  <c r="J18" i="5" a="1"/>
  <c r="L26" i="3" a="1"/>
  <c r="J26" i="3" a="1"/>
  <c r="L17" i="3" a="1"/>
  <c r="J17" i="3" a="1"/>
  <c r="J20" i="3" a="1"/>
  <c r="L20" i="3" a="1"/>
  <c r="J14" i="4" a="1"/>
  <c r="L14" i="4" a="1"/>
  <c r="J20" i="5" a="1"/>
  <c r="L20" i="5" a="1"/>
  <c r="O20" i="5" s="1" a="1"/>
  <c r="M20" i="6" a="1"/>
  <c r="L15" i="6" a="1"/>
  <c r="O15" i="6" s="1" a="1"/>
  <c r="J15" i="6" a="1"/>
  <c r="K31" i="5" a="1"/>
  <c r="J15" i="5" a="1"/>
  <c r="L15" i="5" a="1"/>
  <c r="L17" i="5" a="1"/>
  <c r="O17" i="5" s="1" a="1"/>
  <c r="J17" i="5" a="1"/>
  <c r="J22" i="3" a="1"/>
  <c r="J28" i="3" a="1"/>
  <c r="M31" i="5" a="1"/>
  <c r="J18" i="4" a="1"/>
  <c r="L18" i="4" a="1"/>
  <c r="N31" i="5" a="1"/>
  <c r="L21" i="5" a="1"/>
  <c r="J21" i="5" a="1"/>
  <c r="J18" i="3" a="1"/>
  <c r="L18" i="3" a="1"/>
  <c r="K26" i="3" a="1"/>
  <c r="N26" i="3" a="1"/>
  <c r="M26" i="3" a="1"/>
  <c r="N31" i="3" a="1"/>
  <c r="M31" i="3" a="1"/>
  <c r="K31" i="3" a="1"/>
  <c r="L30" i="5" a="1"/>
  <c r="J30" i="5" a="1"/>
  <c r="J23" i="3" a="1"/>
  <c r="L23" i="3" a="1"/>
  <c r="O23" i="3" s="1" a="1"/>
  <c r="J27" i="5" a="1"/>
  <c r="L27" i="5" a="1"/>
  <c r="O27" i="5" s="1" a="1"/>
  <c r="N20" i="6" a="1"/>
  <c r="A27" i="3" l="1" a="1"/>
  <c r="A17" i="3" s="1" a="1"/>
  <c r="A18" i="3" s="1" a="1"/>
  <c r="A19" i="3" s="1" a="1"/>
  <c r="G19" i="2" s="1" a="1"/>
  <c r="F19" i="2" a="1"/>
  <c r="O21" i="3" a="1"/>
  <c r="O26" i="3" a="1"/>
  <c r="O18" i="3" s="1" a="1"/>
  <c r="O23" i="5" s="1" a="1"/>
  <c r="O13" i="6" s="1" a="1"/>
  <c r="O17" i="6" a="1"/>
  <c r="O24" i="3" a="1"/>
  <c r="O19" i="6" s="1" a="1"/>
  <c r="O20" i="3" a="1"/>
  <c r="O32" i="3" s="1" a="1"/>
  <c r="H21" i="2" a="1"/>
  <c r="O30" i="5" s="1" a="1"/>
  <c r="L20" i="4" a="1"/>
  <c r="O31" i="3" a="1"/>
  <c r="G20" i="2" a="1"/>
  <c r="O14" i="4" a="1"/>
  <c r="O27" i="3" a="1"/>
  <c r="K28" i="3" a="1"/>
  <c r="M28" i="3" a="1"/>
  <c r="N28" i="3" a="1"/>
  <c r="F21" i="2" a="1"/>
  <c r="O21" i="5" s="1" a="1"/>
  <c r="O18" i="6" s="1" a="1"/>
  <c r="K22" i="3" a="1"/>
  <c r="M22" i="3" a="1"/>
  <c r="N22" i="3" a="1"/>
  <c r="H20" i="2" a="1"/>
  <c r="O15" i="3" a="1"/>
  <c r="O30" i="3" a="1"/>
  <c r="O29" i="5" s="1" a="1"/>
  <c r="F20" i="2" s="1" a="1"/>
  <c r="G21" i="2" a="1"/>
  <c r="L31" i="5" s="1" a="1"/>
  <c r="O18" i="4" a="1"/>
  <c r="O17" i="3" s="1" a="1"/>
  <c r="O33" i="3" s="1" a="1"/>
  <c r="L34" i="3" a="1"/>
  <c r="O16" i="3" a="1"/>
  <c r="L20" i="6" a="1"/>
  <c r="O15" i="5" a="1"/>
  <c r="O20" i="4" l="1" a="1"/>
  <c r="A21" i="3" a="1"/>
  <c r="K34" i="3" a="1"/>
  <c r="H19" i="2" a="1"/>
  <c r="N34" i="3" a="1"/>
  <c r="O28" i="3" a="1"/>
  <c r="E19" i="2" a="1"/>
  <c r="O31" i="5" a="1"/>
  <c r="O20" i="6" a="1"/>
  <c r="O22" i="3" a="1"/>
  <c r="E20" i="2" a="1"/>
  <c r="O8" i="4" l="1" a="1"/>
  <c r="D19" i="2" a="1"/>
  <c r="O34" i="3" a="1"/>
  <c r="O8" i="6" a="1"/>
  <c r="D21" i="2" a="1"/>
  <c r="A23" i="3" s="1" a="1"/>
  <c r="M34" i="3" a="1"/>
  <c r="F18" i="2" s="1" a="1"/>
  <c r="D20" i="2" a="1"/>
  <c r="O8" i="5" a="1"/>
  <c r="E21" i="2" a="1"/>
  <c r="G18" i="2" a="1"/>
  <c r="E18" i="2" a="1"/>
  <c r="H18" i="2" l="1" a="1"/>
  <c r="H22" i="2" s="1" a="1"/>
  <c r="D18" i="2" a="1"/>
  <c r="D22" i="2" s="1" a="1"/>
  <c r="D25" i="2" s="1"/>
  <c r="O10" i="3" a="1"/>
  <c r="E22" i="2" a="1"/>
  <c r="G22" i="2" a="1"/>
  <c r="D21" i="1" l="1" a="1"/>
  <c r="D13" i="2" a="1"/>
  <c r="F22" i="2" a="1"/>
  <c r="D12" i="2" l="1" a="1"/>
  <c r="D24" i="1" a="1"/>
  <c r="D25" i="1" s="1" a="1"/>
  <c r="D26" i="1" l="1" a="1"/>
  <c r="D27" i="1" l="1" a="1"/>
  <c r="D20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<sst xmlns="http://schemas.openxmlformats.org/spreadsheetml/2006/main" count="266" uniqueCount="126">
  <si>
    <t>APSTIPRINU</t>
  </si>
  <si>
    <t>(pasūtītāja paraksts un tā atšifrējums)</t>
  </si>
  <si>
    <t>_____.gada ____ . _________</t>
  </si>
  <si>
    <t>Būvniecības KOPTĀME</t>
  </si>
  <si>
    <t>PASŪTĪTĀJS: Biedrība Amalienburg</t>
  </si>
  <si>
    <t>Tāmes kopējās izmaksas (ar PVN 21%),  EUR</t>
  </si>
  <si>
    <t>Kopējā normatīvā darbietilpība, c/h</t>
  </si>
  <si>
    <t>Nr.p.k.</t>
  </si>
  <si>
    <t>Tāmes Nr.</t>
  </si>
  <si>
    <t>Objekta izmaksu nosaukums</t>
  </si>
  <si>
    <t>Kopējie atjaunošanas darbi</t>
  </si>
  <si>
    <t>Kopā :</t>
  </si>
  <si>
    <t>PVN 21% :</t>
  </si>
  <si>
    <t>Kopā ar PVN:</t>
  </si>
  <si>
    <t xml:space="preserve"> KOPSAVILKUMA APRĒĶINS</t>
  </si>
  <si>
    <t>Lokālās tāmes Nr.</t>
  </si>
  <si>
    <t>Darba veids vai konstruktīvā elementa nosaukums</t>
  </si>
  <si>
    <t>Tāmes izmaksa (EUR)</t>
  </si>
  <si>
    <t>Tai skaitā</t>
  </si>
  <si>
    <t>Darbietilpība (c/h)</t>
  </si>
  <si>
    <t>Darba alga (EUR)</t>
  </si>
  <si>
    <t>Būvizstrādājumi (EUR)</t>
  </si>
  <si>
    <t>Mehān., instr.īre, amortizācija (EUR)</t>
  </si>
  <si>
    <t>Fasāžu atjaunošana</t>
  </si>
  <si>
    <t>Būvlaukuma sagatavošanas, uzturēšanas darbi</t>
  </si>
  <si>
    <t>Skurtseņu  atjaunošana</t>
  </si>
  <si>
    <t>Jumta skārda un dakstiņu ieseguma atjaunošana</t>
  </si>
  <si>
    <t>Būvkonstrukcijas</t>
  </si>
  <si>
    <t>KOPĀ:</t>
  </si>
  <si>
    <t>Kopā bez PVN 21%</t>
  </si>
  <si>
    <t>Lokālā tāme Nr. 1</t>
  </si>
  <si>
    <t>Tāmes izmaksas EUR</t>
  </si>
  <si>
    <t>Vienības izmaksas EUR</t>
  </si>
  <si>
    <t>Kopā uz visu apjomu EUR</t>
  </si>
  <si>
    <t>Darba nosaukums</t>
  </si>
  <si>
    <t>Daudzums</t>
  </si>
  <si>
    <t>EUR</t>
  </si>
  <si>
    <t>BP DOP 1-01</t>
  </si>
  <si>
    <t>Būvtāfeles izgatavošana, uzstādīšana</t>
  </si>
  <si>
    <t>kpl</t>
  </si>
  <si>
    <t>Ugunsdzēsības līdzekļu stenda un pirmās palīdzības aptieciņas ierīkošana</t>
  </si>
  <si>
    <t>Darba drošības un pirmās palīdzības zīmju uzstādīšana</t>
  </si>
  <si>
    <t>Evakuācijas zīmju uzstādīšana</t>
  </si>
  <si>
    <t>Teritorijas norobežošana ar pagaidu žogu</t>
  </si>
  <si>
    <t>t/m</t>
  </si>
  <si>
    <t>'Beakert'' inventāra žogs vai ekvivalents</t>
  </si>
  <si>
    <t>Nožogojuma aizklāšana ar plēvi</t>
  </si>
  <si>
    <t>m2</t>
  </si>
  <si>
    <t>PVC plēve</t>
  </si>
  <si>
    <t>Būvgružu konteinera īre 8,5 m3  (3 mēn.)</t>
  </si>
  <si>
    <t>gab</t>
  </si>
  <si>
    <t>Koka pastatņu izgatavošna jomta slīpuma kompensēšanai uz skursteņu atjaunošanas laiku</t>
  </si>
  <si>
    <t>kompl</t>
  </si>
  <si>
    <t xml:space="preserve">Sastatņu montāža, demontāža </t>
  </si>
  <si>
    <t>inventāra sastatņu īre</t>
  </si>
  <si>
    <t>Aizsargtīkla uzstādīšana</t>
  </si>
  <si>
    <t>aizsargtīkls</t>
  </si>
  <si>
    <t>Zemes un jumta nosegšana zem sastatnēm un pārējā darba zonā</t>
  </si>
  <si>
    <t>OSB plātne</t>
  </si>
  <si>
    <t>Teritorijas sakārtošana pēc darbu pabeigšanas</t>
  </si>
  <si>
    <t>teritorija</t>
  </si>
  <si>
    <t>Būvlaukuma uzturēšana 3 mēn.</t>
  </si>
  <si>
    <t>būvlaukums</t>
  </si>
  <si>
    <t>Tiešās izmaksas kopā, t.sk. soc. nod.</t>
  </si>
  <si>
    <t>Lokālā tāme Nr. 2</t>
  </si>
  <si>
    <t>Tāmes izmaksas, EUR:</t>
  </si>
  <si>
    <t>Skursteņu un jumta seguma atjaunošana</t>
  </si>
  <si>
    <t>Skursteņu atjaunošana</t>
  </si>
  <si>
    <t>Konstruktīvi bojāto skursteņu saudzīga demontāža līdz skārda iesegumam. Ķieģēli saglabājami atkārtotai izmantošanai</t>
  </si>
  <si>
    <t>gb</t>
  </si>
  <si>
    <t>Skursteņu virs jumta posmu mūrēšana</t>
  </si>
  <si>
    <t>Skursteņu virsmu  gruntēšana</t>
  </si>
  <si>
    <t>Skursteņu apmetuma pamat kārtas atjaunošana</t>
  </si>
  <si>
    <t>Skursteņu apmetuma nobeiguma kārtas  atjaunošana</t>
  </si>
  <si>
    <t>Apmetuma  gruntēšana un krāsošana</t>
  </si>
  <si>
    <t>Lokālā tāme Nr. 3</t>
  </si>
  <si>
    <t>Jumta seguma demontāža (Šīferis, latojums, skārdi, lubiņas)</t>
  </si>
  <si>
    <t>Difūzījas membrānās plēves montāžā ( retināts dēļu klājs un ruberoids)</t>
  </si>
  <si>
    <t>Distancerlatojuma montāža</t>
  </si>
  <si>
    <t>Latojuma montāža</t>
  </si>
  <si>
    <t>Dakstiņu montāža</t>
  </si>
  <si>
    <t>Lāsenes montāžā</t>
  </si>
  <si>
    <t>m.t.</t>
  </si>
  <si>
    <t>Noteksistēmu montāža</t>
  </si>
  <si>
    <t>Dūmeņu iestrāde skārdā</t>
  </si>
  <si>
    <t>Jumta lūku montāža</t>
  </si>
  <si>
    <t>Jumta izbūvju iestrāde</t>
  </si>
  <si>
    <t>Satekas montāža</t>
  </si>
  <si>
    <t>Kores montāžā</t>
  </si>
  <si>
    <t>Skārda jumta seguma montāžā</t>
  </si>
  <si>
    <t>Sniega barjeras</t>
  </si>
  <si>
    <t>Koka konstrukciju spāru nomaiņa un pastiprināšana</t>
  </si>
  <si>
    <t>Palīgdarbi un materiāli, neparedzētie darbi</t>
  </si>
  <si>
    <t>Esošā šifera uztilizācija</t>
  </si>
  <si>
    <t>Lokālā tāme Nr. 4</t>
  </si>
  <si>
    <t>Sienu koka konstrukciju restaurārācija</t>
  </si>
  <si>
    <t>1. kārtas mūra darbi</t>
  </si>
  <si>
    <t>3. kārtas dekoratīvā apmetuma saglabāšanas darbi</t>
  </si>
  <si>
    <t>4. kārtas mūra darbi</t>
  </si>
  <si>
    <t>Pretendents:</t>
  </si>
  <si>
    <t>Pamatojums:</t>
  </si>
  <si>
    <t>Tāme sastādīta:</t>
  </si>
  <si>
    <t>Virsizdevumi ( ___ %)</t>
  </si>
  <si>
    <t>Peļņa ( ____ %)</t>
  </si>
  <si>
    <t>1. kārtas koka konstrukciju restaurācija</t>
  </si>
  <si>
    <t>3. kārtas koka konstrukciju restaurācija</t>
  </si>
  <si>
    <t>4. kārtas koka konstrukciju restaurācija</t>
  </si>
  <si>
    <t>OBJEKTS: Amālijas muižas jumta un būvkonstrukciju atjaunošanas būvdarbi Atmodas ielā 5, Aizputē</t>
  </si>
  <si>
    <t>Sastādīja:</t>
  </si>
  <si>
    <t>Pārbaudīja:</t>
  </si>
  <si>
    <t>Mēr-vienība</t>
  </si>
  <si>
    <t>Laika norma c/h</t>
  </si>
  <si>
    <t>Darba samaksas likme (EUR/h)</t>
  </si>
  <si>
    <t>Darba alga</t>
  </si>
  <si>
    <t>Būvizstrādājumi</t>
  </si>
  <si>
    <t>Skurtseņu restaurācija</t>
  </si>
  <si>
    <t>Jumta seguma restaurācija</t>
  </si>
  <si>
    <t>Kopējās objekta izmaksas, EUR</t>
  </si>
  <si>
    <t xml:space="preserve">Par kopējo summu, EUR: </t>
  </si>
  <si>
    <t>Kopējā darbietilpība, c/h:</t>
  </si>
  <si>
    <t>Mehānismi</t>
  </si>
  <si>
    <t>Kopā</t>
  </si>
  <si>
    <t>Darbietilpība c/h</t>
  </si>
  <si>
    <t>Būvizstrā-dājumi</t>
  </si>
  <si>
    <t>Summa EUR</t>
  </si>
  <si>
    <t>Vēja malas montāža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</si>
</sst>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* #,##0.00&quot; &quot;;&quot;-&quot;* #,##0.00&quot; &quot;;* &quot;-&quot;??&quot; &quot;"/>
    <numFmt numFmtId="165" formatCode="&quot; &quot;* #,##0.00&quot; &quot;;&quot;-&quot;* #,##0.00&quot; &quot;;&quot; &quot;* &quot;-&quot;??&quot; &quot;"/>
    <numFmt numFmtId="166" formatCode="0.0"/>
  </numFmts>
  <fonts count="23" x14ac:knownFonts="1">
    <font>
      <sz val="10"/>
      <color indexed="8"/>
      <name val="Arial"/>
    </font>
    <font>
      <sz val="9"/>
      <color indexed="8"/>
      <name val="Arial"/>
      <family val="2"/>
      <charset val="186"/>
    </font>
    <font>
      <sz val="7"/>
      <color indexed="8"/>
      <name val="Arial"/>
      <family val="2"/>
      <charset val="186"/>
    </font>
    <font>
      <b/>
      <i/>
      <sz val="22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9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b/>
      <i/>
      <sz val="11"/>
      <color indexed="8"/>
      <name val="Arial"/>
      <family val="2"/>
      <charset val="186"/>
    </font>
    <font>
      <i/>
      <sz val="10"/>
      <color indexed="8"/>
      <name val="Arial"/>
      <family val="2"/>
      <charset val="186"/>
    </font>
    <font>
      <sz val="12"/>
      <color indexed="8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i/>
      <sz val="12"/>
      <color indexed="8"/>
      <name val="Arial"/>
      <family val="2"/>
      <charset val="186"/>
    </font>
    <font>
      <i/>
      <sz val="14"/>
      <color indexed="8"/>
      <name val="Arial"/>
      <family val="2"/>
      <charset val="186"/>
    </font>
    <font>
      <i/>
      <sz val="12"/>
      <color indexed="8"/>
      <name val="Arial"/>
      <family val="2"/>
      <charset val="186"/>
    </font>
    <font>
      <sz val="12"/>
      <color indexed="8"/>
      <name val="Arial Narrow"/>
      <family val="2"/>
    </font>
    <font>
      <b/>
      <sz val="16"/>
      <color indexed="8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sz val="10"/>
      <color indexed="13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u/>
      <sz val="10"/>
      <color indexed="8"/>
      <name val="Arial"/>
      <family val="2"/>
      <charset val="186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08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49" fontId="1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vertical="center"/>
    </xf>
    <xf numFmtId="0" fontId="0" fillId="2" borderId="6" xfId="0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left" vertical="center"/>
    </xf>
    <xf numFmtId="49" fontId="0" fillId="2" borderId="4" xfId="0" applyNumberFormat="1" applyFill="1" applyBorder="1"/>
    <xf numFmtId="49" fontId="0" fillId="2" borderId="4" xfId="0" applyNumberFormat="1" applyFill="1" applyBorder="1" applyAlignment="1">
      <alignment vertical="center"/>
    </xf>
    <xf numFmtId="49" fontId="0" fillId="2" borderId="5" xfId="0" applyNumberFormat="1" applyFill="1" applyBorder="1"/>
    <xf numFmtId="0" fontId="5" fillId="2" borderId="5" xfId="0" applyFont="1" applyFill="1" applyBorder="1"/>
    <xf numFmtId="49" fontId="6" fillId="2" borderId="5" xfId="0" applyNumberFormat="1" applyFont="1" applyFill="1" applyBorder="1" applyAlignment="1">
      <alignment horizontal="right" vertical="center"/>
    </xf>
    <xf numFmtId="4" fontId="6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8" fillId="2" borderId="8" xfId="0" applyFont="1" applyFill="1" applyBorder="1" applyAlignment="1">
      <alignment horizontal="right"/>
    </xf>
    <xf numFmtId="0" fontId="0" fillId="2" borderId="9" xfId="0" applyFill="1" applyBorder="1"/>
    <xf numFmtId="0" fontId="0" fillId="2" borderId="11" xfId="0" applyFill="1" applyBorder="1" applyAlignment="1">
      <alignment horizontal="center"/>
    </xf>
    <xf numFmtId="0" fontId="0" fillId="2" borderId="11" xfId="0" applyNumberForma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vertical="center" wrapText="1"/>
    </xf>
    <xf numFmtId="4" fontId="11" fillId="2" borderId="11" xfId="0" applyNumberFormat="1" applyFont="1" applyFill="1" applyBorder="1" applyAlignment="1">
      <alignment horizontal="center" vertical="center"/>
    </xf>
    <xf numFmtId="0" fontId="12" fillId="2" borderId="12" xfId="0" applyFont="1" applyFill="1" applyBorder="1"/>
    <xf numFmtId="0" fontId="0" fillId="2" borderId="13" xfId="0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right" vertical="center"/>
    </xf>
    <xf numFmtId="0" fontId="12" fillId="2" borderId="4" xfId="0" applyFont="1" applyFill="1" applyBorder="1"/>
    <xf numFmtId="0" fontId="0" fillId="2" borderId="14" xfId="0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right" vertical="center"/>
    </xf>
    <xf numFmtId="4" fontId="13" fillId="2" borderId="11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right" vertical="center"/>
    </xf>
    <xf numFmtId="4" fontId="11" fillId="2" borderId="1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top"/>
    </xf>
    <xf numFmtId="0" fontId="8" fillId="2" borderId="4" xfId="0" applyFont="1" applyFill="1" applyBorder="1"/>
    <xf numFmtId="0" fontId="8" fillId="2" borderId="5" xfId="0" applyFont="1" applyFill="1" applyBorder="1" applyAlignment="1">
      <alignment horizontal="center"/>
    </xf>
    <xf numFmtId="49" fontId="14" fillId="2" borderId="5" xfId="0" applyNumberFormat="1" applyFont="1" applyFill="1" applyBorder="1"/>
    <xf numFmtId="0" fontId="0" fillId="2" borderId="16" xfId="0" applyFill="1" applyBorder="1"/>
    <xf numFmtId="49" fontId="0" fillId="2" borderId="17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8" xfId="0" applyFill="1" applyBorder="1"/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4" fontId="0" fillId="2" borderId="5" xfId="0" applyNumberFormat="1" applyFill="1" applyBorder="1" applyAlignment="1">
      <alignment horizontal="left" vertical="center"/>
    </xf>
    <xf numFmtId="2" fontId="0" fillId="2" borderId="5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right" vertical="center"/>
    </xf>
    <xf numFmtId="49" fontId="16" fillId="2" borderId="11" xfId="0" applyNumberFormat="1" applyFon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left" vertical="center" wrapText="1"/>
    </xf>
    <xf numFmtId="4" fontId="16" fillId="2" borderId="11" xfId="0" applyNumberFormat="1" applyFont="1" applyFill="1" applyBorder="1" applyAlignment="1">
      <alignment horizontal="center" vertical="center" wrapText="1"/>
    </xf>
    <xf numFmtId="4" fontId="16" fillId="2" borderId="11" xfId="0" applyNumberFormat="1" applyFont="1" applyFill="1" applyBorder="1" applyAlignment="1">
      <alignment horizontal="center" vertical="center"/>
    </xf>
    <xf numFmtId="4" fontId="17" fillId="2" borderId="11" xfId="0" applyNumberFormat="1" applyFont="1" applyFill="1" applyBorder="1" applyAlignment="1">
      <alignment horizontal="right" vertical="center"/>
    </xf>
    <xf numFmtId="4" fontId="16" fillId="2" borderId="22" xfId="0" applyNumberFormat="1" applyFont="1" applyFill="1" applyBorder="1" applyAlignment="1">
      <alignment horizontal="right" vertical="center"/>
    </xf>
    <xf numFmtId="4" fontId="17" fillId="2" borderId="22" xfId="0" applyNumberFormat="1" applyFont="1" applyFill="1" applyBorder="1" applyAlignment="1">
      <alignment horizontal="right" vertical="center"/>
    </xf>
    <xf numFmtId="4" fontId="16" fillId="2" borderId="23" xfId="0" applyNumberFormat="1" applyFont="1" applyFill="1" applyBorder="1" applyAlignment="1">
      <alignment horizontal="center" vertical="center"/>
    </xf>
    <xf numFmtId="4" fontId="16" fillId="2" borderId="24" xfId="0" applyNumberFormat="1" applyFont="1" applyFill="1" applyBorder="1" applyAlignment="1">
      <alignment horizontal="right" vertical="center"/>
    </xf>
    <xf numFmtId="4" fontId="17" fillId="2" borderId="24" xfId="0" applyNumberFormat="1" applyFont="1" applyFill="1" applyBorder="1" applyAlignment="1">
      <alignment horizontal="right" vertical="center"/>
    </xf>
    <xf numFmtId="4" fontId="16" fillId="2" borderId="25" xfId="0" applyNumberFormat="1" applyFont="1" applyFill="1" applyBorder="1" applyAlignment="1">
      <alignment horizontal="center" vertical="center"/>
    </xf>
    <xf numFmtId="4" fontId="17" fillId="2" borderId="28" xfId="0" applyNumberFormat="1" applyFont="1" applyFill="1" applyBorder="1" applyAlignment="1">
      <alignment horizontal="right" vertical="center"/>
    </xf>
    <xf numFmtId="2" fontId="17" fillId="2" borderId="29" xfId="0" applyNumberFormat="1" applyFont="1" applyFill="1" applyBorder="1" applyAlignment="1">
      <alignment horizontal="right" vertical="center"/>
    </xf>
    <xf numFmtId="49" fontId="0" fillId="2" borderId="5" xfId="0" applyNumberFormat="1" applyFill="1" applyBorder="1" applyAlignment="1">
      <alignment vertical="top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5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0" fontId="0" fillId="2" borderId="11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vertical="center" wrapText="1"/>
    </xf>
    <xf numFmtId="164" fontId="0" fillId="2" borderId="11" xfId="0" applyNumberFormat="1" applyFill="1" applyBorder="1" applyAlignment="1">
      <alignment horizontal="center" vertical="center" wrapText="1"/>
    </xf>
    <xf numFmtId="164" fontId="0" fillId="2" borderId="11" xfId="0" applyNumberFormat="1" applyFill="1" applyBorder="1" applyAlignment="1">
      <alignment horizontal="left" vertical="center" wrapText="1"/>
    </xf>
    <xf numFmtId="164" fontId="0" fillId="2" borderId="11" xfId="0" applyNumberFormat="1" applyFill="1" applyBorder="1" applyAlignment="1">
      <alignment horizontal="right" vertical="center" wrapText="1"/>
    </xf>
    <xf numFmtId="165" fontId="0" fillId="2" borderId="11" xfId="0" applyNumberFormat="1" applyFill="1" applyBorder="1" applyAlignment="1">
      <alignment horizontal="center" vertical="center" wrapText="1"/>
    </xf>
    <xf numFmtId="165" fontId="0" fillId="2" borderId="11" xfId="0" applyNumberFormat="1" applyFill="1" applyBorder="1" applyAlignment="1">
      <alignment horizontal="right" vertical="center" wrapText="1"/>
    </xf>
    <xf numFmtId="49" fontId="0" fillId="2" borderId="11" xfId="0" applyNumberFormat="1" applyFill="1" applyBorder="1" applyAlignment="1">
      <alignment wrapText="1"/>
    </xf>
    <xf numFmtId="1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4" fillId="2" borderId="15" xfId="0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5" xfId="0" applyFill="1" applyBorder="1" applyAlignment="1">
      <alignment horizontal="right"/>
    </xf>
    <xf numFmtId="2" fontId="0" fillId="2" borderId="15" xfId="0" applyNumberFormat="1" applyFill="1" applyBorder="1" applyAlignment="1">
      <alignment horizontal="center"/>
    </xf>
    <xf numFmtId="2" fontId="0" fillId="2" borderId="15" xfId="0" applyNumberFormat="1" applyFill="1" applyBorder="1"/>
    <xf numFmtId="2" fontId="4" fillId="2" borderId="15" xfId="0" applyNumberFormat="1" applyFont="1" applyFill="1" applyBorder="1"/>
    <xf numFmtId="0" fontId="0" fillId="2" borderId="5" xfId="0" applyFill="1" applyBorder="1" applyAlignment="1">
      <alignment horizontal="right"/>
    </xf>
    <xf numFmtId="166" fontId="0" fillId="2" borderId="5" xfId="0" applyNumberFormat="1" applyFill="1" applyBorder="1"/>
    <xf numFmtId="0" fontId="4" fillId="2" borderId="2" xfId="0" applyFont="1" applyFill="1" applyBorder="1" applyAlignment="1">
      <alignment vertical="center"/>
    </xf>
    <xf numFmtId="1" fontId="0" fillId="2" borderId="2" xfId="0" applyNumberFormat="1" applyFill="1" applyBorder="1" applyAlignment="1">
      <alignment vertical="top"/>
    </xf>
    <xf numFmtId="1" fontId="0" fillId="2" borderId="2" xfId="0" applyNumberFormat="1" applyFill="1" applyBorder="1" applyAlignment="1">
      <alignment horizontal="right" vertical="top"/>
    </xf>
    <xf numFmtId="2" fontId="18" fillId="2" borderId="2" xfId="0" applyNumberFormat="1" applyFont="1" applyFill="1" applyBorder="1" applyAlignment="1">
      <alignment vertical="top"/>
    </xf>
    <xf numFmtId="1" fontId="0" fillId="2" borderId="3" xfId="0" applyNumberFormat="1" applyFill="1" applyBorder="1" applyAlignment="1">
      <alignment vertical="top"/>
    </xf>
    <xf numFmtId="1" fontId="0" fillId="2" borderId="5" xfId="0" applyNumberFormat="1" applyFill="1" applyBorder="1" applyAlignment="1">
      <alignment vertical="top"/>
    </xf>
    <xf numFmtId="2" fontId="18" fillId="2" borderId="5" xfId="0" applyNumberFormat="1" applyFont="1" applyFill="1" applyBorder="1" applyAlignment="1">
      <alignment vertical="top"/>
    </xf>
    <xf numFmtId="1" fontId="0" fillId="2" borderId="6" xfId="0" applyNumberFormat="1" applyFill="1" applyBorder="1" applyAlignment="1">
      <alignment vertical="top"/>
    </xf>
    <xf numFmtId="0" fontId="0" fillId="0" borderId="5" xfId="0" applyBorder="1" applyAlignment="1">
      <alignment horizontal="left"/>
    </xf>
    <xf numFmtId="1" fontId="0" fillId="2" borderId="5" xfId="0" applyNumberFormat="1" applyFill="1" applyBorder="1" applyAlignment="1">
      <alignment horizontal="right" vertical="top"/>
    </xf>
    <xf numFmtId="1" fontId="4" fillId="2" borderId="5" xfId="0" applyNumberFormat="1" applyFont="1" applyFill="1" applyBorder="1" applyAlignment="1">
      <alignment horizontal="center" vertical="top"/>
    </xf>
    <xf numFmtId="1" fontId="4" fillId="2" borderId="5" xfId="0" applyNumberFormat="1" applyFont="1" applyFill="1" applyBorder="1" applyAlignment="1">
      <alignment horizontal="left" vertical="top"/>
    </xf>
    <xf numFmtId="49" fontId="0" fillId="0" borderId="4" xfId="0" applyNumberFormat="1" applyBorder="1"/>
    <xf numFmtId="49" fontId="0" fillId="2" borderId="5" xfId="0" applyNumberFormat="1" applyFill="1" applyBorder="1" applyAlignment="1">
      <alignment horizontal="center" vertical="top"/>
    </xf>
    <xf numFmtId="0" fontId="0" fillId="0" borderId="5" xfId="0" applyBorder="1"/>
    <xf numFmtId="0" fontId="0" fillId="2" borderId="30" xfId="0" applyFill="1" applyBorder="1"/>
    <xf numFmtId="0" fontId="0" fillId="2" borderId="14" xfId="0" applyFill="1" applyBorder="1"/>
    <xf numFmtId="2" fontId="4" fillId="2" borderId="11" xfId="0" applyNumberFormat="1" applyFont="1" applyFill="1" applyBorder="1" applyAlignment="1">
      <alignment vertical="top"/>
    </xf>
    <xf numFmtId="1" fontId="0" fillId="2" borderId="7" xfId="0" applyNumberFormat="1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1" fontId="4" fillId="2" borderId="8" xfId="0" applyNumberFormat="1" applyFont="1" applyFill="1" applyBorder="1" applyAlignment="1">
      <alignment vertical="top"/>
    </xf>
    <xf numFmtId="2" fontId="18" fillId="2" borderId="8" xfId="0" applyNumberFormat="1" applyFont="1" applyFill="1" applyBorder="1" applyAlignment="1">
      <alignment vertical="top"/>
    </xf>
    <xf numFmtId="1" fontId="0" fillId="2" borderId="31" xfId="0" applyNumberFormat="1" applyFill="1" applyBorder="1" applyAlignment="1">
      <alignment vertical="top"/>
    </xf>
    <xf numFmtId="1" fontId="0" fillId="2" borderId="11" xfId="0" applyNumberFormat="1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ill="1" applyBorder="1" applyAlignment="1">
      <alignment vertical="center" wrapText="1"/>
    </xf>
    <xf numFmtId="49" fontId="0" fillId="3" borderId="11" xfId="0" applyNumberFormat="1" applyFill="1" applyBorder="1" applyAlignment="1">
      <alignment horizontal="left" vertical="center" wrapText="1"/>
    </xf>
    <xf numFmtId="165" fontId="0" fillId="3" borderId="11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wrapText="1"/>
    </xf>
    <xf numFmtId="49" fontId="20" fillId="2" borderId="11" xfId="0" applyNumberFormat="1" applyFont="1" applyFill="1" applyBorder="1" applyAlignment="1">
      <alignment horizontal="center" vertical="center" wrapText="1"/>
    </xf>
    <xf numFmtId="0" fontId="0" fillId="3" borderId="5" xfId="0" applyFill="1" applyBorder="1"/>
    <xf numFmtId="49" fontId="19" fillId="3" borderId="11" xfId="0" applyNumberFormat="1" applyFont="1" applyFill="1" applyBorder="1" applyAlignment="1">
      <alignment horizontal="center" vertical="center" wrapText="1"/>
    </xf>
    <xf numFmtId="4" fontId="0" fillId="2" borderId="5" xfId="0" applyNumberFormat="1" applyFill="1" applyBorder="1" applyAlignment="1">
      <alignment horizontal="left"/>
    </xf>
    <xf numFmtId="4" fontId="0" fillId="2" borderId="5" xfId="0" applyNumberFormat="1" applyFill="1" applyBorder="1" applyAlignment="1">
      <alignment horizontal="right"/>
    </xf>
    <xf numFmtId="49" fontId="15" fillId="2" borderId="4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49" fontId="22" fillId="2" borderId="4" xfId="0" applyNumberFormat="1" applyFont="1" applyFill="1" applyBorder="1" applyAlignment="1">
      <alignment horizontal="left"/>
    </xf>
    <xf numFmtId="49" fontId="22" fillId="2" borderId="4" xfId="0" applyNumberFormat="1" applyFont="1" applyFill="1" applyBorder="1"/>
    <xf numFmtId="49" fontId="22" fillId="2" borderId="4" xfId="0" applyNumberFormat="1" applyFont="1" applyFill="1" applyBorder="1" applyAlignment="1">
      <alignment vertical="center"/>
    </xf>
    <xf numFmtId="49" fontId="22" fillId="2" borderId="4" xfId="0" applyNumberFormat="1" applyFont="1" applyFill="1" applyBorder="1" applyAlignment="1">
      <alignment horizontal="left" vertical="top"/>
    </xf>
    <xf numFmtId="0" fontId="22" fillId="2" borderId="5" xfId="0" applyFont="1" applyFill="1" applyBorder="1"/>
    <xf numFmtId="49" fontId="21" fillId="2" borderId="11" xfId="0" applyNumberFormat="1" applyFont="1" applyFill="1" applyBorder="1" applyAlignment="1">
      <alignment horizontal="center" vertical="center"/>
    </xf>
    <xf numFmtId="49" fontId="21" fillId="2" borderId="11" xfId="0" applyNumberFormat="1" applyFont="1" applyFill="1" applyBorder="1" applyAlignment="1">
      <alignment horizontal="right"/>
    </xf>
    <xf numFmtId="0" fontId="21" fillId="2" borderId="11" xfId="0" applyFont="1" applyFill="1" applyBorder="1" applyAlignment="1">
      <alignment vertical="center"/>
    </xf>
    <xf numFmtId="4" fontId="21" fillId="2" borderId="11" xfId="0" applyNumberFormat="1" applyFont="1" applyFill="1" applyBorder="1" applyAlignment="1">
      <alignment horizontal="center" vertical="center"/>
    </xf>
    <xf numFmtId="0" fontId="21" fillId="0" borderId="0" xfId="0" applyNumberFormat="1" applyFont="1"/>
    <xf numFmtId="49" fontId="22" fillId="2" borderId="11" xfId="0" applyNumberFormat="1" applyFont="1" applyFill="1" applyBorder="1" applyAlignment="1">
      <alignment horizontal="left" vertical="center" wrapText="1"/>
    </xf>
    <xf numFmtId="49" fontId="22" fillId="3" borderId="11" xfId="0" applyNumberFormat="1" applyFont="1" applyFill="1" applyBorder="1" applyAlignment="1">
      <alignment horizontal="left" vertical="center" wrapText="1"/>
    </xf>
    <xf numFmtId="49" fontId="22" fillId="0" borderId="5" xfId="0" applyNumberFormat="1" applyFont="1" applyFill="1" applyBorder="1"/>
    <xf numFmtId="0" fontId="0" fillId="0" borderId="5" xfId="0" applyFill="1" applyBorder="1"/>
    <xf numFmtId="49" fontId="0" fillId="2" borderId="32" xfId="0" applyNumberFormat="1" applyFill="1" applyBorder="1" applyAlignment="1">
      <alignment horizontal="center" vertical="center" wrapText="1"/>
    </xf>
    <xf numFmtId="49" fontId="0" fillId="2" borderId="36" xfId="0" applyNumberForma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top"/>
    </xf>
    <xf numFmtId="49" fontId="22" fillId="2" borderId="5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/>
    </xf>
    <xf numFmtId="0" fontId="0" fillId="0" borderId="0" xfId="0" applyNumberFormat="1" applyAlignment="1">
      <alignment vertical="center"/>
    </xf>
    <xf numFmtId="49" fontId="16" fillId="0" borderId="19" xfId="0" applyNumberFormat="1" applyFont="1" applyFill="1" applyBorder="1" applyAlignment="1">
      <alignment horizontal="right" vertical="center" wrapText="1"/>
    </xf>
    <xf numFmtId="49" fontId="16" fillId="0" borderId="20" xfId="0" applyNumberFormat="1" applyFont="1" applyFill="1" applyBorder="1" applyAlignment="1">
      <alignment horizontal="right" vertical="center" wrapText="1"/>
    </xf>
    <xf numFmtId="49" fontId="16" fillId="0" borderId="21" xfId="0" applyNumberFormat="1" applyFont="1" applyFill="1" applyBorder="1" applyAlignment="1">
      <alignment horizontal="right" vertical="center" wrapText="1"/>
    </xf>
    <xf numFmtId="49" fontId="17" fillId="2" borderId="26" xfId="0" applyNumberFormat="1" applyFont="1" applyFill="1" applyBorder="1" applyAlignment="1">
      <alignment horizontal="right" vertical="center" wrapText="1"/>
    </xf>
    <xf numFmtId="49" fontId="17" fillId="2" borderId="27" xfId="0" applyNumberFormat="1" applyFont="1" applyFill="1" applyBorder="1" applyAlignment="1">
      <alignment horizontal="right" vertical="center" wrapText="1"/>
    </xf>
    <xf numFmtId="49" fontId="22" fillId="2" borderId="5" xfId="0" applyNumberFormat="1" applyFont="1" applyFill="1" applyBorder="1" applyAlignment="1">
      <alignment horizontal="right" vertical="center"/>
    </xf>
    <xf numFmtId="49" fontId="22" fillId="2" borderId="3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2" borderId="34" xfId="0" applyNumberFormat="1" applyFill="1" applyBorder="1" applyAlignment="1">
      <alignment horizontal="center"/>
    </xf>
    <xf numFmtId="49" fontId="0" fillId="2" borderId="33" xfId="0" applyNumberFormat="1" applyFill="1" applyBorder="1" applyAlignment="1">
      <alignment horizontal="center"/>
    </xf>
    <xf numFmtId="49" fontId="0" fillId="2" borderId="35" xfId="0" applyNumberFormat="1" applyFill="1" applyBorder="1" applyAlignment="1">
      <alignment horizontal="center"/>
    </xf>
    <xf numFmtId="49" fontId="0" fillId="0" borderId="5" xfId="0" applyNumberFormat="1" applyBorder="1"/>
    <xf numFmtId="2" fontId="4" fillId="2" borderId="35" xfId="0" applyNumberFormat="1" applyFont="1" applyFill="1" applyBorder="1" applyAlignment="1">
      <alignment vertical="top"/>
    </xf>
    <xf numFmtId="165" fontId="0" fillId="0" borderId="11" xfId="0" applyNumberFormat="1" applyFill="1" applyBorder="1" applyAlignment="1">
      <alignment horizontal="right" vertical="center" wrapText="1"/>
    </xf>
    <xf numFmtId="49" fontId="22" fillId="2" borderId="11" xfId="0" applyNumberFormat="1" applyFont="1" applyFill="1" applyBorder="1" applyAlignment="1">
      <alignment horizontal="center"/>
    </xf>
    <xf numFmtId="49" fontId="21" fillId="2" borderId="11" xfId="0" applyNumberFormat="1" applyFont="1" applyFill="1" applyBorder="1" applyAlignment="1">
      <alignment horizontal="center"/>
    </xf>
    <xf numFmtId="0" fontId="0" fillId="0" borderId="5" xfId="0" applyNumberFormat="1" applyBorder="1"/>
    <xf numFmtId="49" fontId="4" fillId="2" borderId="11" xfId="0" applyNumberFormat="1" applyFont="1" applyFill="1" applyBorder="1" applyAlignment="1">
      <alignment horizontal="center" vertical="top"/>
    </xf>
    <xf numFmtId="49" fontId="0" fillId="2" borderId="11" xfId="0" applyNumberFormat="1" applyFill="1" applyBorder="1" applyAlignment="1">
      <alignment horizontal="left" vertical="top"/>
    </xf>
    <xf numFmtId="49" fontId="0" fillId="2" borderId="11" xfId="0" applyNumberFormat="1" applyFill="1" applyBorder="1" applyAlignment="1">
      <alignment horizontal="left" vertical="top" wrapText="1"/>
    </xf>
    <xf numFmtId="49" fontId="0" fillId="3" borderId="11" xfId="0" applyNumberFormat="1" applyFill="1" applyBorder="1" applyAlignment="1">
      <alignment vertical="top"/>
    </xf>
    <xf numFmtId="49" fontId="0" fillId="3" borderId="11" xfId="0" applyNumberFormat="1" applyFill="1" applyBorder="1" applyAlignment="1">
      <alignment horizontal="right" vertical="top"/>
    </xf>
    <xf numFmtId="49" fontId="0" fillId="2" borderId="11" xfId="0" applyNumberFormat="1" applyFill="1" applyBorder="1" applyAlignment="1">
      <alignment vertical="top" wrapText="1"/>
    </xf>
    <xf numFmtId="49" fontId="0" fillId="2" borderId="11" xfId="0" applyNumberFormat="1" applyFill="1" applyBorder="1" applyAlignment="1">
      <alignment vertical="top"/>
    </xf>
    <xf numFmtId="49" fontId="0" fillId="2" borderId="11" xfId="0" applyNumberFormat="1" applyFill="1" applyBorder="1" applyAlignment="1">
      <alignment horizontal="right" vertical="top"/>
    </xf>
    <xf numFmtId="49" fontId="0" fillId="2" borderId="11" xfId="0" applyNumberFormat="1" applyFill="1" applyBorder="1" applyAlignment="1">
      <alignment horizontal="right" vertical="top" wrapText="1"/>
    </xf>
    <xf numFmtId="49" fontId="4" fillId="2" borderId="11" xfId="0" applyNumberFormat="1" applyFont="1" applyFill="1" applyBorder="1" applyAlignment="1">
      <alignment horizontal="right" vertical="top"/>
    </xf>
    <xf numFmtId="49" fontId="22" fillId="2" borderId="11" xfId="0" applyNumberFormat="1" applyFont="1" applyFill="1" applyBorder="1" applyAlignment="1">
      <alignment vertical="top" wrapText="1"/>
    </xf>
    <xf numFmtId="4" fontId="21" fillId="2" borderId="40" xfId="0" applyNumberFormat="1" applyFont="1" applyFill="1" applyBorder="1" applyAlignment="1">
      <alignment horizontal="left"/>
    </xf>
    <xf numFmtId="2" fontId="21" fillId="2" borderId="11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wrapText="1"/>
    </xf>
    <xf numFmtId="49" fontId="0" fillId="0" borderId="11" xfId="0" applyNumberFormat="1" applyFill="1" applyBorder="1" applyAlignment="1">
      <alignment horizontal="center" vertical="center"/>
    </xf>
    <xf numFmtId="165" fontId="0" fillId="0" borderId="1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FF0000"/>
      <rgbColor rgb="FFB3B3B3"/>
      <rgbColor rgb="FFD8D8D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topLeftCell="A8" workbookViewId="0">
      <selection activeCell="C31" sqref="C31"/>
    </sheetView>
  </sheetViews>
  <sheetFormatPr baseColWidth="10" defaultColWidth="9.33203125" defaultRowHeight="12.5" customHeight="1" x14ac:dyDescent="0.15"/>
  <cols>
    <col min="1" max="1" width="8.33203125" style="1" customWidth="1"/>
    <col min="2" max="2" width="11.6640625" style="1" customWidth="1"/>
    <col min="3" max="3" width="53.33203125" style="1" customWidth="1"/>
    <col min="4" max="4" width="26.33203125" style="1" customWidth="1"/>
    <col min="5" max="5" width="9.33203125" style="1" customWidth="1"/>
    <col min="6" max="16384" width="9.33203125" style="1"/>
  </cols>
  <sheetData>
    <row r="1" spans="1:5" ht="15" customHeight="1" x14ac:dyDescent="0.15">
      <c r="A1" s="2"/>
      <c r="B1" s="3"/>
      <c r="C1" s="3"/>
      <c r="D1" s="4" t="s">
        <v>0</v>
      </c>
      <c r="E1" s="5"/>
    </row>
    <row r="2" spans="1:5" ht="13.75" customHeight="1" x14ac:dyDescent="0.15">
      <c r="A2" s="6"/>
      <c r="B2" s="7"/>
      <c r="C2" s="7"/>
      <c r="D2" s="8"/>
      <c r="E2" s="9"/>
    </row>
    <row r="3" spans="1:5" ht="13.75" customHeight="1" x14ac:dyDescent="0.15">
      <c r="A3" s="6"/>
      <c r="B3" s="7"/>
      <c r="C3" s="7"/>
      <c r="D3" s="8"/>
      <c r="E3" s="9"/>
    </row>
    <row r="4" spans="1:5" ht="13.75" customHeight="1" x14ac:dyDescent="0.15">
      <c r="A4" s="6"/>
      <c r="B4" s="7"/>
      <c r="C4" s="7"/>
      <c r="D4" s="10" t="s">
        <v>1</v>
      </c>
      <c r="E4" s="9"/>
    </row>
    <row r="5" spans="1:5" ht="13.75" customHeight="1" x14ac:dyDescent="0.15">
      <c r="A5" s="6"/>
      <c r="B5" s="7"/>
      <c r="C5" s="7"/>
      <c r="D5" s="11"/>
      <c r="E5" s="9"/>
    </row>
    <row r="6" spans="1:5" ht="13.75" customHeight="1" x14ac:dyDescent="0.15">
      <c r="A6" s="6"/>
      <c r="B6" s="7"/>
      <c r="C6" s="7"/>
      <c r="D6" s="12"/>
      <c r="E6" s="9"/>
    </row>
    <row r="7" spans="1:5" ht="13.75" customHeight="1" x14ac:dyDescent="0.15">
      <c r="A7" s="6"/>
      <c r="B7" s="7"/>
      <c r="C7" s="7"/>
      <c r="D7" s="13" t="s">
        <v>2</v>
      </c>
      <c r="E7" s="9"/>
    </row>
    <row r="8" spans="1:5" ht="13.75" customHeight="1" x14ac:dyDescent="0.15">
      <c r="A8" s="6"/>
      <c r="B8" s="7"/>
      <c r="C8" s="7"/>
      <c r="D8" s="12"/>
      <c r="E8" s="9"/>
    </row>
    <row r="9" spans="1:5" ht="13.75" customHeight="1" x14ac:dyDescent="0.15">
      <c r="A9" s="6"/>
      <c r="B9" s="7"/>
      <c r="C9" s="7"/>
      <c r="D9" s="12"/>
      <c r="E9" s="9"/>
    </row>
    <row r="10" spans="1:5" ht="28.25" customHeight="1" x14ac:dyDescent="0.15">
      <c r="A10" s="6"/>
      <c r="B10" s="144" t="s">
        <v>3</v>
      </c>
      <c r="C10" s="144"/>
      <c r="D10" s="144"/>
      <c r="E10" s="9"/>
    </row>
    <row r="11" spans="1:5" ht="13.75" customHeight="1" x14ac:dyDescent="0.15">
      <c r="A11" s="6"/>
      <c r="B11" s="7"/>
      <c r="C11" s="7"/>
      <c r="D11" s="7"/>
      <c r="E11" s="9"/>
    </row>
    <row r="12" spans="1:5" ht="15.75" customHeight="1" x14ac:dyDescent="0.15">
      <c r="A12" s="149" t="s">
        <v>107</v>
      </c>
      <c r="B12" s="150"/>
      <c r="C12" s="14"/>
      <c r="D12" s="8"/>
      <c r="E12" s="9"/>
    </row>
    <row r="13" spans="1:5" ht="15.75" customHeight="1" x14ac:dyDescent="0.15">
      <c r="A13" s="149" t="s">
        <v>4</v>
      </c>
      <c r="B13" s="150"/>
      <c r="C13" s="14"/>
      <c r="D13" s="8"/>
      <c r="E13" s="9"/>
    </row>
    <row r="14" spans="1:5" ht="14.25" customHeight="1" x14ac:dyDescent="0.15">
      <c r="A14" s="15"/>
      <c r="B14" s="16"/>
      <c r="C14" s="16"/>
      <c r="D14" s="8"/>
      <c r="E14" s="9"/>
    </row>
    <row r="15" spans="1:5" ht="15.75" customHeight="1" x14ac:dyDescent="0.15">
      <c r="A15" s="146" t="s">
        <v>99</v>
      </c>
      <c r="B15" s="16"/>
      <c r="C15" s="16"/>
      <c r="D15" s="17"/>
      <c r="E15" s="9"/>
    </row>
    <row r="16" spans="1:5" ht="15.75" customHeight="1" x14ac:dyDescent="0.15">
      <c r="A16" s="147" t="s">
        <v>100</v>
      </c>
      <c r="B16" s="7"/>
      <c r="C16" s="16"/>
      <c r="D16" s="17"/>
      <c r="E16" s="9"/>
    </row>
    <row r="17" spans="1:5" ht="15.75" customHeight="1" x14ac:dyDescent="0.15">
      <c r="A17" s="148" t="s">
        <v>101</v>
      </c>
      <c r="B17" s="7"/>
      <c r="C17" s="16"/>
      <c r="D17" s="17"/>
      <c r="E17" s="9"/>
    </row>
    <row r="18" spans="1:5" ht="15.75" customHeight="1" x14ac:dyDescent="0.15">
      <c r="A18" s="18"/>
      <c r="B18" s="7"/>
      <c r="C18" s="20"/>
      <c r="D18" s="17"/>
      <c r="E18" s="9"/>
    </row>
    <row r="19" spans="1:5" ht="13.5" customHeight="1" x14ac:dyDescent="0.15">
      <c r="A19" s="6"/>
      <c r="B19" s="21"/>
      <c r="C19" s="7"/>
      <c r="D19" s="7"/>
      <c r="E19" s="9"/>
    </row>
    <row r="20" spans="1:5" ht="19.5" customHeight="1" x14ac:dyDescent="0.15">
      <c r="A20" s="6"/>
      <c r="B20" s="145" t="s">
        <v>5</v>
      </c>
      <c r="C20" s="145"/>
      <c r="D20" s="23" cm="1">
        <f t="array" ref="D20">D27</f>
        <v>0</v>
      </c>
      <c r="E20" s="9"/>
    </row>
    <row r="21" spans="1:5" ht="17.25" customHeight="1" x14ac:dyDescent="0.15">
      <c r="A21" s="6"/>
      <c r="B21" s="24"/>
      <c r="C21" s="22" t="s">
        <v>6</v>
      </c>
      <c r="D21" s="25" cm="1">
        <f t="array" ref="D21">Kopsavilkums!H22</f>
        <v>0</v>
      </c>
      <c r="E21" s="9"/>
    </row>
    <row r="22" spans="1:5" ht="13.75" customHeight="1" x14ac:dyDescent="0.15">
      <c r="A22" s="26"/>
      <c r="B22" s="27"/>
      <c r="C22" s="27"/>
      <c r="D22" s="28"/>
      <c r="E22" s="9"/>
    </row>
    <row r="23" spans="1:5" s="167" customFormat="1" ht="34" x14ac:dyDescent="0.15">
      <c r="A23" s="164" t="s">
        <v>7</v>
      </c>
      <c r="B23" s="164" t="s">
        <v>8</v>
      </c>
      <c r="C23" s="164" t="s">
        <v>9</v>
      </c>
      <c r="D23" s="165" t="s">
        <v>117</v>
      </c>
      <c r="E23" s="166"/>
    </row>
    <row r="24" spans="1:5" ht="16.75" customHeight="1" x14ac:dyDescent="0.15">
      <c r="A24" s="31">
        <v>1</v>
      </c>
      <c r="B24" s="31">
        <v>1</v>
      </c>
      <c r="C24" s="32" t="s">
        <v>10</v>
      </c>
      <c r="D24" s="33" cm="1">
        <f t="array" ref="D24">Kopsavilkums!D25</f>
        <v>0</v>
      </c>
      <c r="E24" s="29"/>
    </row>
    <row r="25" spans="1:5" ht="18.5" customHeight="1" x14ac:dyDescent="0.2">
      <c r="A25" s="34"/>
      <c r="B25" s="35"/>
      <c r="C25" s="36" t="s">
        <v>11</v>
      </c>
      <c r="D25" s="33" cm="1">
        <f t="array" ref="D25">SUM(D24:D24)</f>
        <v>0</v>
      </c>
      <c r="E25" s="29"/>
    </row>
    <row r="26" spans="1:5" ht="18.5" customHeight="1" x14ac:dyDescent="0.2">
      <c r="A26" s="37"/>
      <c r="B26" s="38"/>
      <c r="C26" s="39" t="s">
        <v>12</v>
      </c>
      <c r="D26" s="40" cm="1">
        <f t="array" ref="D26">ROUND(D25*21%,2)</f>
        <v>0</v>
      </c>
      <c r="E26" s="29"/>
    </row>
    <row r="27" spans="1:5" ht="16.5" customHeight="1" x14ac:dyDescent="0.15">
      <c r="A27" s="6"/>
      <c r="B27" s="38"/>
      <c r="C27" s="36" t="s">
        <v>13</v>
      </c>
      <c r="D27" s="33" cm="1">
        <f t="array" ref="D27">D25+D26</f>
        <v>0</v>
      </c>
      <c r="E27" s="29"/>
    </row>
    <row r="28" spans="1:5" ht="18.75" customHeight="1" x14ac:dyDescent="0.15">
      <c r="A28" s="6"/>
      <c r="B28" s="8"/>
      <c r="C28" s="41"/>
      <c r="D28" s="42"/>
      <c r="E28" s="9"/>
    </row>
    <row r="29" spans="1:5" ht="20.25" customHeight="1" x14ac:dyDescent="0.15">
      <c r="A29" s="6"/>
      <c r="B29" s="7"/>
      <c r="C29" s="7"/>
      <c r="D29" s="7"/>
      <c r="E29" s="9"/>
    </row>
    <row r="30" spans="1:5" ht="18" customHeight="1" x14ac:dyDescent="0.15">
      <c r="A30" s="6"/>
      <c r="B30" s="7"/>
      <c r="C30" s="20"/>
      <c r="D30" s="43"/>
      <c r="E30" s="9"/>
    </row>
    <row r="31" spans="1:5" ht="14.75" customHeight="1" x14ac:dyDescent="0.15">
      <c r="A31" s="44"/>
      <c r="B31" s="45"/>
      <c r="C31" s="7"/>
      <c r="D31" s="7"/>
      <c r="E31" s="9"/>
    </row>
    <row r="32" spans="1:5" ht="13.75" customHeight="1" x14ac:dyDescent="0.15">
      <c r="A32" s="6"/>
      <c r="B32" s="7"/>
      <c r="C32" s="7"/>
      <c r="D32" s="7"/>
      <c r="E32" s="9"/>
    </row>
    <row r="33" spans="1:5" ht="13.75" customHeight="1" x14ac:dyDescent="0.15">
      <c r="A33" s="6"/>
      <c r="B33" s="7"/>
      <c r="C33" s="7"/>
      <c r="D33" s="7"/>
      <c r="E33" s="9"/>
    </row>
    <row r="34" spans="1:5" ht="13.75" customHeight="1" x14ac:dyDescent="0.15">
      <c r="A34" s="6"/>
      <c r="B34" s="7"/>
      <c r="C34" s="20"/>
      <c r="D34" s="7"/>
      <c r="E34" s="9"/>
    </row>
    <row r="35" spans="1:5" ht="13.75" customHeight="1" x14ac:dyDescent="0.2">
      <c r="A35" s="6"/>
      <c r="B35" s="7"/>
      <c r="C35" s="7"/>
      <c r="D35" s="46"/>
      <c r="E35" s="9"/>
    </row>
    <row r="36" spans="1:5" ht="12.5" customHeight="1" x14ac:dyDescent="0.15">
      <c r="A36" s="47"/>
      <c r="B36" s="48"/>
      <c r="C36" s="48"/>
      <c r="D36" s="49"/>
      <c r="E36" s="50"/>
    </row>
  </sheetData>
  <mergeCells count="2">
    <mergeCell ref="B10:D10"/>
    <mergeCell ref="B20:C20"/>
  </mergeCells>
  <pageMargins left="0.78749999999999998" right="0.78749999999999998" top="0.905555" bottom="0.905555" header="0.51180599999999998" footer="0.51180599999999998"/>
  <pageSetup scale="80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E36" sqref="E36"/>
    </sheetView>
  </sheetViews>
  <sheetFormatPr baseColWidth="10" defaultColWidth="9.33203125" defaultRowHeight="9.75" customHeight="1" x14ac:dyDescent="0.15"/>
  <cols>
    <col min="1" max="1" width="8.5" style="1" customWidth="1"/>
    <col min="2" max="2" width="10.33203125" style="1" customWidth="1"/>
    <col min="3" max="3" width="51.6640625" style="1" customWidth="1"/>
    <col min="4" max="4" width="14" style="1" customWidth="1"/>
    <col min="5" max="5" width="14.6640625" style="1" customWidth="1"/>
    <col min="6" max="6" width="16.6640625" style="1" customWidth="1"/>
    <col min="7" max="8" width="14.6640625" style="1" customWidth="1"/>
    <col min="9" max="9" width="9.33203125" style="1" customWidth="1"/>
    <col min="10" max="16384" width="9.33203125" style="1"/>
  </cols>
  <sheetData>
    <row r="1" spans="1:8" ht="12.75" customHeight="1" x14ac:dyDescent="0.15">
      <c r="A1" s="2"/>
      <c r="B1" s="3"/>
      <c r="C1" s="3"/>
      <c r="D1" s="3"/>
      <c r="E1" s="3"/>
      <c r="F1" s="3"/>
      <c r="G1" s="3"/>
      <c r="H1" s="3"/>
    </row>
    <row r="2" spans="1:8" ht="20.25" customHeight="1" x14ac:dyDescent="0.15">
      <c r="A2" s="139" t="s">
        <v>14</v>
      </c>
      <c r="B2" s="140"/>
      <c r="C2" s="140"/>
      <c r="D2" s="140"/>
      <c r="E2" s="140"/>
      <c r="F2" s="140"/>
      <c r="G2" s="140"/>
      <c r="H2" s="140"/>
    </row>
    <row r="3" spans="1:8" ht="15" customHeight="1" x14ac:dyDescent="0.15">
      <c r="A3" s="141"/>
      <c r="B3" s="142"/>
      <c r="C3" s="142"/>
      <c r="D3" s="142"/>
      <c r="E3" s="142"/>
      <c r="F3" s="142"/>
      <c r="G3" s="142"/>
      <c r="H3" s="142"/>
    </row>
    <row r="4" spans="1:8" ht="12.75" customHeight="1" x14ac:dyDescent="0.15">
      <c r="A4" s="51"/>
      <c r="B4" s="8"/>
      <c r="C4" s="8"/>
      <c r="D4" s="8"/>
      <c r="E4" s="8"/>
      <c r="F4" s="8"/>
      <c r="G4" s="8"/>
      <c r="H4" s="8"/>
    </row>
    <row r="5" spans="1:8" ht="12.75" customHeight="1" x14ac:dyDescent="0.15">
      <c r="A5" s="149" t="s">
        <v>107</v>
      </c>
      <c r="B5" s="150"/>
      <c r="C5" s="14"/>
      <c r="D5" s="8"/>
      <c r="E5" s="8"/>
      <c r="F5" s="8"/>
      <c r="G5" s="8"/>
      <c r="H5" s="8"/>
    </row>
    <row r="6" spans="1:8" ht="12.75" customHeight="1" x14ac:dyDescent="0.15">
      <c r="A6" s="149" t="s">
        <v>4</v>
      </c>
      <c r="B6" s="150"/>
      <c r="C6" s="14"/>
      <c r="D6" s="8"/>
      <c r="E6" s="8"/>
      <c r="F6" s="8"/>
      <c r="G6" s="8"/>
      <c r="H6" s="8"/>
    </row>
    <row r="7" spans="1:8" ht="12.75" customHeight="1" x14ac:dyDescent="0.15">
      <c r="A7" s="15"/>
      <c r="B7" s="16"/>
      <c r="C7" s="16"/>
      <c r="D7" s="7"/>
      <c r="E7" s="8"/>
      <c r="F7" s="8"/>
      <c r="G7" s="8"/>
      <c r="H7" s="8"/>
    </row>
    <row r="8" spans="1:8" ht="12.75" customHeight="1" x14ac:dyDescent="0.15">
      <c r="A8" s="146" t="s">
        <v>99</v>
      </c>
      <c r="B8" s="16"/>
      <c r="C8" s="16"/>
      <c r="D8" s="7"/>
      <c r="E8" s="8"/>
      <c r="F8" s="8"/>
      <c r="G8" s="8"/>
      <c r="H8" s="8"/>
    </row>
    <row r="9" spans="1:8" ht="12.75" customHeight="1" x14ac:dyDescent="0.15">
      <c r="A9" s="147" t="s">
        <v>100</v>
      </c>
      <c r="B9" s="7"/>
      <c r="C9" s="16"/>
      <c r="D9" s="7"/>
      <c r="E9" s="8"/>
      <c r="F9" s="8"/>
      <c r="G9" s="8"/>
      <c r="H9" s="8"/>
    </row>
    <row r="10" spans="1:8" ht="12.75" customHeight="1" x14ac:dyDescent="0.15">
      <c r="A10" s="148" t="s">
        <v>101</v>
      </c>
      <c r="B10" s="7"/>
      <c r="C10" s="16"/>
      <c r="D10" s="7"/>
      <c r="E10" s="8"/>
      <c r="F10" s="8"/>
      <c r="G10" s="8"/>
      <c r="H10" s="8"/>
    </row>
    <row r="11" spans="1:8" ht="12.75" customHeight="1" x14ac:dyDescent="0.15">
      <c r="A11" s="52"/>
      <c r="B11" s="17"/>
      <c r="C11" s="17"/>
      <c r="D11" s="17"/>
      <c r="E11" s="17"/>
      <c r="F11" s="17"/>
      <c r="G11" s="12"/>
      <c r="H11" s="12"/>
    </row>
    <row r="12" spans="1:8" ht="12.75" customHeight="1" x14ac:dyDescent="0.15">
      <c r="A12" s="52"/>
      <c r="B12" s="17"/>
      <c r="C12" s="173" t="s">
        <v>118</v>
      </c>
      <c r="D12" s="53" cm="1">
        <f t="array" ref="D12">D25</f>
        <v>0</v>
      </c>
      <c r="E12" s="17"/>
      <c r="F12" s="17"/>
      <c r="G12" s="12"/>
      <c r="H12" s="12"/>
    </row>
    <row r="13" spans="1:8" ht="12.75" customHeight="1" x14ac:dyDescent="0.15">
      <c r="A13" s="52"/>
      <c r="B13" s="17"/>
      <c r="C13" s="173" t="s">
        <v>119</v>
      </c>
      <c r="D13" s="54" cm="1">
        <f t="array" ref="D13">H22</f>
        <v>0</v>
      </c>
      <c r="E13" s="17"/>
      <c r="F13" s="17"/>
      <c r="G13" s="12"/>
      <c r="H13" s="12"/>
    </row>
    <row r="14" spans="1:8" ht="12.75" customHeight="1" x14ac:dyDescent="0.15">
      <c r="A14" s="52"/>
      <c r="B14" s="17"/>
      <c r="C14" s="55"/>
      <c r="D14" s="17"/>
      <c r="E14" s="17"/>
      <c r="F14" s="17"/>
      <c r="G14" s="12"/>
      <c r="H14" s="12"/>
    </row>
    <row r="15" spans="1:8" ht="15" customHeight="1" x14ac:dyDescent="0.15">
      <c r="A15" s="143" t="s">
        <v>7</v>
      </c>
      <c r="B15" s="143" t="s">
        <v>15</v>
      </c>
      <c r="C15" s="143" t="s">
        <v>16</v>
      </c>
      <c r="D15" s="143" t="s">
        <v>17</v>
      </c>
      <c r="E15" s="143" t="s">
        <v>18</v>
      </c>
      <c r="F15" s="143"/>
      <c r="G15" s="143"/>
      <c r="H15" s="143" t="s">
        <v>19</v>
      </c>
    </row>
    <row r="16" spans="1:8" ht="42" x14ac:dyDescent="0.15">
      <c r="A16" s="143"/>
      <c r="B16" s="143"/>
      <c r="C16" s="143"/>
      <c r="D16" s="143"/>
      <c r="E16" s="56" t="s">
        <v>20</v>
      </c>
      <c r="F16" s="56" t="s">
        <v>21</v>
      </c>
      <c r="G16" s="57" t="s">
        <v>22</v>
      </c>
      <c r="H16" s="143"/>
    </row>
    <row r="17" spans="1:8" ht="17" x14ac:dyDescent="0.15">
      <c r="A17" s="58"/>
      <c r="B17" s="58"/>
      <c r="C17" s="32" t="s">
        <v>23</v>
      </c>
      <c r="D17" s="58"/>
      <c r="E17" s="58"/>
      <c r="F17" s="58"/>
      <c r="G17" s="59"/>
      <c r="H17" s="58"/>
    </row>
    <row r="18" spans="1:8" ht="14" x14ac:dyDescent="0.15">
      <c r="A18" s="31">
        <v>1</v>
      </c>
      <c r="B18" s="31">
        <v>1</v>
      </c>
      <c r="C18" s="61" t="s">
        <v>24</v>
      </c>
      <c r="D18" s="62" cm="1">
        <f t="array" ref="D18">Būvlaukums!O34</f>
        <v>0</v>
      </c>
      <c r="E18" s="63" cm="1">
        <f t="array" ref="E18">Būvlaukums!L34</f>
        <v>0</v>
      </c>
      <c r="F18" s="63" cm="1">
        <f t="array" ref="F18">Būvlaukums!M34</f>
        <v>0</v>
      </c>
      <c r="G18" s="63" cm="1">
        <f t="array" ref="G18">Būvlaukums!N34</f>
        <v>0</v>
      </c>
      <c r="H18" s="63" cm="1">
        <f t="array" ref="H18">Būvlaukums!K34</f>
        <v>0</v>
      </c>
    </row>
    <row r="19" spans="1:8" ht="14" x14ac:dyDescent="0.15">
      <c r="A19" s="31">
        <v>2</v>
      </c>
      <c r="B19" s="31">
        <v>2</v>
      </c>
      <c r="C19" s="61" t="s">
        <v>25</v>
      </c>
      <c r="D19" s="62" cm="1">
        <f t="array" ref="D19">'Skursteņu atjaunošana '!O20</f>
        <v>0</v>
      </c>
      <c r="E19" s="63" cm="1">
        <f t="array" ref="E19">'Skursteņu atjaunošana '!L20</f>
        <v>0</v>
      </c>
      <c r="F19" s="63" cm="1">
        <f t="array" ref="F19">'Skursteņu atjaunošana '!M20</f>
        <v>0</v>
      </c>
      <c r="G19" s="63" cm="1">
        <f t="array" ref="G19">'Skursteņu atjaunošana '!N20</f>
        <v>0</v>
      </c>
      <c r="H19" s="63" cm="1">
        <f t="array" ref="H19">'Skursteņu atjaunošana '!K20</f>
        <v>0</v>
      </c>
    </row>
    <row r="20" spans="1:8" ht="14" x14ac:dyDescent="0.15">
      <c r="A20" s="31">
        <v>3</v>
      </c>
      <c r="B20" s="31">
        <v>3</v>
      </c>
      <c r="C20" s="61" t="s">
        <v>26</v>
      </c>
      <c r="D20" s="62" cm="1">
        <f t="array" ref="D20">'Jumta atjaunošana'!O31</f>
        <v>0</v>
      </c>
      <c r="E20" s="63" cm="1">
        <f t="array" ref="E20">'Jumta atjaunošana'!L31</f>
        <v>0</v>
      </c>
      <c r="F20" s="63" cm="1">
        <f t="array" ref="F20">'Jumta atjaunošana'!M31</f>
        <v>0</v>
      </c>
      <c r="G20" s="63" cm="1">
        <f t="array" ref="G20">'Jumta atjaunošana'!N31</f>
        <v>0</v>
      </c>
      <c r="H20" s="63" cm="1">
        <f t="array" ref="H20">'Jumta atjaunošana'!K31</f>
        <v>0</v>
      </c>
    </row>
    <row r="21" spans="1:8" ht="14" x14ac:dyDescent="0.15">
      <c r="A21" s="31">
        <v>4</v>
      </c>
      <c r="B21" s="31">
        <v>4</v>
      </c>
      <c r="C21" s="61" t="s">
        <v>27</v>
      </c>
      <c r="D21" s="62" cm="1">
        <f t="array" ref="D21">Būvkonstrukcijas!O20</f>
        <v>0</v>
      </c>
      <c r="E21" s="63" cm="1">
        <f t="array" ref="E21">Būvkonstrukcijas!L20</f>
        <v>0</v>
      </c>
      <c r="F21" s="63" cm="1">
        <f t="array" ref="F21">Būvkonstrukcijas!M20</f>
        <v>0</v>
      </c>
      <c r="G21" s="63" cm="1">
        <f t="array" ref="G21">Būvkonstrukcijas!N20</f>
        <v>0</v>
      </c>
      <c r="H21" s="63" cm="1">
        <f t="array" ref="H21">Būvkonstrukcijas!K20</f>
        <v>0</v>
      </c>
    </row>
    <row r="22" spans="1:8" ht="15" customHeight="1" x14ac:dyDescent="0.15">
      <c r="A22" s="168" t="s">
        <v>28</v>
      </c>
      <c r="B22" s="168"/>
      <c r="C22" s="168"/>
      <c r="D22" s="64" cm="1">
        <f t="array" ref="D22">SUM(D18:D21)</f>
        <v>0</v>
      </c>
      <c r="E22" s="64" cm="1">
        <f t="array" ref="E22">SUM(E18:E21)</f>
        <v>0</v>
      </c>
      <c r="F22" s="64" cm="1">
        <f t="array" ref="F22">SUM(F18:F21)</f>
        <v>0</v>
      </c>
      <c r="G22" s="64" cm="1">
        <f t="array" ref="G22">SUM(G18:G21)</f>
        <v>0</v>
      </c>
      <c r="H22" s="64" cm="1">
        <f t="array" ref="H22">SUM(H18:H21)</f>
        <v>0</v>
      </c>
    </row>
    <row r="23" spans="1:8" ht="15" customHeight="1" x14ac:dyDescent="0.15">
      <c r="A23" s="169" t="s">
        <v>102</v>
      </c>
      <c r="B23" s="169"/>
      <c r="C23" s="170"/>
      <c r="D23" s="65"/>
      <c r="E23" s="66"/>
      <c r="F23" s="66"/>
      <c r="G23" s="66"/>
      <c r="H23" s="67"/>
    </row>
    <row r="24" spans="1:8" ht="15" customHeight="1" x14ac:dyDescent="0.15">
      <c r="A24" s="169" t="s">
        <v>103</v>
      </c>
      <c r="B24" s="169"/>
      <c r="C24" s="170"/>
      <c r="D24" s="68"/>
      <c r="E24" s="69"/>
      <c r="F24" s="69"/>
      <c r="G24" s="69"/>
      <c r="H24" s="70"/>
    </row>
    <row r="25" spans="1:8" ht="21.75" customHeight="1" x14ac:dyDescent="0.15">
      <c r="A25" s="171" t="s">
        <v>29</v>
      </c>
      <c r="B25" s="171"/>
      <c r="C25" s="172"/>
      <c r="D25" s="71">
        <f>D24+D23+D22</f>
        <v>0</v>
      </c>
      <c r="E25" s="71"/>
      <c r="F25" s="71"/>
      <c r="G25" s="71"/>
      <c r="H25" s="72"/>
    </row>
  </sheetData>
  <mergeCells count="12">
    <mergeCell ref="A2:H2"/>
    <mergeCell ref="A3:H3"/>
    <mergeCell ref="A15:A16"/>
    <mergeCell ref="B15:B16"/>
    <mergeCell ref="C15:C16"/>
    <mergeCell ref="D15:D16"/>
    <mergeCell ref="E15:G15"/>
    <mergeCell ref="H15:H16"/>
    <mergeCell ref="A22:C22"/>
    <mergeCell ref="A23:C23"/>
    <mergeCell ref="A24:C24"/>
    <mergeCell ref="A25:C25"/>
  </mergeCells>
  <pageMargins left="0.98402800000000001" right="0.74791700000000005" top="0.39374999999999999" bottom="0.39374999999999999" header="0.51180599999999998" footer="0.51180599999999998"/>
  <pageSetup scale="75"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"/>
  <sheetViews>
    <sheetView showGridLines="0" topLeftCell="A5" workbookViewId="0">
      <selection activeCell="D37" sqref="D37"/>
    </sheetView>
  </sheetViews>
  <sheetFormatPr baseColWidth="10" defaultColWidth="8.6640625" defaultRowHeight="12.5" customHeight="1" x14ac:dyDescent="0.15"/>
  <cols>
    <col min="1" max="1" width="5.83203125" style="1" customWidth="1"/>
    <col min="2" max="2" width="59.1640625" style="1" customWidth="1"/>
    <col min="3" max="3" width="9.5" style="1" customWidth="1"/>
    <col min="4" max="4" width="9.33203125" style="1" bestFit="1" customWidth="1"/>
    <col min="5" max="5" width="10" style="1" bestFit="1" customWidth="1"/>
    <col min="6" max="6" width="13.83203125" style="1" bestFit="1" customWidth="1"/>
    <col min="7" max="7" width="12.33203125" style="1" customWidth="1"/>
    <col min="8" max="8" width="12.6640625" style="1" bestFit="1" customWidth="1"/>
    <col min="9" max="9" width="9.1640625" style="1" bestFit="1" customWidth="1"/>
    <col min="10" max="10" width="7.1640625" style="1" bestFit="1" customWidth="1"/>
    <col min="11" max="11" width="11.33203125" style="1" customWidth="1"/>
    <col min="12" max="12" width="16.5" style="1" customWidth="1"/>
    <col min="13" max="13" width="17.83203125" style="1" bestFit="1" customWidth="1"/>
    <col min="14" max="14" width="12.1640625" style="1" customWidth="1"/>
    <col min="15" max="15" width="10.6640625" style="1" customWidth="1"/>
    <col min="16" max="16" width="8.6640625" style="1" customWidth="1"/>
    <col min="17" max="16384" width="8.6640625" style="1"/>
  </cols>
  <sheetData>
    <row r="1" spans="1:16" ht="13.75" customHeight="1" x14ac:dyDescent="0.15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3"/>
      <c r="M1" s="3"/>
      <c r="N1" s="3"/>
      <c r="O1" s="3"/>
    </row>
    <row r="2" spans="1:16" ht="13.75" customHeight="1" x14ac:dyDescent="0.15">
      <c r="A2" s="76"/>
      <c r="B2" s="77"/>
      <c r="C2" s="77"/>
      <c r="D2" s="77"/>
      <c r="E2" s="77"/>
      <c r="F2" s="77"/>
      <c r="G2" s="78" t="s">
        <v>30</v>
      </c>
      <c r="H2" s="77"/>
      <c r="I2" s="77"/>
      <c r="J2" s="77"/>
      <c r="K2" s="77"/>
      <c r="L2" s="7"/>
      <c r="M2" s="7"/>
      <c r="N2" s="7"/>
      <c r="O2" s="7"/>
    </row>
    <row r="3" spans="1:16" ht="13.75" customHeight="1" x14ac:dyDescent="0.15">
      <c r="A3" s="76"/>
      <c r="B3" s="77"/>
      <c r="C3" s="77"/>
      <c r="D3" s="77"/>
      <c r="E3" s="77"/>
      <c r="F3" s="77"/>
      <c r="G3" s="163" t="s">
        <v>24</v>
      </c>
      <c r="H3" s="77"/>
      <c r="I3" s="77"/>
      <c r="J3" s="77"/>
      <c r="K3" s="77"/>
      <c r="L3" s="7"/>
      <c r="M3" s="7"/>
      <c r="N3" s="7"/>
      <c r="O3" s="7"/>
    </row>
    <row r="4" spans="1:16" ht="13.75" customHeight="1" x14ac:dyDescent="0.15">
      <c r="A4" s="149" t="s">
        <v>107</v>
      </c>
      <c r="B4" s="7"/>
      <c r="C4" s="14"/>
      <c r="D4" s="16"/>
      <c r="E4" s="77"/>
      <c r="F4" s="77"/>
      <c r="G4" s="77"/>
      <c r="H4" s="77"/>
      <c r="I4" s="77"/>
      <c r="J4" s="77"/>
      <c r="K4" s="77"/>
      <c r="L4" s="77"/>
      <c r="M4" s="79"/>
      <c r="N4" s="80"/>
      <c r="O4" s="77"/>
    </row>
    <row r="5" spans="1:16" ht="13.75" customHeight="1" x14ac:dyDescent="0.15">
      <c r="A5" s="149" t="s">
        <v>4</v>
      </c>
      <c r="B5" s="7"/>
      <c r="C5" s="14"/>
      <c r="D5" s="1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</row>
    <row r="6" spans="1:16" ht="13.75" customHeight="1" x14ac:dyDescent="0.15">
      <c r="A6" s="15"/>
      <c r="B6" s="16"/>
      <c r="C6" s="16"/>
      <c r="D6" s="1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1:16" ht="13.75" customHeight="1" x14ac:dyDescent="0.15">
      <c r="A7" s="146" t="s">
        <v>99</v>
      </c>
      <c r="B7" s="16"/>
      <c r="C7" s="16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6" ht="13.75" customHeight="1" x14ac:dyDescent="0.15">
      <c r="A8" s="147" t="s">
        <v>100</v>
      </c>
      <c r="B8" s="7"/>
      <c r="C8" s="16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</row>
    <row r="9" spans="1:16" ht="13.75" customHeight="1" x14ac:dyDescent="0.15">
      <c r="A9" s="148" t="s">
        <v>101</v>
      </c>
      <c r="B9" s="7"/>
      <c r="C9" s="1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 ht="13.75" customHeight="1" x14ac:dyDescent="0.15">
      <c r="A10" s="20"/>
      <c r="B10" s="7"/>
      <c r="C10" s="7"/>
      <c r="D10" s="101"/>
      <c r="E10" s="101"/>
      <c r="F10" s="101"/>
      <c r="G10" s="7"/>
      <c r="H10" s="7"/>
      <c r="I10" s="7"/>
      <c r="J10" s="7"/>
      <c r="K10" s="7"/>
      <c r="L10" s="7"/>
      <c r="M10" s="20" t="s">
        <v>31</v>
      </c>
      <c r="N10" s="7"/>
      <c r="O10" s="202" cm="1">
        <f t="array" ref="O10">O34</f>
        <v>0</v>
      </c>
      <c r="P10" s="190"/>
    </row>
    <row r="11" spans="1:16" ht="13.75" customHeight="1" x14ac:dyDescent="0.15">
      <c r="A11" s="20"/>
      <c r="B11" s="7"/>
      <c r="C11" s="7"/>
      <c r="D11" s="101"/>
      <c r="E11" s="101"/>
      <c r="F11" s="101"/>
      <c r="G11" s="7"/>
      <c r="H11" s="7"/>
      <c r="I11" s="7"/>
      <c r="J11" s="7"/>
      <c r="K11" s="7"/>
      <c r="L11" s="7"/>
      <c r="M11" s="20"/>
      <c r="N11" s="7"/>
      <c r="O11" s="137"/>
      <c r="P11" s="190"/>
    </row>
    <row r="12" spans="1:16" ht="13.75" customHeight="1" x14ac:dyDescent="0.15">
      <c r="A12" s="180" t="s">
        <v>7</v>
      </c>
      <c r="B12" s="178" t="s">
        <v>34</v>
      </c>
      <c r="C12" s="176" t="s">
        <v>110</v>
      </c>
      <c r="D12" s="160" t="s">
        <v>35</v>
      </c>
      <c r="E12" s="183" t="s">
        <v>32</v>
      </c>
      <c r="F12" s="182"/>
      <c r="G12" s="182"/>
      <c r="H12" s="182"/>
      <c r="I12" s="182"/>
      <c r="J12" s="184"/>
      <c r="K12" s="183" t="s">
        <v>33</v>
      </c>
      <c r="L12" s="182"/>
      <c r="M12" s="182"/>
      <c r="N12" s="182"/>
      <c r="O12" s="184"/>
    </row>
    <row r="13" spans="1:16" s="175" customFormat="1" ht="42" x14ac:dyDescent="0.15">
      <c r="A13" s="181"/>
      <c r="B13" s="179"/>
      <c r="C13" s="177"/>
      <c r="D13" s="161"/>
      <c r="E13" s="174" t="s">
        <v>111</v>
      </c>
      <c r="F13" s="174" t="s">
        <v>112</v>
      </c>
      <c r="G13" s="174" t="s">
        <v>113</v>
      </c>
      <c r="H13" s="174" t="s">
        <v>123</v>
      </c>
      <c r="I13" s="174" t="s">
        <v>120</v>
      </c>
      <c r="J13" s="174" t="s">
        <v>121</v>
      </c>
      <c r="K13" s="174" t="s">
        <v>122</v>
      </c>
      <c r="L13" s="174" t="s">
        <v>113</v>
      </c>
      <c r="M13" s="174" t="s">
        <v>114</v>
      </c>
      <c r="N13" s="174" t="s">
        <v>120</v>
      </c>
      <c r="O13" s="174" t="s">
        <v>124</v>
      </c>
    </row>
    <row r="14" spans="1:16" ht="13.75" customHeight="1" x14ac:dyDescent="0.15">
      <c r="A14" s="81"/>
      <c r="B14" s="191" t="s">
        <v>37</v>
      </c>
      <c r="C14" s="30"/>
      <c r="D14" s="82"/>
      <c r="E14" s="83"/>
      <c r="F14" s="83"/>
      <c r="G14" s="30"/>
      <c r="H14" s="30"/>
      <c r="I14" s="30"/>
      <c r="J14" s="30"/>
      <c r="K14" s="83"/>
      <c r="L14" s="83"/>
      <c r="M14" s="83"/>
      <c r="N14" s="83"/>
      <c r="O14" s="83"/>
    </row>
    <row r="15" spans="1:16" ht="13.75" customHeight="1" x14ac:dyDescent="0.15">
      <c r="A15" s="84">
        <v>1</v>
      </c>
      <c r="B15" s="192" t="s">
        <v>38</v>
      </c>
      <c r="C15" s="85" t="s">
        <v>39</v>
      </c>
      <c r="D15" s="86">
        <v>1</v>
      </c>
      <c r="E15" s="87"/>
      <c r="F15" s="88"/>
      <c r="G15" s="87" cm="1">
        <f t="array" ref="G15">F15*E15</f>
        <v>0</v>
      </c>
      <c r="H15" s="87"/>
      <c r="I15" s="87"/>
      <c r="J15" s="89" cm="1">
        <f t="array" ref="J15">I15+H15+G15</f>
        <v>0</v>
      </c>
      <c r="K15" s="89" cm="1">
        <f t="array" ref="K15">E15*D15</f>
        <v>0</v>
      </c>
      <c r="L15" s="89" cm="1">
        <f t="array" ref="L15">G15*D15</f>
        <v>0</v>
      </c>
      <c r="M15" s="89" cm="1">
        <f t="array" ref="M15">H15*D15</f>
        <v>0</v>
      </c>
      <c r="N15" s="89" cm="1">
        <f t="array" ref="N15">I15*D15</f>
        <v>0</v>
      </c>
      <c r="O15" s="89" cm="1">
        <f t="array" ref="O15">N15+M15+L15</f>
        <v>0</v>
      </c>
    </row>
    <row r="16" spans="1:16" ht="28" x14ac:dyDescent="0.15">
      <c r="A16" s="31">
        <f>A15+1</f>
        <v>2</v>
      </c>
      <c r="B16" s="156" t="s">
        <v>40</v>
      </c>
      <c r="C16" s="188" t="s">
        <v>39</v>
      </c>
      <c r="D16" s="87">
        <v>1</v>
      </c>
      <c r="E16" s="87"/>
      <c r="F16" s="88"/>
      <c r="G16" s="87" cm="1">
        <f t="array" ref="G16">F16*E16</f>
        <v>0</v>
      </c>
      <c r="H16" s="87"/>
      <c r="I16" s="87"/>
      <c r="J16" s="89" cm="1">
        <f t="array" ref="J16">I16+H16+G16</f>
        <v>0</v>
      </c>
      <c r="K16" s="89" cm="1">
        <f t="array" ref="K16">E16*D16</f>
        <v>0</v>
      </c>
      <c r="L16" s="89" cm="1">
        <f t="array" ref="L16">G16*D16</f>
        <v>0</v>
      </c>
      <c r="M16" s="89" cm="1">
        <f t="array" ref="M16">H16*D16</f>
        <v>0</v>
      </c>
      <c r="N16" s="89" cm="1">
        <f t="array" ref="N16">I16*D16</f>
        <v>0</v>
      </c>
      <c r="O16" s="89" cm="1">
        <f t="array" ref="O16">N16+M16+L16</f>
        <v>0</v>
      </c>
    </row>
    <row r="17" spans="1:15" ht="13.75" customHeight="1" x14ac:dyDescent="0.15">
      <c r="A17" s="84" cm="1">
        <f t="array" ref="A17">A16+1</f>
        <v>3</v>
      </c>
      <c r="B17" s="193" t="s">
        <v>41</v>
      </c>
      <c r="C17" s="85" t="s">
        <v>39</v>
      </c>
      <c r="D17" s="87">
        <v>1</v>
      </c>
      <c r="E17" s="87"/>
      <c r="F17" s="88"/>
      <c r="G17" s="87" cm="1">
        <f t="array" ref="G17">F17*E17</f>
        <v>0</v>
      </c>
      <c r="H17" s="87"/>
      <c r="I17" s="87"/>
      <c r="J17" s="89" cm="1">
        <f t="array" ref="J17">I17+H17+G17</f>
        <v>0</v>
      </c>
      <c r="K17" s="89" cm="1">
        <f t="array" ref="K17">E17*D17</f>
        <v>0</v>
      </c>
      <c r="L17" s="89" cm="1">
        <f t="array" ref="L17">G17*D17</f>
        <v>0</v>
      </c>
      <c r="M17" s="89" cm="1">
        <f t="array" ref="M17">H17*D17</f>
        <v>0</v>
      </c>
      <c r="N17" s="89" cm="1">
        <f t="array" ref="N17">I17*D17</f>
        <v>0</v>
      </c>
      <c r="O17" s="89" cm="1">
        <f t="array" ref="O17">N17+M17+L17</f>
        <v>0</v>
      </c>
    </row>
    <row r="18" spans="1:15" ht="13.75" customHeight="1" x14ac:dyDescent="0.15">
      <c r="A18" s="84" cm="1">
        <f t="array" ref="A18">A17+1</f>
        <v>4</v>
      </c>
      <c r="B18" s="193" t="s">
        <v>42</v>
      </c>
      <c r="C18" s="85" t="s">
        <v>39</v>
      </c>
      <c r="D18" s="87">
        <v>2</v>
      </c>
      <c r="E18" s="90"/>
      <c r="F18" s="88"/>
      <c r="G18" s="87" cm="1">
        <f t="array" ref="G18">F18*E18</f>
        <v>0</v>
      </c>
      <c r="H18" s="90"/>
      <c r="I18" s="90"/>
      <c r="J18" s="91" cm="1">
        <f t="array" ref="J18">I18+H18+G18</f>
        <v>0</v>
      </c>
      <c r="K18" s="91" cm="1">
        <f t="array" ref="K18">E18*D18</f>
        <v>0</v>
      </c>
      <c r="L18" s="91" cm="1">
        <f t="array" ref="L18">G18*D18</f>
        <v>0</v>
      </c>
      <c r="M18" s="91" cm="1">
        <f t="array" ref="M18">H18*D18</f>
        <v>0</v>
      </c>
      <c r="N18" s="91" cm="1">
        <f t="array" ref="N18">I18*D18</f>
        <v>0</v>
      </c>
      <c r="O18" s="91" cm="1">
        <f t="array" ref="O18">N18+M18+L18</f>
        <v>0</v>
      </c>
    </row>
    <row r="19" spans="1:15" ht="13.75" customHeight="1" x14ac:dyDescent="0.15">
      <c r="A19" s="84" cm="1">
        <f t="array" ref="A19">A18+1</f>
        <v>5</v>
      </c>
      <c r="B19" s="194" t="s">
        <v>43</v>
      </c>
      <c r="C19" s="85" t="s">
        <v>44</v>
      </c>
      <c r="D19" s="87">
        <v>115</v>
      </c>
      <c r="E19" s="87"/>
      <c r="F19" s="88"/>
      <c r="G19" s="87" cm="1">
        <f t="array" ref="G19">F19*E19</f>
        <v>0</v>
      </c>
      <c r="H19" s="87"/>
      <c r="I19" s="87"/>
      <c r="J19" s="89" cm="1">
        <f t="array" ref="J19">I19+H19+G19</f>
        <v>0</v>
      </c>
      <c r="K19" s="89" cm="1">
        <f t="array" ref="K19">E19*D19</f>
        <v>0</v>
      </c>
      <c r="L19" s="89" cm="1">
        <f t="array" ref="L19">G19*D19</f>
        <v>0</v>
      </c>
      <c r="M19" s="89" cm="1">
        <f t="array" ref="M19">H19*D19</f>
        <v>0</v>
      </c>
      <c r="N19" s="89" cm="1">
        <f t="array" ref="N19">I19*D19</f>
        <v>0</v>
      </c>
      <c r="O19" s="89" cm="1">
        <f t="array" ref="O19">N19+M19+L19</f>
        <v>0</v>
      </c>
    </row>
    <row r="20" spans="1:15" ht="13.75" customHeight="1" x14ac:dyDescent="0.15">
      <c r="A20" s="30"/>
      <c r="B20" s="195" t="s">
        <v>45</v>
      </c>
      <c r="C20" s="85" t="s">
        <v>44</v>
      </c>
      <c r="D20" s="87" cm="1">
        <f t="array" ref="D20">D19</f>
        <v>115</v>
      </c>
      <c r="E20" s="87"/>
      <c r="F20" s="88"/>
      <c r="G20" s="87" cm="1">
        <f t="array" ref="G20">F20*E20</f>
        <v>0</v>
      </c>
      <c r="H20" s="87"/>
      <c r="I20" s="87"/>
      <c r="J20" s="89" cm="1">
        <f t="array" ref="J20">I20+H20+G20</f>
        <v>0</v>
      </c>
      <c r="K20" s="89" cm="1">
        <f t="array" ref="K20">E20*D20</f>
        <v>0</v>
      </c>
      <c r="L20" s="89" cm="1">
        <f t="array" ref="L20">G20*D20</f>
        <v>0</v>
      </c>
      <c r="M20" s="89" cm="1">
        <f t="array" ref="M20">H20*D20</f>
        <v>0</v>
      </c>
      <c r="N20" s="89" cm="1">
        <f t="array" ref="N20">I20*D20</f>
        <v>0</v>
      </c>
      <c r="O20" s="89" cm="1">
        <f t="array" ref="O20">N20+M20+L20</f>
        <v>0</v>
      </c>
    </row>
    <row r="21" spans="1:15" ht="13.75" customHeight="1" x14ac:dyDescent="0.15">
      <c r="A21" s="84" cm="1">
        <f t="array" ref="A21">A19+1</f>
        <v>6</v>
      </c>
      <c r="B21" s="194" t="s">
        <v>46</v>
      </c>
      <c r="C21" s="85" t="s">
        <v>47</v>
      </c>
      <c r="D21" s="87" cm="1">
        <f t="array" ref="D21">D19*2</f>
        <v>230</v>
      </c>
      <c r="E21" s="87"/>
      <c r="F21" s="88"/>
      <c r="G21" s="87" cm="1">
        <f t="array" ref="G21">F21*E21</f>
        <v>0</v>
      </c>
      <c r="H21" s="87"/>
      <c r="I21" s="87"/>
      <c r="J21" s="89" cm="1">
        <f t="array" ref="J21">I21+H21+G21</f>
        <v>0</v>
      </c>
      <c r="K21" s="89" cm="1">
        <f t="array" ref="K21">E21*D21</f>
        <v>0</v>
      </c>
      <c r="L21" s="89" cm="1">
        <f t="array" ref="L21">G21*D21</f>
        <v>0</v>
      </c>
      <c r="M21" s="89" cm="1">
        <f t="array" ref="M21">H21*D21</f>
        <v>0</v>
      </c>
      <c r="N21" s="89" cm="1">
        <f t="array" ref="N21">I21*D21</f>
        <v>0</v>
      </c>
      <c r="O21" s="89" cm="1">
        <f t="array" ref="O21">N21+M21+L21</f>
        <v>0</v>
      </c>
    </row>
    <row r="22" spans="1:15" ht="13.75" customHeight="1" x14ac:dyDescent="0.15">
      <c r="A22" s="30"/>
      <c r="B22" s="195" t="s">
        <v>48</v>
      </c>
      <c r="C22" s="85" t="s">
        <v>47</v>
      </c>
      <c r="D22" s="87" cm="1">
        <f t="array" ref="D22">D21*1.1</f>
        <v>253.00000000000003</v>
      </c>
      <c r="E22" s="87"/>
      <c r="F22" s="88"/>
      <c r="G22" s="87" cm="1">
        <f t="array" ref="G22">F22*E22</f>
        <v>0</v>
      </c>
      <c r="H22" s="87"/>
      <c r="I22" s="87"/>
      <c r="J22" s="89" cm="1">
        <f t="array" ref="J22">I22+H22+G22</f>
        <v>0</v>
      </c>
      <c r="K22" s="89" cm="1">
        <f t="array" ref="K22">E22*D22</f>
        <v>0</v>
      </c>
      <c r="L22" s="89" cm="1">
        <f t="array" ref="L22">G22*D22</f>
        <v>0</v>
      </c>
      <c r="M22" s="89" cm="1">
        <f t="array" ref="M22">H22*D22</f>
        <v>0</v>
      </c>
      <c r="N22" s="89" cm="1">
        <f t="array" ref="N22">I22*D22</f>
        <v>0</v>
      </c>
      <c r="O22" s="89" cm="1">
        <f t="array" ref="O22">N22+M22+L22</f>
        <v>0</v>
      </c>
    </row>
    <row r="23" spans="1:15" ht="13.75" customHeight="1" x14ac:dyDescent="0.15">
      <c r="A23" s="84" cm="1">
        <f t="array" ref="A23">A21+1</f>
        <v>7</v>
      </c>
      <c r="B23" s="196" t="s">
        <v>49</v>
      </c>
      <c r="C23" s="85" t="s">
        <v>50</v>
      </c>
      <c r="D23" s="87">
        <v>2</v>
      </c>
      <c r="E23" s="87"/>
      <c r="F23" s="88"/>
      <c r="G23" s="87" cm="1">
        <f t="array" ref="G23">F23*E23</f>
        <v>0</v>
      </c>
      <c r="H23" s="87"/>
      <c r="I23" s="87"/>
      <c r="J23" s="89" cm="1">
        <f t="array" ref="J23">I23+H23+G23</f>
        <v>0</v>
      </c>
      <c r="K23" s="89" cm="1">
        <f t="array" ref="K23">E23*D23</f>
        <v>0</v>
      </c>
      <c r="L23" s="89" cm="1">
        <f t="array" ref="L23">G23*D23</f>
        <v>0</v>
      </c>
      <c r="M23" s="89" cm="1">
        <f t="array" ref="M23">H23*D23</f>
        <v>0</v>
      </c>
      <c r="N23" s="89" cm="1">
        <f t="array" ref="N23">I23*D23</f>
        <v>0</v>
      </c>
      <c r="O23" s="89" cm="1">
        <f t="array" ref="O23">N23+M23+L23</f>
        <v>0</v>
      </c>
    </row>
    <row r="24" spans="1:15" ht="28" x14ac:dyDescent="0.15">
      <c r="A24" s="93"/>
      <c r="B24" s="201" t="s">
        <v>51</v>
      </c>
      <c r="C24" s="85" t="s">
        <v>52</v>
      </c>
      <c r="D24" s="87">
        <v>1</v>
      </c>
      <c r="E24" s="87"/>
      <c r="F24" s="88"/>
      <c r="G24" s="87" cm="1">
        <f t="array" ref="G24">F24*E24</f>
        <v>0</v>
      </c>
      <c r="H24" s="87"/>
      <c r="I24" s="87"/>
      <c r="J24" s="89" cm="1">
        <f t="array" ref="J24">I24+H24+G24</f>
        <v>0</v>
      </c>
      <c r="K24" s="89" cm="1">
        <f t="array" ref="K24">E24*D24</f>
        <v>0</v>
      </c>
      <c r="L24" s="89" cm="1">
        <f t="array" ref="L24">G24*D24</f>
        <v>0</v>
      </c>
      <c r="M24" s="89" cm="1">
        <f t="array" ref="M24">H24*D24</f>
        <v>0</v>
      </c>
      <c r="N24" s="89" cm="1">
        <f t="array" ref="N24">I24*D24</f>
        <v>0</v>
      </c>
      <c r="O24" s="89" cm="1">
        <f t="array" ref="O24">N24+M24+L24</f>
        <v>0</v>
      </c>
    </row>
    <row r="25" spans="1:15" ht="13.75" customHeight="1" x14ac:dyDescent="0.15">
      <c r="A25" s="84">
        <v>8</v>
      </c>
      <c r="B25" s="197" t="s">
        <v>53</v>
      </c>
      <c r="C25" s="85" t="s">
        <v>47</v>
      </c>
      <c r="D25" s="87">
        <v>264</v>
      </c>
      <c r="E25" s="88"/>
      <c r="F25" s="88"/>
      <c r="G25" s="87" cm="1">
        <f t="array" ref="G25">F25*E25</f>
        <v>0</v>
      </c>
      <c r="H25" s="87"/>
      <c r="I25" s="87"/>
      <c r="J25" s="89" cm="1">
        <f t="array" ref="J25">I25+H25+G25</f>
        <v>0</v>
      </c>
      <c r="K25" s="89" cm="1">
        <f t="array" ref="K25">ROUND(E25*D25,2)</f>
        <v>0</v>
      </c>
      <c r="L25" s="89" cm="1">
        <f t="array" ref="L25">ROUND(G25*D25,2)</f>
        <v>0</v>
      </c>
      <c r="M25" s="89" cm="1">
        <f t="array" ref="M25">ROUND(H25*D25,2)</f>
        <v>0</v>
      </c>
      <c r="N25" s="89" cm="1">
        <f t="array" ref="N25">ROUND(I25*D25,2)</f>
        <v>0</v>
      </c>
      <c r="O25" s="89" cm="1">
        <f t="array" ref="O25">N25+M25+L25</f>
        <v>0</v>
      </c>
    </row>
    <row r="26" spans="1:15" ht="13.75" customHeight="1" x14ac:dyDescent="0.15">
      <c r="A26" s="30"/>
      <c r="B26" s="198" t="s">
        <v>54</v>
      </c>
      <c r="C26" s="85" t="s">
        <v>47</v>
      </c>
      <c r="D26" s="87" cm="1">
        <f t="array" ref="D26">D25</f>
        <v>264</v>
      </c>
      <c r="E26" s="88"/>
      <c r="F26" s="88"/>
      <c r="G26" s="87" cm="1">
        <f t="array" ref="G26">F26*E26</f>
        <v>0</v>
      </c>
      <c r="H26" s="88"/>
      <c r="I26" s="87"/>
      <c r="J26" s="89" cm="1">
        <f t="array" ref="J26">I26+H26+G26</f>
        <v>0</v>
      </c>
      <c r="K26" s="89" cm="1">
        <f t="array" ref="K26">ROUND(E26*D26,2)</f>
        <v>0</v>
      </c>
      <c r="L26" s="89" cm="1">
        <f t="array" ref="L26">ROUND(G26*D26,2)</f>
        <v>0</v>
      </c>
      <c r="M26" s="89" cm="1">
        <f t="array" ref="M26">ROUND(H26*D26,2)</f>
        <v>0</v>
      </c>
      <c r="N26" s="89" cm="1">
        <f t="array" ref="N26">ROUND(I26*D26,2)</f>
        <v>0</v>
      </c>
      <c r="O26" s="89" cm="1">
        <f t="array" ref="O26">N26+M26+L26</f>
        <v>0</v>
      </c>
    </row>
    <row r="27" spans="1:15" ht="13.75" customHeight="1" x14ac:dyDescent="0.15">
      <c r="A27" s="84" cm="1">
        <f t="array" ref="A27">A25+1</f>
        <v>9</v>
      </c>
      <c r="B27" s="197" t="s">
        <v>55</v>
      </c>
      <c r="C27" s="85" t="s">
        <v>47</v>
      </c>
      <c r="D27" s="87" cm="1">
        <f t="array" ref="D27">D25</f>
        <v>264</v>
      </c>
      <c r="E27" s="88"/>
      <c r="F27" s="88"/>
      <c r="G27" s="87" cm="1">
        <f t="array" ref="G27">F27*E27</f>
        <v>0</v>
      </c>
      <c r="H27" s="87"/>
      <c r="I27" s="87"/>
      <c r="J27" s="89" cm="1">
        <f t="array" ref="J27">I27+H27+G27</f>
        <v>0</v>
      </c>
      <c r="K27" s="89" cm="1">
        <f t="array" ref="K27">ROUND(E27*D27,2)</f>
        <v>0</v>
      </c>
      <c r="L27" s="89" cm="1">
        <f t="array" ref="L27">ROUND(G27*D27,2)</f>
        <v>0</v>
      </c>
      <c r="M27" s="89" cm="1">
        <f t="array" ref="M27">ROUND(H27*D27,2)</f>
        <v>0</v>
      </c>
      <c r="N27" s="89" cm="1">
        <f t="array" ref="N27">ROUND(I27*D27,2)</f>
        <v>0</v>
      </c>
      <c r="O27" s="89" cm="1">
        <f t="array" ref="O27">N27+M27+L27</f>
        <v>0</v>
      </c>
    </row>
    <row r="28" spans="1:15" ht="13.75" customHeight="1" x14ac:dyDescent="0.15">
      <c r="A28" s="30"/>
      <c r="B28" s="198" t="s">
        <v>56</v>
      </c>
      <c r="C28" s="85" t="s">
        <v>47</v>
      </c>
      <c r="D28" s="87" cm="1">
        <f t="array" ref="D28">D27*1.1</f>
        <v>290.40000000000003</v>
      </c>
      <c r="E28" s="88"/>
      <c r="F28" s="88"/>
      <c r="G28" s="87" cm="1">
        <f t="array" ref="G28">F28*E28</f>
        <v>0</v>
      </c>
      <c r="H28" s="88"/>
      <c r="I28" s="87"/>
      <c r="J28" s="89" cm="1">
        <f t="array" ref="J28">I28+H28+G28</f>
        <v>0</v>
      </c>
      <c r="K28" s="89" cm="1">
        <f t="array" ref="K28">ROUND(E28*D28,2)</f>
        <v>0</v>
      </c>
      <c r="L28" s="89" cm="1">
        <f t="array" ref="L28">ROUND(G28*D28,2)</f>
        <v>0</v>
      </c>
      <c r="M28" s="89" cm="1">
        <f t="array" ref="M28">ROUND(H28*D28,2)</f>
        <v>0</v>
      </c>
      <c r="N28" s="89" cm="1">
        <f t="array" ref="N28">ROUND(I28*D28,2)</f>
        <v>0</v>
      </c>
      <c r="O28" s="89" cm="1">
        <f t="array" ref="O28">N28+M28+L28</f>
        <v>0</v>
      </c>
    </row>
    <row r="29" spans="1:15" ht="13.75" customHeight="1" x14ac:dyDescent="0.15">
      <c r="A29" s="84">
        <v>12</v>
      </c>
      <c r="B29" s="196" t="s">
        <v>57</v>
      </c>
      <c r="C29" s="85" t="s">
        <v>47</v>
      </c>
      <c r="D29" s="87">
        <v>130</v>
      </c>
      <c r="E29" s="87"/>
      <c r="F29" s="88"/>
      <c r="G29" s="87" cm="1">
        <f t="array" ref="G29">F29*E29</f>
        <v>0</v>
      </c>
      <c r="H29" s="87"/>
      <c r="I29" s="87"/>
      <c r="J29" s="89" cm="1">
        <f t="array" ref="J29">I29+H29+G29</f>
        <v>0</v>
      </c>
      <c r="K29" s="89" cm="1">
        <f t="array" ref="K29">E29*D29</f>
        <v>0</v>
      </c>
      <c r="L29" s="89" cm="1">
        <f t="array" ref="L29">G29*D29</f>
        <v>0</v>
      </c>
      <c r="M29" s="89" cm="1">
        <f t="array" ref="M29">H29*D29</f>
        <v>0</v>
      </c>
      <c r="N29" s="89" cm="1">
        <f t="array" ref="N29">I29*D29</f>
        <v>0</v>
      </c>
      <c r="O29" s="89" cm="1">
        <f t="array" ref="O29">N29+M29+L29</f>
        <v>0</v>
      </c>
    </row>
    <row r="30" spans="1:15" ht="13.75" customHeight="1" x14ac:dyDescent="0.15">
      <c r="A30" s="30"/>
      <c r="B30" s="199" t="s">
        <v>58</v>
      </c>
      <c r="C30" s="85" t="s">
        <v>47</v>
      </c>
      <c r="D30" s="87" cm="1">
        <f t="array" ref="D30">D29</f>
        <v>130</v>
      </c>
      <c r="E30" s="87"/>
      <c r="F30" s="88"/>
      <c r="G30" s="87" cm="1">
        <f t="array" ref="G30">F30*E30</f>
        <v>0</v>
      </c>
      <c r="H30" s="87"/>
      <c r="I30" s="87"/>
      <c r="J30" s="89" cm="1">
        <f t="array" ref="J30">I30+H30+G30</f>
        <v>0</v>
      </c>
      <c r="K30" s="89" cm="1">
        <f t="array" ref="K30">E30*D30</f>
        <v>0</v>
      </c>
      <c r="L30" s="89" cm="1">
        <f t="array" ref="L30">G30*D30</f>
        <v>0</v>
      </c>
      <c r="M30" s="89" cm="1">
        <f t="array" ref="M30">H30*D30</f>
        <v>0</v>
      </c>
      <c r="N30" s="89" cm="1">
        <f t="array" ref="N30">I30*D30</f>
        <v>0</v>
      </c>
      <c r="O30" s="89" cm="1">
        <f t="array" ref="O30">N30+M30+L30</f>
        <v>0</v>
      </c>
    </row>
    <row r="31" spans="1:15" ht="13.75" customHeight="1" x14ac:dyDescent="0.15">
      <c r="A31" s="30"/>
      <c r="B31" s="198" t="s">
        <v>48</v>
      </c>
      <c r="C31" s="85" t="s">
        <v>47</v>
      </c>
      <c r="D31" s="87" cm="1">
        <f t="array" ref="D31">D29*1.1</f>
        <v>143</v>
      </c>
      <c r="E31" s="87"/>
      <c r="F31" s="88"/>
      <c r="G31" s="87" cm="1">
        <f t="array" ref="G31">F31*E31</f>
        <v>0</v>
      </c>
      <c r="H31" s="87"/>
      <c r="I31" s="87"/>
      <c r="J31" s="89" cm="1">
        <f t="array" ref="J31">I31+H31+G31</f>
        <v>0</v>
      </c>
      <c r="K31" s="89" cm="1">
        <f t="array" ref="K31">E31*D31</f>
        <v>0</v>
      </c>
      <c r="L31" s="89" cm="1">
        <f t="array" ref="L31">G31*D31</f>
        <v>0</v>
      </c>
      <c r="M31" s="89" cm="1">
        <f t="array" ref="M31">H31*D31</f>
        <v>0</v>
      </c>
      <c r="N31" s="89" cm="1">
        <f t="array" ref="N31">I31*D31</f>
        <v>0</v>
      </c>
      <c r="O31" s="89" cm="1">
        <f t="array" ref="O31">N31+M31+L31</f>
        <v>0</v>
      </c>
    </row>
    <row r="32" spans="1:15" ht="13.75" customHeight="1" x14ac:dyDescent="0.15">
      <c r="A32" s="84">
        <v>13</v>
      </c>
      <c r="B32" s="192" t="s">
        <v>59</v>
      </c>
      <c r="C32" s="85" t="s">
        <v>60</v>
      </c>
      <c r="D32" s="87">
        <v>1</v>
      </c>
      <c r="E32" s="87"/>
      <c r="F32" s="88"/>
      <c r="G32" s="87" cm="1">
        <f t="array" ref="G32">F32*E32</f>
        <v>0</v>
      </c>
      <c r="H32" s="87"/>
      <c r="I32" s="87"/>
      <c r="J32" s="89" cm="1">
        <f t="array" ref="J32">I32+H32+G32</f>
        <v>0</v>
      </c>
      <c r="K32" s="89" cm="1">
        <f t="array" ref="K32">E32*D32</f>
        <v>0</v>
      </c>
      <c r="L32" s="89" cm="1">
        <f t="array" ref="L32">G32*D32</f>
        <v>0</v>
      </c>
      <c r="M32" s="89" cm="1">
        <f t="array" ref="M32">H32*D32</f>
        <v>0</v>
      </c>
      <c r="N32" s="89" cm="1">
        <f t="array" ref="N32">I32*D32</f>
        <v>0</v>
      </c>
      <c r="O32" s="89" cm="1">
        <f t="array" ref="O32">N32+M32+L32</f>
        <v>0</v>
      </c>
    </row>
    <row r="33" spans="1:15" ht="13.75" customHeight="1" x14ac:dyDescent="0.15">
      <c r="A33" s="84" cm="1">
        <f t="array" ref="A33">A32+1</f>
        <v>14</v>
      </c>
      <c r="B33" s="196" t="s">
        <v>61</v>
      </c>
      <c r="C33" s="85" t="s">
        <v>62</v>
      </c>
      <c r="D33" s="87">
        <v>1</v>
      </c>
      <c r="E33" s="87"/>
      <c r="F33" s="88"/>
      <c r="G33" s="87" cm="1">
        <f t="array" ref="G33">F33*E33</f>
        <v>0</v>
      </c>
      <c r="H33" s="87"/>
      <c r="I33" s="87"/>
      <c r="J33" s="89" cm="1">
        <f t="array" ref="J33">I33+H33+G33</f>
        <v>0</v>
      </c>
      <c r="K33" s="89" cm="1">
        <f t="array" ref="K33">E33*D33</f>
        <v>0</v>
      </c>
      <c r="L33" s="89" cm="1">
        <f t="array" ref="L33">G33*D33</f>
        <v>0</v>
      </c>
      <c r="M33" s="89" cm="1">
        <f t="array" ref="M33">H33*D33</f>
        <v>0</v>
      </c>
      <c r="N33" s="89" cm="1">
        <f t="array" ref="N33">I33*D33</f>
        <v>0</v>
      </c>
      <c r="O33" s="89" cm="1">
        <f t="array" ref="O33">N33+M33+L33</f>
        <v>0</v>
      </c>
    </row>
    <row r="34" spans="1:15" ht="13.75" customHeight="1" x14ac:dyDescent="0.15">
      <c r="A34" s="30"/>
      <c r="B34" s="200" t="s">
        <v>63</v>
      </c>
      <c r="C34" s="189" t="s">
        <v>36</v>
      </c>
      <c r="D34" s="83"/>
      <c r="E34" s="83"/>
      <c r="F34" s="83"/>
      <c r="G34" s="82"/>
      <c r="H34" s="82"/>
      <c r="I34" s="82"/>
      <c r="J34" s="82"/>
      <c r="K34" s="203" cm="1">
        <f t="array" ref="K34">SUM(K16:K33)</f>
        <v>0</v>
      </c>
      <c r="L34" s="204" cm="1">
        <f t="array" ref="L34">SUM(L16:L33)</f>
        <v>0</v>
      </c>
      <c r="M34" s="204" cm="1">
        <f t="array" ref="M34">SUM(M16:M33)</f>
        <v>0</v>
      </c>
      <c r="N34" s="204" cm="1">
        <f t="array" ref="N34">SUM(N16:N33)</f>
        <v>0</v>
      </c>
      <c r="O34" s="204" cm="1">
        <f t="array" ref="O34">SUM(O15:O33)</f>
        <v>0</v>
      </c>
    </row>
    <row r="35" spans="1:15" ht="13.75" customHeight="1" x14ac:dyDescent="0.15">
      <c r="A35" s="94"/>
      <c r="B35" s="95"/>
      <c r="C35" s="96"/>
      <c r="D35" s="97"/>
      <c r="E35" s="97"/>
      <c r="F35" s="97"/>
      <c r="G35" s="98"/>
      <c r="H35" s="98"/>
      <c r="I35" s="98"/>
      <c r="J35" s="98"/>
      <c r="K35" s="98"/>
      <c r="L35" s="99"/>
      <c r="M35" s="99"/>
      <c r="N35" s="99"/>
      <c r="O35" s="100"/>
    </row>
    <row r="36" spans="1:15" ht="13.75" customHeight="1" x14ac:dyDescent="0.15">
      <c r="A36" s="6"/>
      <c r="B36" s="158" t="s">
        <v>108</v>
      </c>
      <c r="C36" s="43"/>
      <c r="D36" s="101"/>
      <c r="E36" s="101"/>
      <c r="F36" s="101"/>
      <c r="G36" s="7"/>
      <c r="H36" s="7"/>
      <c r="I36" s="7"/>
      <c r="J36" s="7"/>
      <c r="K36" s="7"/>
      <c r="L36" s="7"/>
      <c r="M36" s="7"/>
      <c r="N36" s="7"/>
      <c r="O36" s="7"/>
    </row>
    <row r="37" spans="1:15" ht="13.75" customHeight="1" x14ac:dyDescent="0.15">
      <c r="A37" s="6"/>
      <c r="B37" s="159"/>
      <c r="C37" s="7"/>
      <c r="D37" s="138"/>
      <c r="E37" s="101"/>
      <c r="F37" s="101"/>
      <c r="G37" s="7"/>
      <c r="H37" s="7"/>
      <c r="I37" s="7"/>
      <c r="J37" s="7"/>
      <c r="K37" s="7"/>
      <c r="L37" s="7"/>
      <c r="M37" s="7"/>
      <c r="N37" s="7"/>
      <c r="O37" s="102"/>
    </row>
    <row r="38" spans="1:15" ht="13.75" customHeight="1" x14ac:dyDescent="0.15">
      <c r="A38" s="6"/>
      <c r="B38" s="158" t="s">
        <v>109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</sheetData>
  <mergeCells count="6">
    <mergeCell ref="A12:A13"/>
    <mergeCell ref="B12:B13"/>
    <mergeCell ref="C12:C13"/>
    <mergeCell ref="D12:D13"/>
    <mergeCell ref="E12:J12"/>
    <mergeCell ref="K12:O12"/>
  </mergeCells>
  <pageMargins left="0.19685" right="0.19685" top="0.748031" bottom="0.748031" header="0.51181100000000002" footer="0.51181100000000002"/>
  <pageSetup scale="60"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"/>
  <sheetViews>
    <sheetView showGridLines="0" workbookViewId="0">
      <selection activeCell="D25" sqref="D25"/>
    </sheetView>
  </sheetViews>
  <sheetFormatPr baseColWidth="10" defaultColWidth="8.83203125" defaultRowHeight="12.75" customHeight="1" x14ac:dyDescent="0.15"/>
  <cols>
    <col min="1" max="1" width="5.83203125" style="1" customWidth="1"/>
    <col min="2" max="2" width="44.6640625" style="1" customWidth="1"/>
    <col min="3" max="3" width="8.83203125" style="1" customWidth="1"/>
    <col min="4" max="4" width="9.6640625" style="1" customWidth="1"/>
    <col min="5" max="5" width="10.6640625" style="1" customWidth="1"/>
    <col min="6" max="6" width="15.33203125" style="1" customWidth="1"/>
    <col min="7" max="7" width="9.33203125" style="1" customWidth="1"/>
    <col min="8" max="8" width="11.33203125" style="1" customWidth="1"/>
    <col min="9" max="9" width="11" style="1" customWidth="1"/>
    <col min="10" max="10" width="9.6640625" style="1" customWidth="1"/>
    <col min="11" max="11" width="11" style="1" customWidth="1"/>
    <col min="12" max="12" width="12.6640625" style="1" customWidth="1"/>
    <col min="13" max="13" width="12.1640625" style="1" customWidth="1"/>
    <col min="14" max="14" width="11.5" style="1" customWidth="1"/>
    <col min="15" max="15" width="11.6640625" style="1" customWidth="1"/>
    <col min="16" max="16" width="8.83203125" style="1" customWidth="1"/>
    <col min="17" max="16384" width="8.83203125" style="1"/>
  </cols>
  <sheetData>
    <row r="1" spans="1:15" ht="13.75" customHeight="1" x14ac:dyDescent="0.15">
      <c r="A1" s="149" t="s">
        <v>107</v>
      </c>
      <c r="B1" s="3"/>
      <c r="C1" s="103"/>
      <c r="D1" s="104"/>
      <c r="E1" s="104"/>
      <c r="F1" s="105"/>
      <c r="G1" s="104"/>
      <c r="H1" s="104"/>
      <c r="I1" s="104"/>
      <c r="J1" s="106"/>
      <c r="K1" s="104"/>
      <c r="L1" s="104"/>
      <c r="M1" s="104"/>
      <c r="N1" s="104"/>
      <c r="O1" s="107"/>
    </row>
    <row r="2" spans="1:15" ht="13.75" customHeight="1" x14ac:dyDescent="0.15">
      <c r="A2" s="149" t="s">
        <v>4</v>
      </c>
      <c r="B2" s="7"/>
      <c r="C2" s="14"/>
      <c r="D2" s="108"/>
      <c r="E2" s="108"/>
      <c r="F2" s="7"/>
      <c r="G2" s="108"/>
      <c r="H2" s="108"/>
      <c r="I2" s="108"/>
      <c r="J2" s="109"/>
      <c r="K2" s="108"/>
      <c r="L2" s="108"/>
      <c r="M2" s="108"/>
      <c r="N2" s="108"/>
      <c r="O2" s="110"/>
    </row>
    <row r="3" spans="1:15" ht="13.75" customHeight="1" x14ac:dyDescent="0.15">
      <c r="A3" s="15"/>
      <c r="B3" s="16"/>
      <c r="C3" s="111"/>
      <c r="D3" s="108"/>
      <c r="E3" s="108"/>
      <c r="F3" s="112"/>
      <c r="G3" s="108"/>
      <c r="H3" s="108"/>
      <c r="I3" s="108"/>
      <c r="J3" s="109"/>
      <c r="K3" s="108"/>
      <c r="L3" s="108"/>
      <c r="M3" s="108"/>
      <c r="N3" s="108"/>
      <c r="O3" s="110"/>
    </row>
    <row r="4" spans="1:15" ht="13.75" customHeight="1" x14ac:dyDescent="0.15">
      <c r="A4" s="146" t="s">
        <v>99</v>
      </c>
      <c r="B4" s="16"/>
      <c r="C4" s="111"/>
      <c r="D4" s="113"/>
      <c r="E4" s="108"/>
      <c r="G4" s="114"/>
      <c r="H4" s="108"/>
      <c r="I4" s="108"/>
      <c r="J4" s="109"/>
      <c r="K4" s="108"/>
      <c r="L4" s="108"/>
      <c r="M4" s="108"/>
      <c r="N4" s="108"/>
      <c r="O4" s="110"/>
    </row>
    <row r="5" spans="1:15" ht="13.75" customHeight="1" x14ac:dyDescent="0.15">
      <c r="A5" s="147" t="s">
        <v>100</v>
      </c>
      <c r="B5" s="7"/>
      <c r="C5" s="111"/>
      <c r="D5" s="108"/>
      <c r="E5" s="108"/>
      <c r="G5" s="108"/>
      <c r="H5" s="108"/>
      <c r="I5" s="108"/>
      <c r="J5" s="109"/>
      <c r="K5" s="108"/>
      <c r="L5" s="108"/>
      <c r="M5" s="108"/>
      <c r="N5" s="108"/>
      <c r="O5" s="110"/>
    </row>
    <row r="6" spans="1:15" ht="13.75" customHeight="1" x14ac:dyDescent="0.15">
      <c r="A6" s="148" t="s">
        <v>101</v>
      </c>
      <c r="B6" s="7"/>
      <c r="C6" s="1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</row>
    <row r="7" spans="1:15" ht="13.75" customHeight="1" x14ac:dyDescent="0.15">
      <c r="A7" s="19"/>
      <c r="B7" s="7"/>
      <c r="C7" s="117"/>
      <c r="D7" s="7"/>
      <c r="E7" s="7"/>
      <c r="F7" s="78" t="s">
        <v>64</v>
      </c>
      <c r="G7" s="7"/>
      <c r="H7" s="7"/>
      <c r="I7" s="7"/>
      <c r="J7" s="7"/>
      <c r="K7" s="7"/>
      <c r="L7" s="7"/>
      <c r="M7" s="7"/>
      <c r="N7" s="7"/>
      <c r="O7" s="118"/>
    </row>
    <row r="8" spans="1:15" ht="13.75" customHeight="1" x14ac:dyDescent="0.15">
      <c r="A8" s="115"/>
      <c r="B8" s="7"/>
      <c r="C8" s="108"/>
      <c r="D8" s="108"/>
      <c r="E8" s="108"/>
      <c r="F8" s="162" t="s">
        <v>115</v>
      </c>
      <c r="G8" s="7"/>
      <c r="H8" s="7"/>
      <c r="I8" s="7"/>
      <c r="J8" s="109"/>
      <c r="K8" s="7"/>
      <c r="L8" s="7"/>
      <c r="M8" s="73" t="s">
        <v>65</v>
      </c>
      <c r="N8" s="119"/>
      <c r="O8" s="120" cm="1">
        <f t="array" ref="O8">O20</f>
        <v>0</v>
      </c>
    </row>
    <row r="9" spans="1:15" ht="13.75" customHeight="1" x14ac:dyDescent="0.15">
      <c r="A9" s="185"/>
      <c r="B9" s="7"/>
      <c r="C9" s="108"/>
      <c r="D9" s="108"/>
      <c r="E9" s="108"/>
      <c r="F9" s="162"/>
      <c r="G9" s="7"/>
      <c r="H9" s="7"/>
      <c r="I9" s="7"/>
      <c r="J9" s="109"/>
      <c r="K9" s="7"/>
      <c r="L9" s="7"/>
      <c r="M9" s="73"/>
      <c r="N9" s="7"/>
      <c r="O9" s="7"/>
    </row>
    <row r="10" spans="1:15" ht="13.75" customHeight="1" x14ac:dyDescent="0.15">
      <c r="A10" s="180" t="s">
        <v>7</v>
      </c>
      <c r="B10" s="178" t="s">
        <v>34</v>
      </c>
      <c r="C10" s="176" t="s">
        <v>110</v>
      </c>
      <c r="D10" s="160" t="s">
        <v>35</v>
      </c>
      <c r="E10" s="183" t="s">
        <v>32</v>
      </c>
      <c r="F10" s="182"/>
      <c r="G10" s="182"/>
      <c r="H10" s="182"/>
      <c r="I10" s="182"/>
      <c r="J10" s="184"/>
      <c r="K10" s="183" t="s">
        <v>33</v>
      </c>
      <c r="L10" s="182"/>
      <c r="M10" s="182"/>
      <c r="N10" s="182"/>
      <c r="O10" s="184"/>
    </row>
    <row r="11" spans="1:15" s="175" customFormat="1" ht="28" x14ac:dyDescent="0.15">
      <c r="A11" s="181"/>
      <c r="B11" s="179"/>
      <c r="C11" s="177"/>
      <c r="D11" s="161"/>
      <c r="E11" s="174" t="s">
        <v>111</v>
      </c>
      <c r="F11" s="174" t="s">
        <v>112</v>
      </c>
      <c r="G11" s="174" t="s">
        <v>113</v>
      </c>
      <c r="H11" s="174" t="s">
        <v>123</v>
      </c>
      <c r="I11" s="174" t="s">
        <v>120</v>
      </c>
      <c r="J11" s="174" t="s">
        <v>121</v>
      </c>
      <c r="K11" s="174" t="s">
        <v>122</v>
      </c>
      <c r="L11" s="174" t="s">
        <v>113</v>
      </c>
      <c r="M11" s="174" t="s">
        <v>123</v>
      </c>
      <c r="N11" s="174" t="s">
        <v>120</v>
      </c>
      <c r="O11" s="174" t="s">
        <v>124</v>
      </c>
    </row>
    <row r="12" spans="1:15" ht="13.75" customHeight="1" x14ac:dyDescent="0.15">
      <c r="A12" s="126"/>
      <c r="B12" s="128" t="s">
        <v>66</v>
      </c>
      <c r="C12" s="127"/>
      <c r="D12" s="127"/>
      <c r="E12" s="88"/>
      <c r="F12" s="88"/>
      <c r="G12" s="87"/>
      <c r="H12" s="88"/>
      <c r="I12" s="88"/>
      <c r="J12" s="88"/>
      <c r="K12" s="88"/>
      <c r="L12" s="88"/>
      <c r="M12" s="88"/>
      <c r="N12" s="88"/>
      <c r="O12" s="88"/>
    </row>
    <row r="13" spans="1:15" ht="22.5" customHeight="1" x14ac:dyDescent="0.15">
      <c r="A13" s="126"/>
      <c r="B13" s="129" t="s">
        <v>67</v>
      </c>
      <c r="C13" s="127"/>
      <c r="D13" s="127"/>
      <c r="E13" s="88"/>
      <c r="F13" s="88"/>
      <c r="G13" s="87"/>
      <c r="H13" s="88"/>
      <c r="I13" s="88"/>
      <c r="J13" s="88"/>
      <c r="K13" s="88"/>
      <c r="L13" s="88"/>
      <c r="M13" s="88"/>
      <c r="N13" s="88"/>
      <c r="O13" s="88"/>
    </row>
    <row r="14" spans="1:15" ht="42" x14ac:dyDescent="0.15">
      <c r="A14" s="31">
        <v>1</v>
      </c>
      <c r="B14" s="61" t="s">
        <v>68</v>
      </c>
      <c r="C14" s="60" t="s">
        <v>69</v>
      </c>
      <c r="D14" s="127">
        <v>3</v>
      </c>
      <c r="E14" s="90"/>
      <c r="F14" s="90"/>
      <c r="G14" s="91" cm="1">
        <f t="array" ref="G14">F14*E14</f>
        <v>0</v>
      </c>
      <c r="H14" s="91"/>
      <c r="I14" s="91"/>
      <c r="J14" s="187" cm="1">
        <f t="array" ref="J14">I14+H14+G14</f>
        <v>0</v>
      </c>
      <c r="K14" s="91" cm="1">
        <f t="array" ref="K14">ROUND(E14*D14,2)</f>
        <v>0</v>
      </c>
      <c r="L14" s="91" cm="1">
        <f t="array" ref="L14">ROUND(G14*D14,2)</f>
        <v>0</v>
      </c>
      <c r="M14" s="91" cm="1">
        <f t="array" ref="M14">ROUND(H14*D14,2)</f>
        <v>0</v>
      </c>
      <c r="N14" s="91" cm="1">
        <f t="array" ref="N14">ROUND(I14*D14,2)</f>
        <v>0</v>
      </c>
      <c r="O14" s="91" cm="1">
        <f t="array" ref="O14">N14+M14+L14</f>
        <v>0</v>
      </c>
    </row>
    <row r="15" spans="1:15" ht="14" x14ac:dyDescent="0.15">
      <c r="A15" s="126" cm="1">
        <f t="array" ref="A15">A14+1</f>
        <v>2</v>
      </c>
      <c r="B15" s="61" t="s">
        <v>70</v>
      </c>
      <c r="C15" s="60" t="s">
        <v>69</v>
      </c>
      <c r="D15" s="127">
        <v>3</v>
      </c>
      <c r="E15" s="90"/>
      <c r="F15" s="90"/>
      <c r="G15" s="91" cm="1">
        <f t="array" ref="G15">F15*E15</f>
        <v>0</v>
      </c>
      <c r="H15" s="91"/>
      <c r="I15" s="91"/>
      <c r="J15" s="187" cm="1">
        <f t="array" ref="J15">I15+H15+G15</f>
        <v>0</v>
      </c>
      <c r="K15" s="91" cm="1">
        <f t="array" ref="K15">ROUND(E15*D15,2)</f>
        <v>0</v>
      </c>
      <c r="L15" s="91" cm="1">
        <f t="array" ref="L15">ROUND(G15*D15,2)</f>
        <v>0</v>
      </c>
      <c r="M15" s="91" cm="1">
        <f t="array" ref="M15">ROUND(H15*D15,2)</f>
        <v>0</v>
      </c>
      <c r="N15" s="91" cm="1">
        <f t="array" ref="N15">ROUND(I15*D15,2)</f>
        <v>0</v>
      </c>
      <c r="O15" s="91" cm="1">
        <f t="array" ref="O15">N15+M15+L15</f>
        <v>0</v>
      </c>
    </row>
    <row r="16" spans="1:15" ht="14" x14ac:dyDescent="0.15">
      <c r="A16" s="126">
        <v>3</v>
      </c>
      <c r="B16" s="61" t="s">
        <v>71</v>
      </c>
      <c r="C16" s="60" t="s">
        <v>69</v>
      </c>
      <c r="D16" s="127">
        <v>3</v>
      </c>
      <c r="E16" s="90"/>
      <c r="F16" s="90"/>
      <c r="G16" s="91" cm="1">
        <f t="array" ref="G16">F16*E16</f>
        <v>0</v>
      </c>
      <c r="H16" s="91"/>
      <c r="I16" s="91"/>
      <c r="J16" s="187" cm="1">
        <f t="array" ref="J16">I16+H16+G16</f>
        <v>0</v>
      </c>
      <c r="K16" s="91" cm="1">
        <f t="array" ref="K16">ROUND(E16*D16,2)</f>
        <v>0</v>
      </c>
      <c r="L16" s="91" cm="1">
        <f t="array" ref="L16">ROUND(G16*D16,2)</f>
        <v>0</v>
      </c>
      <c r="M16" s="91" cm="1">
        <f t="array" ref="M16">ROUND(H16*D16,2)</f>
        <v>0</v>
      </c>
      <c r="N16" s="91" cm="1">
        <f t="array" ref="N16">ROUND(I16*D16,2)</f>
        <v>0</v>
      </c>
      <c r="O16" s="91" cm="1">
        <f t="array" ref="O16">N16+M16+L16</f>
        <v>0</v>
      </c>
    </row>
    <row r="17" spans="1:15" ht="14" x14ac:dyDescent="0.15">
      <c r="A17" s="126" cm="1">
        <f t="array" ref="A17">A16+1</f>
        <v>4</v>
      </c>
      <c r="B17" s="61" t="s">
        <v>72</v>
      </c>
      <c r="C17" s="60" t="s">
        <v>69</v>
      </c>
      <c r="D17" s="127">
        <v>3</v>
      </c>
      <c r="E17" s="90"/>
      <c r="F17" s="90"/>
      <c r="G17" s="91" cm="1">
        <f t="array" ref="G17">F17*E17</f>
        <v>0</v>
      </c>
      <c r="H17" s="91"/>
      <c r="I17" s="91"/>
      <c r="J17" s="187" cm="1">
        <f t="array" ref="J17">I17+H17+G17</f>
        <v>0</v>
      </c>
      <c r="K17" s="91" cm="1">
        <f t="array" ref="K17">ROUND(E17*D17,2)</f>
        <v>0</v>
      </c>
      <c r="L17" s="91" cm="1">
        <f t="array" ref="L17">ROUND(G17*D17,2)</f>
        <v>0</v>
      </c>
      <c r="M17" s="91" cm="1">
        <f t="array" ref="M17">ROUND(H17*D17,2)</f>
        <v>0</v>
      </c>
      <c r="N17" s="91" cm="1">
        <f t="array" ref="N17">ROUND(I17*D17,2)</f>
        <v>0</v>
      </c>
      <c r="O17" s="91" cm="1">
        <f t="array" ref="O17">N17+M17+L17</f>
        <v>0</v>
      </c>
    </row>
    <row r="18" spans="1:15" ht="14" x14ac:dyDescent="0.15">
      <c r="A18" s="126" cm="1">
        <f t="array" ref="A18">A17+1</f>
        <v>5</v>
      </c>
      <c r="B18" s="61" t="s">
        <v>73</v>
      </c>
      <c r="C18" s="60" t="s">
        <v>69</v>
      </c>
      <c r="D18" s="127">
        <v>3</v>
      </c>
      <c r="E18" s="90"/>
      <c r="F18" s="90"/>
      <c r="G18" s="91" cm="1">
        <f t="array" ref="G18">F18*E18</f>
        <v>0</v>
      </c>
      <c r="H18" s="91"/>
      <c r="I18" s="91"/>
      <c r="J18" s="187" cm="1">
        <f t="array" ref="J18">I18+H18+G18</f>
        <v>0</v>
      </c>
      <c r="K18" s="91" cm="1">
        <f t="array" ref="K18">ROUND(E18*D18,2)</f>
        <v>0</v>
      </c>
      <c r="L18" s="91" cm="1">
        <f t="array" ref="L18">ROUND(G18*D18,2)</f>
        <v>0</v>
      </c>
      <c r="M18" s="91" cm="1">
        <f t="array" ref="M18">ROUND(H18*D18,2)</f>
        <v>0</v>
      </c>
      <c r="N18" s="91" cm="1">
        <f t="array" ref="N18">ROUND(I18*D18,2)</f>
        <v>0</v>
      </c>
      <c r="O18" s="91" cm="1">
        <f t="array" ref="O18">N18+M18+L18</f>
        <v>0</v>
      </c>
    </row>
    <row r="19" spans="1:15" ht="14" x14ac:dyDescent="0.15">
      <c r="A19" s="126">
        <v>6</v>
      </c>
      <c r="B19" s="61" t="s">
        <v>74</v>
      </c>
      <c r="C19" s="60" t="s">
        <v>69</v>
      </c>
      <c r="D19" s="127">
        <v>3</v>
      </c>
      <c r="E19" s="90"/>
      <c r="F19" s="90"/>
      <c r="G19" s="91" cm="1">
        <f t="array" ref="G19">F19*E19</f>
        <v>0</v>
      </c>
      <c r="H19" s="91"/>
      <c r="I19" s="91"/>
      <c r="J19" s="187" cm="1">
        <f t="array" ref="J19">I19+H19+G19</f>
        <v>0</v>
      </c>
      <c r="K19" s="91" cm="1">
        <f t="array" ref="K19">ROUND(E19*D19,2)</f>
        <v>0</v>
      </c>
      <c r="L19" s="91" cm="1">
        <f t="array" ref="L19">ROUND(G19*D19,2)</f>
        <v>0</v>
      </c>
      <c r="M19" s="91" cm="1">
        <f t="array" ref="M19">ROUND(H19*D19,2)</f>
        <v>0</v>
      </c>
      <c r="N19" s="91" cm="1">
        <f t="array" ref="N19">ROUND(I19*D19,2)</f>
        <v>0</v>
      </c>
      <c r="O19" s="91" cm="1">
        <f t="array" ref="O19">N19+M19+L19</f>
        <v>0</v>
      </c>
    </row>
    <row r="20" spans="1:15" s="155" customFormat="1" ht="13" x14ac:dyDescent="0.15">
      <c r="A20" s="151"/>
      <c r="B20" s="152" t="s">
        <v>63</v>
      </c>
      <c r="C20" s="151" t="s">
        <v>36</v>
      </c>
      <c r="D20" s="153"/>
      <c r="E20" s="153"/>
      <c r="F20" s="153"/>
      <c r="G20" s="153"/>
      <c r="H20" s="153"/>
      <c r="I20" s="153"/>
      <c r="J20" s="154"/>
      <c r="K20" s="154" cm="1">
        <f t="array" ref="K20">SUM(K12:K19)</f>
        <v>0</v>
      </c>
      <c r="L20" s="154" cm="1">
        <f t="array" ref="L20">SUM(L12:L19)</f>
        <v>0</v>
      </c>
      <c r="M20" s="154" cm="1">
        <f t="array" ref="M20">SUM(M12:M19)</f>
        <v>0</v>
      </c>
      <c r="N20" s="154" cm="1">
        <f t="array" ref="N20">SUM(N12:N19)</f>
        <v>0</v>
      </c>
      <c r="O20" s="154" cm="1">
        <f t="array" ref="O20">SUM(O12:O19)</f>
        <v>0</v>
      </c>
    </row>
    <row r="22" spans="1:15" ht="12.75" customHeight="1" x14ac:dyDescent="0.15">
      <c r="B22" s="158" t="s">
        <v>108</v>
      </c>
    </row>
    <row r="23" spans="1:15" ht="12.75" customHeight="1" x14ac:dyDescent="0.15">
      <c r="B23" s="159"/>
    </row>
    <row r="24" spans="1:15" ht="12.75" customHeight="1" x14ac:dyDescent="0.15">
      <c r="B24" s="158" t="s">
        <v>109</v>
      </c>
    </row>
  </sheetData>
  <mergeCells count="6">
    <mergeCell ref="E10:J10"/>
    <mergeCell ref="K10:O10"/>
    <mergeCell ref="A10:A11"/>
    <mergeCell ref="B10:B11"/>
    <mergeCell ref="C10:C11"/>
    <mergeCell ref="D10:D11"/>
  </mergeCells>
  <pageMargins left="0.70866099999999999" right="0.70866099999999999" top="0.748031" bottom="0.748031" header="0.31496099999999999" footer="0.31496099999999999"/>
  <pageSetup scale="55"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topLeftCell="A4" zoomScaleNormal="100" workbookViewId="0">
      <selection activeCell="D23" sqref="D23"/>
    </sheetView>
  </sheetViews>
  <sheetFormatPr baseColWidth="10" defaultColWidth="8.83203125" defaultRowHeight="12.75" customHeight="1" x14ac:dyDescent="0.15"/>
  <cols>
    <col min="1" max="1" width="6.1640625" style="1" customWidth="1"/>
    <col min="2" max="2" width="44.6640625" style="1" customWidth="1"/>
    <col min="3" max="3" width="7.6640625" style="1" bestFit="1" customWidth="1"/>
    <col min="4" max="4" width="9.33203125" style="1" bestFit="1" customWidth="1"/>
    <col min="5" max="5" width="10" style="1" bestFit="1" customWidth="1"/>
    <col min="6" max="6" width="13.33203125" style="1" customWidth="1"/>
    <col min="7" max="7" width="11.5" style="1" customWidth="1"/>
    <col min="8" max="8" width="12.6640625" style="1" bestFit="1" customWidth="1"/>
    <col min="9" max="9" width="9.1640625" style="1" bestFit="1" customWidth="1"/>
    <col min="10" max="10" width="10.1640625" style="1" bestFit="1" customWidth="1"/>
    <col min="11" max="11" width="11.1640625" style="1" customWidth="1"/>
    <col min="12" max="12" width="15.33203125" style="1" customWidth="1"/>
    <col min="13" max="13" width="11.5" style="1" customWidth="1"/>
    <col min="14" max="14" width="9.1640625" style="1" bestFit="1" customWidth="1"/>
    <col min="15" max="15" width="11.6640625" style="1" customWidth="1"/>
    <col min="16" max="16384" width="8.83203125" style="1"/>
  </cols>
  <sheetData>
    <row r="1" spans="1:15" ht="13.75" customHeight="1" x14ac:dyDescent="0.15">
      <c r="A1" s="149" t="s">
        <v>107</v>
      </c>
      <c r="B1" s="3"/>
      <c r="C1" s="103"/>
      <c r="D1" s="104"/>
      <c r="E1" s="104"/>
      <c r="F1" s="105"/>
      <c r="G1" s="104"/>
      <c r="H1" s="104"/>
      <c r="I1" s="104"/>
      <c r="J1" s="106"/>
      <c r="K1" s="104"/>
      <c r="L1" s="104"/>
      <c r="M1" s="104"/>
      <c r="N1" s="104"/>
      <c r="O1" s="107"/>
    </row>
    <row r="2" spans="1:15" ht="13.75" customHeight="1" x14ac:dyDescent="0.15">
      <c r="A2" s="149" t="s">
        <v>4</v>
      </c>
      <c r="B2" s="7"/>
      <c r="C2" s="14"/>
      <c r="D2" s="108"/>
      <c r="E2" s="108"/>
      <c r="F2" s="7"/>
      <c r="G2" s="108"/>
      <c r="H2" s="108"/>
      <c r="I2" s="108"/>
      <c r="J2" s="109"/>
      <c r="K2" s="108"/>
      <c r="L2" s="108"/>
      <c r="M2" s="108"/>
      <c r="N2" s="108"/>
      <c r="O2" s="110"/>
    </row>
    <row r="3" spans="1:15" ht="13.75" customHeight="1" x14ac:dyDescent="0.15">
      <c r="A3" s="15"/>
      <c r="B3" s="16"/>
      <c r="C3" s="111"/>
      <c r="D3" s="108"/>
      <c r="E3" s="108"/>
      <c r="F3" s="112"/>
      <c r="G3" s="108"/>
      <c r="H3" s="108"/>
      <c r="I3" s="108"/>
      <c r="J3" s="109"/>
      <c r="K3" s="108"/>
      <c r="L3" s="108"/>
      <c r="M3" s="108"/>
      <c r="N3" s="108"/>
      <c r="O3" s="110"/>
    </row>
    <row r="4" spans="1:15" ht="13.75" customHeight="1" x14ac:dyDescent="0.15">
      <c r="A4" s="146" t="s">
        <v>99</v>
      </c>
      <c r="B4" s="16"/>
      <c r="C4" s="111"/>
      <c r="D4" s="113"/>
      <c r="E4" s="108"/>
      <c r="G4" s="114"/>
      <c r="H4" s="108"/>
      <c r="I4" s="108"/>
      <c r="J4" s="109"/>
      <c r="K4" s="108"/>
      <c r="L4" s="108"/>
      <c r="M4" s="108"/>
      <c r="N4" s="108"/>
      <c r="O4" s="110"/>
    </row>
    <row r="5" spans="1:15" ht="13.75" customHeight="1" x14ac:dyDescent="0.15">
      <c r="A5" s="147" t="s">
        <v>100</v>
      </c>
      <c r="B5" s="7"/>
      <c r="C5" s="111"/>
      <c r="D5" s="108"/>
      <c r="E5" s="108"/>
      <c r="G5" s="108"/>
      <c r="H5" s="108"/>
      <c r="I5" s="108"/>
      <c r="J5" s="109"/>
      <c r="K5" s="108"/>
      <c r="L5" s="108"/>
      <c r="M5" s="108"/>
      <c r="N5" s="108"/>
      <c r="O5" s="110"/>
    </row>
    <row r="6" spans="1:15" ht="13.75" customHeight="1" x14ac:dyDescent="0.15">
      <c r="A6" s="148" t="s">
        <v>101</v>
      </c>
      <c r="B6" s="7"/>
      <c r="C6" s="1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</row>
    <row r="7" spans="1:15" ht="13.75" customHeight="1" x14ac:dyDescent="0.15">
      <c r="A7" s="19"/>
      <c r="B7" s="7"/>
      <c r="C7" s="117"/>
      <c r="D7" s="7"/>
      <c r="E7" s="7"/>
      <c r="F7" s="78" t="s">
        <v>75</v>
      </c>
      <c r="G7" s="7"/>
      <c r="H7" s="7"/>
      <c r="I7" s="7"/>
      <c r="J7" s="7"/>
      <c r="K7" s="7"/>
      <c r="L7" s="7"/>
      <c r="M7" s="7"/>
      <c r="N7" s="7"/>
      <c r="O7" s="118"/>
    </row>
    <row r="8" spans="1:15" ht="13.75" customHeight="1" x14ac:dyDescent="0.15">
      <c r="A8" s="115"/>
      <c r="B8" s="7"/>
      <c r="C8" s="108"/>
      <c r="D8" s="108"/>
      <c r="E8" s="108"/>
      <c r="F8" s="162" t="s">
        <v>116</v>
      </c>
      <c r="G8" s="7"/>
      <c r="H8" s="7"/>
      <c r="I8" s="7"/>
      <c r="J8" s="109"/>
      <c r="K8" s="7"/>
      <c r="L8" s="7"/>
      <c r="M8" s="73" t="s">
        <v>65</v>
      </c>
      <c r="N8" s="119"/>
      <c r="O8" s="120" cm="1">
        <f t="array" ref="O8">O31</f>
        <v>0</v>
      </c>
    </row>
    <row r="9" spans="1:15" ht="13.75" customHeight="1" x14ac:dyDescent="0.15">
      <c r="A9" s="121"/>
      <c r="B9" s="122"/>
      <c r="C9" s="122"/>
      <c r="D9" s="122"/>
      <c r="E9" s="122"/>
      <c r="F9" s="123"/>
      <c r="G9" s="122"/>
      <c r="H9" s="122"/>
      <c r="I9" s="122"/>
      <c r="J9" s="124"/>
      <c r="K9" s="122"/>
      <c r="L9" s="122"/>
      <c r="M9" s="122"/>
      <c r="N9" s="122"/>
      <c r="O9" s="125"/>
    </row>
    <row r="10" spans="1:15" ht="13.75" customHeight="1" x14ac:dyDescent="0.15">
      <c r="A10" s="180" t="s">
        <v>7</v>
      </c>
      <c r="B10" s="178" t="s">
        <v>34</v>
      </c>
      <c r="C10" s="176" t="s">
        <v>110</v>
      </c>
      <c r="D10" s="160" t="s">
        <v>35</v>
      </c>
      <c r="E10" s="183" t="s">
        <v>32</v>
      </c>
      <c r="F10" s="182"/>
      <c r="G10" s="182"/>
      <c r="H10" s="182"/>
      <c r="I10" s="182"/>
      <c r="J10" s="184"/>
      <c r="K10" s="183" t="s">
        <v>33</v>
      </c>
      <c r="L10" s="182"/>
      <c r="M10" s="182"/>
      <c r="N10" s="182"/>
      <c r="O10" s="184"/>
    </row>
    <row r="11" spans="1:15" s="175" customFormat="1" ht="42" x14ac:dyDescent="0.15">
      <c r="A11" s="181"/>
      <c r="B11" s="179"/>
      <c r="C11" s="177"/>
      <c r="D11" s="161"/>
      <c r="E11" s="174" t="s">
        <v>111</v>
      </c>
      <c r="F11" s="174" t="s">
        <v>112</v>
      </c>
      <c r="G11" s="174" t="s">
        <v>113</v>
      </c>
      <c r="H11" s="174" t="s">
        <v>123</v>
      </c>
      <c r="I11" s="174" t="s">
        <v>120</v>
      </c>
      <c r="J11" s="174" t="s">
        <v>121</v>
      </c>
      <c r="K11" s="174" t="s">
        <v>122</v>
      </c>
      <c r="L11" s="174" t="s">
        <v>113</v>
      </c>
      <c r="M11" s="174" t="s">
        <v>123</v>
      </c>
      <c r="N11" s="174" t="s">
        <v>120</v>
      </c>
      <c r="O11" s="174" t="s">
        <v>124</v>
      </c>
    </row>
    <row r="12" spans="1:15" ht="14" x14ac:dyDescent="0.15">
      <c r="A12" s="60"/>
      <c r="B12" s="134" t="s">
        <v>26</v>
      </c>
      <c r="C12" s="60"/>
      <c r="D12" s="127"/>
      <c r="E12" s="90"/>
      <c r="F12" s="90"/>
      <c r="G12" s="91"/>
      <c r="H12" s="91"/>
      <c r="I12" s="91"/>
      <c r="J12" s="91"/>
      <c r="K12" s="91"/>
      <c r="L12" s="91"/>
      <c r="M12" s="91"/>
      <c r="N12" s="91"/>
      <c r="O12" s="91"/>
    </row>
    <row r="13" spans="1:15" ht="28" x14ac:dyDescent="0.15">
      <c r="A13" s="126">
        <v>1</v>
      </c>
      <c r="B13" s="61" t="s">
        <v>76</v>
      </c>
      <c r="C13" s="60" t="s">
        <v>47</v>
      </c>
      <c r="D13" s="90">
        <v>605</v>
      </c>
      <c r="E13" s="90"/>
      <c r="F13" s="130"/>
      <c r="G13" s="90" cm="1">
        <f t="array" ref="G13">F13*E13</f>
        <v>0</v>
      </c>
      <c r="H13" s="90">
        <v>0</v>
      </c>
      <c r="I13" s="90"/>
      <c r="J13" s="90" cm="1">
        <f t="array" ref="J13">I13+H13+G13</f>
        <v>0</v>
      </c>
      <c r="K13" s="90" cm="1">
        <f t="array" ref="K13">ROUND(E13*D13,2)</f>
        <v>0</v>
      </c>
      <c r="L13" s="90" cm="1">
        <f t="array" ref="L13">ROUND(G13*D13,2)</f>
        <v>0</v>
      </c>
      <c r="M13" s="90" cm="1">
        <f t="array" ref="M13">ROUND(H13*D13,2)</f>
        <v>0</v>
      </c>
      <c r="N13" s="90" cm="1">
        <f t="array" ref="N13">ROUND(I13*D13,2)</f>
        <v>0</v>
      </c>
      <c r="O13" s="90" cm="1">
        <f t="array" ref="O13">N13+M13+L13</f>
        <v>0</v>
      </c>
    </row>
    <row r="14" spans="1:15" ht="28" x14ac:dyDescent="0.15">
      <c r="A14" s="126" cm="1">
        <f t="array" ref="A14">A13+1</f>
        <v>2</v>
      </c>
      <c r="B14" s="131" t="s">
        <v>77</v>
      </c>
      <c r="C14" s="60" t="s">
        <v>47</v>
      </c>
      <c r="D14" s="90">
        <v>605</v>
      </c>
      <c r="E14" s="90"/>
      <c r="F14" s="130"/>
      <c r="G14" s="90" cm="1">
        <f t="array" ref="G14">F14*E14</f>
        <v>0</v>
      </c>
      <c r="H14" s="90"/>
      <c r="I14" s="90"/>
      <c r="J14" s="90" cm="1">
        <f t="array" ref="J14">I14+H14+G14</f>
        <v>0</v>
      </c>
      <c r="K14" s="90" cm="1">
        <f t="array" ref="K14">ROUND(E14*D14,2)</f>
        <v>0</v>
      </c>
      <c r="L14" s="90" cm="1">
        <f t="array" ref="L14">ROUND(G14*D14,2)</f>
        <v>0</v>
      </c>
      <c r="M14" s="90" cm="1">
        <f t="array" ref="M14">ROUND(H14*D14,2)</f>
        <v>0</v>
      </c>
      <c r="N14" s="90" cm="1">
        <f t="array" ref="N14">ROUND(I14*D14,2)</f>
        <v>0</v>
      </c>
      <c r="O14" s="90" cm="1">
        <f t="array" ref="O14">N14+M14+L14</f>
        <v>0</v>
      </c>
    </row>
    <row r="15" spans="1:15" ht="14" x14ac:dyDescent="0.15">
      <c r="A15" s="126" cm="1">
        <f t="array" ref="A15">A14+1</f>
        <v>3</v>
      </c>
      <c r="B15" s="61" t="s">
        <v>78</v>
      </c>
      <c r="C15" s="60" t="s">
        <v>47</v>
      </c>
      <c r="D15" s="90">
        <v>605</v>
      </c>
      <c r="E15" s="90"/>
      <c r="F15" s="130"/>
      <c r="G15" s="90" cm="1">
        <f t="array" ref="G15">F15*E15</f>
        <v>0</v>
      </c>
      <c r="H15" s="90"/>
      <c r="I15" s="90"/>
      <c r="J15" s="90" cm="1">
        <f t="array" ref="J15">I15+H15+G15</f>
        <v>0</v>
      </c>
      <c r="K15" s="90" cm="1">
        <f t="array" ref="K15">ROUND(E15*D15,2)</f>
        <v>0</v>
      </c>
      <c r="L15" s="90" cm="1">
        <f t="array" ref="L15">ROUND(G15*D15,2)</f>
        <v>0</v>
      </c>
      <c r="M15" s="90" cm="1">
        <f t="array" ref="M15">ROUND(H15*D15,2)</f>
        <v>0</v>
      </c>
      <c r="N15" s="90" cm="1">
        <f t="array" ref="N15">ROUND(I15*D15,2)</f>
        <v>0</v>
      </c>
      <c r="O15" s="90" cm="1">
        <f t="array" ref="O15">N15+M15+L15</f>
        <v>0</v>
      </c>
    </row>
    <row r="16" spans="1:15" ht="14" x14ac:dyDescent="0.15">
      <c r="A16" s="126">
        <v>4</v>
      </c>
      <c r="B16" s="61" t="s">
        <v>79</v>
      </c>
      <c r="C16" s="60" t="s">
        <v>47</v>
      </c>
      <c r="D16" s="90">
        <v>605</v>
      </c>
      <c r="E16" s="90"/>
      <c r="F16" s="130"/>
      <c r="G16" s="90" cm="1">
        <f t="array" ref="G16">F16*E16</f>
        <v>0</v>
      </c>
      <c r="H16" s="90"/>
      <c r="I16" s="90"/>
      <c r="J16" s="90" cm="1">
        <f t="array" ref="J16">I16+H16+G16</f>
        <v>0</v>
      </c>
      <c r="K16" s="90" cm="1">
        <f t="array" ref="K16">ROUND(E16*D16,2)</f>
        <v>0</v>
      </c>
      <c r="L16" s="90" cm="1">
        <f t="array" ref="L16">ROUND(G16*D16,2)</f>
        <v>0</v>
      </c>
      <c r="M16" s="90" cm="1">
        <f t="array" ref="M16">ROUND(H16*D16,2)</f>
        <v>0</v>
      </c>
      <c r="N16" s="90" cm="1">
        <f t="array" ref="N16">ROUND(I16*D16,2)</f>
        <v>0</v>
      </c>
      <c r="O16" s="90" cm="1">
        <f t="array" ref="O16">N16+M16+L16</f>
        <v>0</v>
      </c>
    </row>
    <row r="17" spans="1:15" ht="14" x14ac:dyDescent="0.15">
      <c r="A17" s="126">
        <v>5</v>
      </c>
      <c r="B17" s="92" t="s">
        <v>80</v>
      </c>
      <c r="C17" s="60" t="s">
        <v>47</v>
      </c>
      <c r="D17" s="90">
        <v>605</v>
      </c>
      <c r="E17" s="90"/>
      <c r="F17" s="130"/>
      <c r="G17" s="90" cm="1">
        <f t="array" ref="G17">F17*E17</f>
        <v>0</v>
      </c>
      <c r="H17" s="90"/>
      <c r="I17" s="90"/>
      <c r="J17" s="90" cm="1">
        <f t="array" ref="J17">I17+H17+G17</f>
        <v>0</v>
      </c>
      <c r="K17" s="90" cm="1">
        <f t="array" ref="K17">ROUND(E17*D17,2)</f>
        <v>0</v>
      </c>
      <c r="L17" s="90" cm="1">
        <f t="array" ref="L17">ROUND(G17*D17,2)</f>
        <v>0</v>
      </c>
      <c r="M17" s="90" cm="1">
        <f t="array" ref="M17">ROUND(H17*D17,2)</f>
        <v>0</v>
      </c>
      <c r="N17" s="90" cm="1">
        <f t="array" ref="N17">ROUND(I17*D17,2)</f>
        <v>0</v>
      </c>
      <c r="O17" s="90" cm="1">
        <f t="array" ref="O17">N17+M17+L17</f>
        <v>0</v>
      </c>
    </row>
    <row r="18" spans="1:15" ht="14" x14ac:dyDescent="0.15">
      <c r="A18" s="126">
        <v>6</v>
      </c>
      <c r="B18" s="92" t="s">
        <v>81</v>
      </c>
      <c r="C18" s="60" t="s">
        <v>82</v>
      </c>
      <c r="D18" s="90">
        <v>108.5</v>
      </c>
      <c r="E18" s="90"/>
      <c r="F18" s="130"/>
      <c r="G18" s="90" cm="1">
        <f t="array" ref="G18">F18*E18</f>
        <v>0</v>
      </c>
      <c r="H18" s="90"/>
      <c r="I18" s="90"/>
      <c r="J18" s="90" cm="1">
        <f t="array" ref="J18">I18+H18+G18</f>
        <v>0</v>
      </c>
      <c r="K18" s="90" cm="1">
        <f t="array" ref="K18">ROUND(E18*D18,2)</f>
        <v>0</v>
      </c>
      <c r="L18" s="90" cm="1">
        <f t="array" ref="L18">ROUND(G18*D18,2)</f>
        <v>0</v>
      </c>
      <c r="M18" s="90" cm="1">
        <f t="array" ref="M18">ROUND(H18*D18,2)</f>
        <v>0</v>
      </c>
      <c r="N18" s="90" cm="1">
        <f t="array" ref="N18">ROUND(I18*D18,2)</f>
        <v>0</v>
      </c>
      <c r="O18" s="90" cm="1">
        <f t="array" ref="O18">N18+M18+L18</f>
        <v>0</v>
      </c>
    </row>
    <row r="19" spans="1:15" ht="14" x14ac:dyDescent="0.15">
      <c r="A19" s="126">
        <v>7</v>
      </c>
      <c r="B19" s="92" t="s">
        <v>83</v>
      </c>
      <c r="C19" s="60" t="s">
        <v>82</v>
      </c>
      <c r="D19" s="90">
        <v>169.5</v>
      </c>
      <c r="E19" s="90"/>
      <c r="F19" s="130"/>
      <c r="G19" s="90" cm="1">
        <f t="array" ref="G19">F19*E19</f>
        <v>0</v>
      </c>
      <c r="H19" s="90"/>
      <c r="I19" s="90"/>
      <c r="J19" s="90" cm="1">
        <f t="array" ref="J19">I19+H19+G19</f>
        <v>0</v>
      </c>
      <c r="K19" s="90" cm="1">
        <f t="array" ref="K19">ROUND(E19*D19,2)</f>
        <v>0</v>
      </c>
      <c r="L19" s="90" cm="1">
        <f t="array" ref="L19">ROUND(G19*D19,2)</f>
        <v>0</v>
      </c>
      <c r="M19" s="90" cm="1">
        <f t="array" ref="M19">ROUND(H19*D19,2)</f>
        <v>0</v>
      </c>
      <c r="N19" s="90" cm="1">
        <f t="array" ref="N19">ROUND(I19*D19,2)</f>
        <v>0</v>
      </c>
      <c r="O19" s="90" cm="1">
        <f t="array" ref="O19">N19+M19+L19</f>
        <v>0</v>
      </c>
    </row>
    <row r="20" spans="1:15" ht="14" x14ac:dyDescent="0.15">
      <c r="A20" s="126" cm="1">
        <f t="array" ref="A20">A19+1</f>
        <v>8</v>
      </c>
      <c r="B20" s="92" t="s">
        <v>84</v>
      </c>
      <c r="C20" s="60" t="s">
        <v>69</v>
      </c>
      <c r="D20" s="90">
        <v>3</v>
      </c>
      <c r="E20" s="90"/>
      <c r="F20" s="130"/>
      <c r="G20" s="90" cm="1">
        <f t="array" ref="G20">F20*E20</f>
        <v>0</v>
      </c>
      <c r="H20" s="90"/>
      <c r="I20" s="90"/>
      <c r="J20" s="90" cm="1">
        <f t="array" ref="J20">I20+H20+G20</f>
        <v>0</v>
      </c>
      <c r="K20" s="90" cm="1">
        <f t="array" ref="K20">ROUND(E20*D20,2)</f>
        <v>0</v>
      </c>
      <c r="L20" s="90" cm="1">
        <f t="array" ref="L20">ROUND(G20*D20,2)</f>
        <v>0</v>
      </c>
      <c r="M20" s="90" cm="1">
        <f t="array" ref="M20">ROUND(H20*D20,2)</f>
        <v>0</v>
      </c>
      <c r="N20" s="90" cm="1">
        <f t="array" ref="N20">ROUND(I20*D20,2)</f>
        <v>0</v>
      </c>
      <c r="O20" s="90" cm="1">
        <f t="array" ref="O20">N20+M20+L20</f>
        <v>0</v>
      </c>
    </row>
    <row r="21" spans="1:15" ht="14" x14ac:dyDescent="0.15">
      <c r="A21" s="126">
        <v>9</v>
      </c>
      <c r="B21" s="92" t="s">
        <v>85</v>
      </c>
      <c r="C21" s="60" t="s">
        <v>69</v>
      </c>
      <c r="D21" s="90">
        <v>3</v>
      </c>
      <c r="E21" s="90"/>
      <c r="F21" s="130"/>
      <c r="G21" s="90" cm="1">
        <f t="array" ref="G21">F21*E21</f>
        <v>0</v>
      </c>
      <c r="H21" s="132"/>
      <c r="I21" s="90"/>
      <c r="J21" s="90" cm="1">
        <f t="array" ref="J21">I21+H21+G21</f>
        <v>0</v>
      </c>
      <c r="K21" s="90" cm="1">
        <f t="array" ref="K21">ROUND(E21*D21,2)</f>
        <v>0</v>
      </c>
      <c r="L21" s="90" cm="1">
        <f t="array" ref="L21">ROUND(G21*D21,2)</f>
        <v>0</v>
      </c>
      <c r="M21" s="90" cm="1">
        <f t="array" ref="M21">ROUND(H21*D21,2)</f>
        <v>0</v>
      </c>
      <c r="N21" s="90" cm="1">
        <f t="array" ref="N21">ROUND(I21*D21,2)</f>
        <v>0</v>
      </c>
      <c r="O21" s="90" cm="1">
        <f t="array" ref="O21">N21+M21+L21</f>
        <v>0</v>
      </c>
    </row>
    <row r="22" spans="1:15" ht="14" x14ac:dyDescent="0.15">
      <c r="A22" s="126">
        <v>10</v>
      </c>
      <c r="B22" s="92" t="s">
        <v>86</v>
      </c>
      <c r="C22" s="60" t="s">
        <v>69</v>
      </c>
      <c r="D22" s="90">
        <v>4</v>
      </c>
      <c r="E22" s="90"/>
      <c r="F22" s="130"/>
      <c r="G22" s="90" cm="1">
        <f t="array" ref="G22">F22*E22</f>
        <v>0</v>
      </c>
      <c r="H22" s="90"/>
      <c r="I22" s="90"/>
      <c r="J22" s="90" cm="1">
        <f t="array" ref="J22">I22+H22+G22</f>
        <v>0</v>
      </c>
      <c r="K22" s="90" cm="1">
        <f t="array" ref="K22">ROUND(E22*D22,2)</f>
        <v>0</v>
      </c>
      <c r="L22" s="90" cm="1">
        <f t="array" ref="L22">ROUND(G22*D22,2)</f>
        <v>0</v>
      </c>
      <c r="M22" s="90" cm="1">
        <f t="array" ref="M22">ROUND(H22*D22,2)</f>
        <v>0</v>
      </c>
      <c r="N22" s="90" cm="1">
        <f t="array" ref="N22">ROUND(I22*D22,2)</f>
        <v>0</v>
      </c>
      <c r="O22" s="90" cm="1">
        <f t="array" ref="O22">N22+M22+L22</f>
        <v>0</v>
      </c>
    </row>
    <row r="23" spans="1:15" ht="14" x14ac:dyDescent="0.15">
      <c r="A23" s="126">
        <v>11</v>
      </c>
      <c r="B23" s="92" t="s">
        <v>87</v>
      </c>
      <c r="C23" s="60" t="s">
        <v>82</v>
      </c>
      <c r="D23" s="90">
        <v>50.8</v>
      </c>
      <c r="E23" s="90"/>
      <c r="F23" s="130"/>
      <c r="G23" s="90" cm="1">
        <f t="array" ref="G23">F23*E23</f>
        <v>0</v>
      </c>
      <c r="H23" s="90"/>
      <c r="I23" s="90"/>
      <c r="J23" s="90" cm="1">
        <f t="array" ref="J23">I23+H23+G23</f>
        <v>0</v>
      </c>
      <c r="K23" s="90" cm="1">
        <f t="array" ref="K23">ROUND(E23*D23,2)</f>
        <v>0</v>
      </c>
      <c r="L23" s="90" cm="1">
        <f t="array" ref="L23">ROUND(G23*D23,2)</f>
        <v>0</v>
      </c>
      <c r="M23" s="90" cm="1">
        <f t="array" ref="M23">ROUND(H23*D23,2)</f>
        <v>0</v>
      </c>
      <c r="N23" s="90" cm="1">
        <f t="array" ref="N23">ROUND(I23*D23,2)</f>
        <v>0</v>
      </c>
      <c r="O23" s="90" cm="1">
        <f t="array" ref="O23">N23+M23+L23</f>
        <v>0</v>
      </c>
    </row>
    <row r="24" spans="1:15" ht="14" x14ac:dyDescent="0.15">
      <c r="A24" s="126">
        <v>12</v>
      </c>
      <c r="B24" s="205" t="s">
        <v>125</v>
      </c>
      <c r="C24" s="206" t="s">
        <v>82</v>
      </c>
      <c r="D24" s="207">
        <v>65</v>
      </c>
      <c r="E24" s="90"/>
      <c r="F24" s="130"/>
      <c r="G24" s="90" cm="1">
        <f t="array" ref="G24">F24*E24</f>
        <v>0</v>
      </c>
      <c r="H24" s="90"/>
      <c r="I24" s="90"/>
      <c r="J24" s="90" cm="1">
        <f t="array" ref="J24">I24+H24+G24</f>
        <v>0</v>
      </c>
      <c r="K24" s="90" cm="1">
        <f t="array" ref="K24">ROUND(E24*D24,2)</f>
        <v>0</v>
      </c>
      <c r="L24" s="90" cm="1">
        <f t="array" ref="L24">ROUND(G24*D24,2)</f>
        <v>0</v>
      </c>
      <c r="M24" s="90" cm="1">
        <f t="array" ref="M24">ROUND(H24*D24,2)</f>
        <v>0</v>
      </c>
      <c r="N24" s="90" cm="1">
        <f t="array" ref="N24">ROUND(I24*D24,2)</f>
        <v>0</v>
      </c>
      <c r="O24" s="90" cm="1">
        <f t="array" ref="O24">N24+M24+L24</f>
        <v>0</v>
      </c>
    </row>
    <row r="25" spans="1:15" ht="14" x14ac:dyDescent="0.15">
      <c r="A25" s="126" cm="1">
        <f t="array" ref="A25">A24+1</f>
        <v>13</v>
      </c>
      <c r="B25" s="92" t="s">
        <v>88</v>
      </c>
      <c r="C25" s="60" t="s">
        <v>82</v>
      </c>
      <c r="D25" s="90">
        <v>74.2</v>
      </c>
      <c r="E25" s="90"/>
      <c r="F25" s="130"/>
      <c r="G25" s="90" cm="1">
        <f t="array" ref="G25">F25*E25</f>
        <v>0</v>
      </c>
      <c r="H25" s="90"/>
      <c r="I25" s="90"/>
      <c r="J25" s="90" cm="1">
        <f t="array" ref="J25">I25+H25+G25</f>
        <v>0</v>
      </c>
      <c r="K25" s="90" cm="1">
        <f t="array" ref="K25">ROUND(E25*D25,2)</f>
        <v>0</v>
      </c>
      <c r="L25" s="90" cm="1">
        <f t="array" ref="L25">ROUND(G25*D25,2)</f>
        <v>0</v>
      </c>
      <c r="M25" s="90" cm="1">
        <f t="array" ref="M25">ROUND(H25*D25,2)</f>
        <v>0</v>
      </c>
      <c r="N25" s="90" cm="1">
        <f t="array" ref="N25">ROUND(I25*D25,2)</f>
        <v>0</v>
      </c>
      <c r="O25" s="90" cm="1">
        <f t="array" ref="O25">N25+M25+L25</f>
        <v>0</v>
      </c>
    </row>
    <row r="26" spans="1:15" ht="14" x14ac:dyDescent="0.15">
      <c r="A26" s="126" cm="1">
        <f t="array" ref="A26">A25+1</f>
        <v>14</v>
      </c>
      <c r="B26" s="92" t="s">
        <v>89</v>
      </c>
      <c r="C26" s="60" t="s">
        <v>47</v>
      </c>
      <c r="D26" s="90">
        <v>20.2</v>
      </c>
      <c r="E26" s="90"/>
      <c r="F26" s="130"/>
      <c r="G26" s="90" cm="1">
        <f t="array" ref="G26">F26*E26</f>
        <v>0</v>
      </c>
      <c r="H26" s="90"/>
      <c r="I26" s="90"/>
      <c r="J26" s="90" cm="1">
        <f t="array" ref="J26">I26+H26+G26</f>
        <v>0</v>
      </c>
      <c r="K26" s="90" cm="1">
        <f t="array" ref="K26">ROUND(E26*D26,2)</f>
        <v>0</v>
      </c>
      <c r="L26" s="90" cm="1">
        <f t="array" ref="L26">ROUND(G26*D26,2)</f>
        <v>0</v>
      </c>
      <c r="M26" s="90" cm="1">
        <f t="array" ref="M26">ROUND(H26*D26,2)</f>
        <v>0</v>
      </c>
      <c r="N26" s="90" cm="1">
        <f t="array" ref="N26">ROUND(I26*D26,2)</f>
        <v>0</v>
      </c>
      <c r="O26" s="90" cm="1">
        <f t="array" ref="O26">N26+M26+L26</f>
        <v>0</v>
      </c>
    </row>
    <row r="27" spans="1:15" ht="14" x14ac:dyDescent="0.15">
      <c r="A27" s="126" cm="1">
        <f t="array" ref="A27">A26+1</f>
        <v>15</v>
      </c>
      <c r="B27" s="92" t="s">
        <v>90</v>
      </c>
      <c r="C27" s="60" t="s">
        <v>82</v>
      </c>
      <c r="D27" s="90">
        <v>5.7</v>
      </c>
      <c r="E27" s="90"/>
      <c r="F27" s="130"/>
      <c r="G27" s="90" cm="1">
        <f t="array" ref="G27">F27*E27</f>
        <v>0</v>
      </c>
      <c r="H27" s="90"/>
      <c r="I27" s="90"/>
      <c r="J27" s="90" cm="1">
        <f t="array" ref="J27">I27+H27+G27</f>
        <v>0</v>
      </c>
      <c r="K27" s="90" cm="1">
        <f t="array" ref="K27">ROUND(E27*D27,2)</f>
        <v>0</v>
      </c>
      <c r="L27" s="90" cm="1">
        <f t="array" ref="L27">ROUND(G27*D27,2)</f>
        <v>0</v>
      </c>
      <c r="M27" s="90" cm="1">
        <f t="array" ref="M27">ROUND(H27*D27,2)</f>
        <v>0</v>
      </c>
      <c r="N27" s="90" cm="1">
        <f t="array" ref="N27">ROUND(I27*D27,2)</f>
        <v>0</v>
      </c>
      <c r="O27" s="90" cm="1">
        <f t="array" ref="O27">N27+M27+L27</f>
        <v>0</v>
      </c>
    </row>
    <row r="28" spans="1:15" ht="14" x14ac:dyDescent="0.15">
      <c r="A28" s="126" cm="1">
        <f t="array" ref="A28">A27+1</f>
        <v>16</v>
      </c>
      <c r="B28" s="133" t="s">
        <v>91</v>
      </c>
      <c r="C28" s="60" t="s">
        <v>52</v>
      </c>
      <c r="D28" s="90">
        <v>1</v>
      </c>
      <c r="E28" s="90"/>
      <c r="F28" s="130"/>
      <c r="G28" s="90" cm="1">
        <f t="array" ref="G28">F28*E28</f>
        <v>0</v>
      </c>
      <c r="H28" s="90"/>
      <c r="I28" s="90"/>
      <c r="J28" s="90" cm="1">
        <f t="array" ref="J28">I28+H28+G28</f>
        <v>0</v>
      </c>
      <c r="K28" s="90" cm="1">
        <f t="array" ref="K28">ROUND(E28*D28,2)</f>
        <v>0</v>
      </c>
      <c r="L28" s="90" cm="1">
        <f t="array" ref="L28">ROUND(G28*D28,2)</f>
        <v>0</v>
      </c>
      <c r="M28" s="90" cm="1">
        <f t="array" ref="M28">ROUND(H28*D28,2)</f>
        <v>0</v>
      </c>
      <c r="N28" s="90" cm="1">
        <f t="array" ref="N28">ROUND(I28*D28,2)</f>
        <v>0</v>
      </c>
      <c r="O28" s="90" cm="1">
        <f t="array" ref="O28">N28+M28+L28</f>
        <v>0</v>
      </c>
    </row>
    <row r="29" spans="1:15" ht="14" x14ac:dyDescent="0.15">
      <c r="A29" s="126" cm="1">
        <f t="array" ref="A29">A28+1</f>
        <v>17</v>
      </c>
      <c r="B29" s="92" t="s">
        <v>92</v>
      </c>
      <c r="C29" s="60" t="s">
        <v>52</v>
      </c>
      <c r="D29" s="90">
        <v>1</v>
      </c>
      <c r="E29" s="90"/>
      <c r="F29" s="130"/>
      <c r="G29" s="90" cm="1">
        <f t="array" ref="G29">F29*E29</f>
        <v>0</v>
      </c>
      <c r="H29" s="90"/>
      <c r="I29" s="90"/>
      <c r="J29" s="90" cm="1">
        <f t="array" ref="J29">I29+H29+G29</f>
        <v>0</v>
      </c>
      <c r="K29" s="90" cm="1">
        <f t="array" ref="K29">ROUND(E29*D29,2)</f>
        <v>0</v>
      </c>
      <c r="L29" s="90" cm="1">
        <f t="array" ref="L29">ROUND(G29*D29,2)</f>
        <v>0</v>
      </c>
      <c r="M29" s="90" cm="1">
        <f t="array" ref="M29">ROUND(H29*D29,2)</f>
        <v>0</v>
      </c>
      <c r="N29" s="90" cm="1">
        <f t="array" ref="N29">ROUND(I29*D29,2)</f>
        <v>0</v>
      </c>
      <c r="O29" s="90" cm="1">
        <f t="array" ref="O29">N29+M29+L29</f>
        <v>0</v>
      </c>
    </row>
    <row r="30" spans="1:15" ht="14" x14ac:dyDescent="0.15">
      <c r="A30" s="126" cm="1">
        <f t="array" ref="A30">A29+1</f>
        <v>18</v>
      </c>
      <c r="B30" s="92" t="s">
        <v>93</v>
      </c>
      <c r="C30" s="60" t="s">
        <v>52</v>
      </c>
      <c r="D30" s="90">
        <v>1</v>
      </c>
      <c r="E30" s="90"/>
      <c r="F30" s="130"/>
      <c r="G30" s="90" cm="1">
        <f t="array" ref="G30">F30*E30</f>
        <v>0</v>
      </c>
      <c r="H30" s="90">
        <v>0</v>
      </c>
      <c r="I30" s="90"/>
      <c r="J30" s="90" cm="1">
        <f t="array" ref="J30">I30+H30+G30</f>
        <v>0</v>
      </c>
      <c r="K30" s="90" cm="1">
        <f t="array" ref="K30">ROUND(E30*D30,2)</f>
        <v>0</v>
      </c>
      <c r="L30" s="90" cm="1">
        <f t="array" ref="L30">ROUND(G30*D30,2)</f>
        <v>0</v>
      </c>
      <c r="M30" s="90" cm="1">
        <f t="array" ref="M30">ROUND(H30*D30,2)</f>
        <v>0</v>
      </c>
      <c r="N30" s="90" cm="1">
        <f t="array" ref="N30">ROUND(I30*D30,2)</f>
        <v>0</v>
      </c>
      <c r="O30" s="90" cm="1">
        <f t="array" ref="O30">N30+M30+L30</f>
        <v>0</v>
      </c>
    </row>
    <row r="31" spans="1:15" s="155" customFormat="1" ht="13" x14ac:dyDescent="0.15">
      <c r="A31" s="151"/>
      <c r="B31" s="152" t="s">
        <v>63</v>
      </c>
      <c r="C31" s="151" t="s">
        <v>36</v>
      </c>
      <c r="D31" s="153"/>
      <c r="E31" s="153"/>
      <c r="F31" s="153"/>
      <c r="G31" s="153"/>
      <c r="H31" s="153"/>
      <c r="I31" s="153"/>
      <c r="J31" s="154"/>
      <c r="K31" s="154" cm="1">
        <f t="array" ref="K31">SUM(K12:K30)</f>
        <v>0</v>
      </c>
      <c r="L31" s="154" cm="1">
        <f t="array" ref="L31">SUM(L12:L30)</f>
        <v>0</v>
      </c>
      <c r="M31" s="154" cm="1">
        <f t="array" ref="M31">SUM(M12:M30)</f>
        <v>0</v>
      </c>
      <c r="N31" s="154" cm="1">
        <f t="array" ref="N31">SUM(N12:N30)</f>
        <v>0</v>
      </c>
      <c r="O31" s="154" cm="1">
        <f t="array" ref="O31">SUM(O12:O30)</f>
        <v>0</v>
      </c>
    </row>
    <row r="33" spans="2:2" ht="12.75" customHeight="1" x14ac:dyDescent="0.15">
      <c r="B33" s="158" t="s">
        <v>108</v>
      </c>
    </row>
    <row r="34" spans="2:2" ht="12.75" customHeight="1" x14ac:dyDescent="0.15">
      <c r="B34" s="159"/>
    </row>
    <row r="35" spans="2:2" ht="12.75" customHeight="1" x14ac:dyDescent="0.15">
      <c r="B35" s="158" t="s">
        <v>109</v>
      </c>
    </row>
  </sheetData>
  <mergeCells count="6">
    <mergeCell ref="A10:A11"/>
    <mergeCell ref="E10:J10"/>
    <mergeCell ref="K10:O10"/>
    <mergeCell ref="C10:C11"/>
    <mergeCell ref="D10:D11"/>
    <mergeCell ref="B10:B11"/>
  </mergeCell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"/>
  <sheetViews>
    <sheetView showGridLines="0" workbookViewId="0">
      <selection activeCell="F31" sqref="F31"/>
    </sheetView>
  </sheetViews>
  <sheetFormatPr baseColWidth="10" defaultColWidth="8.83203125" defaultRowHeight="12.75" customHeight="1" x14ac:dyDescent="0.15"/>
  <cols>
    <col min="1" max="1" width="7" style="1" customWidth="1"/>
    <col min="2" max="2" width="44.6640625" style="1" customWidth="1"/>
    <col min="3" max="3" width="8.83203125" style="1" customWidth="1"/>
    <col min="4" max="4" width="9.6640625" style="1" customWidth="1"/>
    <col min="5" max="5" width="10.6640625" style="1" customWidth="1"/>
    <col min="6" max="7" width="12" style="1" customWidth="1"/>
    <col min="8" max="8" width="11.1640625" style="1" customWidth="1"/>
    <col min="9" max="9" width="13.33203125" style="1" customWidth="1"/>
    <col min="10" max="10" width="11" style="1" customWidth="1"/>
    <col min="11" max="11" width="12.83203125" style="1" customWidth="1"/>
    <col min="12" max="12" width="12.6640625" style="1" customWidth="1"/>
    <col min="13" max="13" width="12.33203125" style="1" customWidth="1"/>
    <col min="14" max="14" width="11.5" style="1" customWidth="1"/>
    <col min="15" max="15" width="11.6640625" style="1" customWidth="1"/>
    <col min="16" max="16" width="8.83203125" style="1" customWidth="1"/>
    <col min="17" max="16384" width="8.83203125" style="1"/>
  </cols>
  <sheetData>
    <row r="1" spans="1:15" ht="13.75" customHeight="1" x14ac:dyDescent="0.15">
      <c r="A1" s="149" t="s">
        <v>107</v>
      </c>
      <c r="B1" s="3"/>
      <c r="C1" s="103"/>
      <c r="D1" s="104"/>
      <c r="E1" s="104"/>
      <c r="F1" s="105"/>
      <c r="G1" s="104"/>
      <c r="H1" s="104"/>
      <c r="I1" s="104"/>
      <c r="J1" s="106"/>
      <c r="K1" s="104"/>
      <c r="L1" s="104"/>
      <c r="M1" s="104"/>
      <c r="N1" s="104"/>
      <c r="O1" s="107"/>
    </row>
    <row r="2" spans="1:15" ht="13.75" customHeight="1" x14ac:dyDescent="0.15">
      <c r="A2" s="149" t="s">
        <v>4</v>
      </c>
      <c r="B2" s="135"/>
      <c r="C2" s="14"/>
      <c r="D2" s="108"/>
      <c r="E2" s="108"/>
      <c r="F2" s="7"/>
      <c r="G2" s="108"/>
      <c r="H2" s="108"/>
      <c r="I2" s="108"/>
      <c r="J2" s="109"/>
      <c r="K2" s="108"/>
      <c r="L2" s="108"/>
      <c r="M2" s="108"/>
      <c r="N2" s="108"/>
      <c r="O2" s="110"/>
    </row>
    <row r="3" spans="1:15" ht="13.75" customHeight="1" x14ac:dyDescent="0.15">
      <c r="A3" s="15"/>
      <c r="B3" s="16"/>
      <c r="C3" s="111"/>
      <c r="D3" s="108"/>
      <c r="E3" s="108"/>
      <c r="F3" s="112"/>
      <c r="G3" s="108"/>
      <c r="H3" s="108"/>
      <c r="I3" s="108"/>
      <c r="J3" s="109"/>
      <c r="K3" s="108"/>
      <c r="L3" s="108"/>
      <c r="M3" s="108"/>
      <c r="N3" s="108"/>
      <c r="O3" s="110"/>
    </row>
    <row r="4" spans="1:15" ht="13.75" customHeight="1" x14ac:dyDescent="0.15">
      <c r="A4" s="146" t="s">
        <v>99</v>
      </c>
      <c r="B4" s="16"/>
      <c r="C4" s="111"/>
      <c r="D4" s="113"/>
      <c r="E4" s="108"/>
      <c r="G4" s="114"/>
      <c r="H4" s="108"/>
      <c r="I4" s="108"/>
      <c r="J4" s="109"/>
      <c r="K4" s="108"/>
      <c r="L4" s="108"/>
      <c r="M4" s="108"/>
      <c r="N4" s="108"/>
      <c r="O4" s="110"/>
    </row>
    <row r="5" spans="1:15" ht="13.75" customHeight="1" x14ac:dyDescent="0.15">
      <c r="A5" s="147" t="s">
        <v>100</v>
      </c>
      <c r="B5" s="7"/>
      <c r="C5" s="111"/>
      <c r="D5" s="108"/>
      <c r="E5" s="108"/>
      <c r="G5" s="108"/>
      <c r="H5" s="108"/>
      <c r="I5" s="108"/>
      <c r="J5" s="109"/>
      <c r="K5" s="108"/>
      <c r="L5" s="108"/>
      <c r="M5" s="108"/>
      <c r="N5" s="108"/>
      <c r="O5" s="110"/>
    </row>
    <row r="6" spans="1:15" ht="13.75" customHeight="1" x14ac:dyDescent="0.15">
      <c r="A6" s="148" t="s">
        <v>101</v>
      </c>
      <c r="B6" s="7"/>
      <c r="C6" s="1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</row>
    <row r="7" spans="1:15" ht="13.75" customHeight="1" x14ac:dyDescent="0.15">
      <c r="A7" s="19"/>
      <c r="B7" s="7"/>
      <c r="C7" s="117"/>
      <c r="D7" s="7"/>
      <c r="E7" s="7"/>
      <c r="F7" s="78" t="s">
        <v>94</v>
      </c>
      <c r="G7" s="7"/>
      <c r="H7" s="7"/>
      <c r="I7" s="7"/>
      <c r="J7" s="7"/>
      <c r="K7" s="7"/>
      <c r="L7" s="7"/>
      <c r="M7" s="7"/>
      <c r="N7" s="7"/>
      <c r="O7" s="118"/>
    </row>
    <row r="8" spans="1:15" ht="13.75" customHeight="1" x14ac:dyDescent="0.15">
      <c r="A8" s="115"/>
      <c r="B8" s="7"/>
      <c r="C8" s="108"/>
      <c r="D8" s="108"/>
      <c r="E8" s="108"/>
      <c r="F8" s="116" t="s">
        <v>95</v>
      </c>
      <c r="G8" s="7"/>
      <c r="H8" s="7"/>
      <c r="I8" s="7"/>
      <c r="J8" s="109"/>
      <c r="K8" s="7"/>
      <c r="L8" s="7"/>
      <c r="M8" s="73" t="s">
        <v>65</v>
      </c>
      <c r="N8" s="119"/>
      <c r="O8" s="120" cm="1">
        <f t="array" ref="O8">O20</f>
        <v>0</v>
      </c>
    </row>
    <row r="9" spans="1:15" ht="13.75" customHeight="1" x14ac:dyDescent="0.15">
      <c r="A9" s="185"/>
      <c r="B9" s="7"/>
      <c r="C9" s="108"/>
      <c r="D9" s="108"/>
      <c r="E9" s="108"/>
      <c r="F9" s="116"/>
      <c r="G9" s="7"/>
      <c r="H9" s="7"/>
      <c r="I9" s="7"/>
      <c r="J9" s="109"/>
      <c r="K9" s="7"/>
      <c r="L9" s="7"/>
      <c r="M9" s="73"/>
      <c r="N9" s="7"/>
      <c r="O9" s="186"/>
    </row>
    <row r="10" spans="1:15" ht="13.75" customHeight="1" x14ac:dyDescent="0.15">
      <c r="A10" s="180" t="s">
        <v>7</v>
      </c>
      <c r="B10" s="178" t="s">
        <v>34</v>
      </c>
      <c r="C10" s="176" t="s">
        <v>110</v>
      </c>
      <c r="D10" s="160" t="s">
        <v>35</v>
      </c>
      <c r="E10" s="183" t="s">
        <v>32</v>
      </c>
      <c r="F10" s="182"/>
      <c r="G10" s="182"/>
      <c r="H10" s="182"/>
      <c r="I10" s="182"/>
      <c r="J10" s="184"/>
      <c r="K10" s="183" t="s">
        <v>33</v>
      </c>
      <c r="L10" s="182"/>
      <c r="M10" s="182"/>
      <c r="N10" s="182"/>
      <c r="O10" s="184"/>
    </row>
    <row r="11" spans="1:15" s="175" customFormat="1" ht="42" x14ac:dyDescent="0.15">
      <c r="A11" s="181"/>
      <c r="B11" s="179"/>
      <c r="C11" s="177"/>
      <c r="D11" s="161"/>
      <c r="E11" s="174" t="s">
        <v>111</v>
      </c>
      <c r="F11" s="174" t="s">
        <v>112</v>
      </c>
      <c r="G11" s="174" t="s">
        <v>113</v>
      </c>
      <c r="H11" s="174" t="s">
        <v>123</v>
      </c>
      <c r="I11" s="174" t="s">
        <v>120</v>
      </c>
      <c r="J11" s="174" t="s">
        <v>121</v>
      </c>
      <c r="K11" s="174" t="s">
        <v>122</v>
      </c>
      <c r="L11" s="174" t="s">
        <v>113</v>
      </c>
      <c r="M11" s="174" t="s">
        <v>123</v>
      </c>
      <c r="N11" s="174" t="s">
        <v>120</v>
      </c>
      <c r="O11" s="174" t="s">
        <v>124</v>
      </c>
    </row>
    <row r="12" spans="1:15" ht="14" x14ac:dyDescent="0.15">
      <c r="A12" s="60"/>
      <c r="B12" s="136" t="s">
        <v>26</v>
      </c>
      <c r="C12" s="60"/>
      <c r="D12" s="127"/>
      <c r="E12" s="90"/>
      <c r="F12" s="90"/>
      <c r="G12" s="91"/>
      <c r="H12" s="91"/>
      <c r="I12" s="91"/>
      <c r="J12" s="91"/>
      <c r="K12" s="91"/>
      <c r="L12" s="91"/>
      <c r="M12" s="91"/>
      <c r="N12" s="91"/>
      <c r="O12" s="91"/>
    </row>
    <row r="13" spans="1:15" ht="14" x14ac:dyDescent="0.15">
      <c r="A13" s="126">
        <v>1</v>
      </c>
      <c r="B13" s="156" t="s">
        <v>104</v>
      </c>
      <c r="C13" s="60" t="s">
        <v>52</v>
      </c>
      <c r="D13" s="90">
        <v>1</v>
      </c>
      <c r="E13" s="90"/>
      <c r="F13" s="130"/>
      <c r="G13" s="90"/>
      <c r="H13" s="90"/>
      <c r="I13" s="90"/>
      <c r="J13" s="90" cm="1">
        <f t="array" ref="J13">I13+H13+G13</f>
        <v>0</v>
      </c>
      <c r="K13" s="90" cm="1">
        <f t="array" ref="K13">ROUND(E13*D13,2)</f>
        <v>0</v>
      </c>
      <c r="L13" s="90" cm="1">
        <f t="array" ref="L13">ROUND(G13*D13,2)</f>
        <v>0</v>
      </c>
      <c r="M13" s="90" cm="1">
        <f t="array" ref="M13">ROUND(H13*D13,2)</f>
        <v>0</v>
      </c>
      <c r="N13" s="90" cm="1">
        <f t="array" ref="N13">ROUND(I13*D13,2)</f>
        <v>0</v>
      </c>
      <c r="O13" s="90" cm="1">
        <f t="array" ref="O13">N13+M13+L13</f>
        <v>0</v>
      </c>
    </row>
    <row r="14" spans="1:15" ht="14" x14ac:dyDescent="0.15">
      <c r="A14" s="126" cm="1">
        <f t="array" ref="A14">A13+1</f>
        <v>2</v>
      </c>
      <c r="B14" s="131" t="s">
        <v>96</v>
      </c>
      <c r="C14" s="60" t="s">
        <v>52</v>
      </c>
      <c r="D14" s="90">
        <v>1</v>
      </c>
      <c r="E14" s="90"/>
      <c r="F14" s="130"/>
      <c r="G14" s="90"/>
      <c r="H14" s="90"/>
      <c r="I14" s="90"/>
      <c r="J14" s="90" cm="1">
        <f t="array" ref="J14">I14+H14+G14</f>
        <v>0</v>
      </c>
      <c r="K14" s="90" cm="1">
        <f t="array" ref="K14">ROUND(E14*D14,2)</f>
        <v>0</v>
      </c>
      <c r="L14" s="90" cm="1">
        <f t="array" ref="L14">ROUND(G14*D14,2)</f>
        <v>0</v>
      </c>
      <c r="M14" s="90" cm="1">
        <f t="array" ref="M14">ROUND(H14*D14,2)</f>
        <v>0</v>
      </c>
      <c r="N14" s="90" cm="1">
        <f t="array" ref="N14">ROUND(I14*D14,2)</f>
        <v>0</v>
      </c>
      <c r="O14" s="90" cm="1">
        <f t="array" ref="O14">N14+M14+L14</f>
        <v>0</v>
      </c>
    </row>
    <row r="15" spans="1:15" ht="14" x14ac:dyDescent="0.15">
      <c r="A15" s="126" cm="1">
        <f t="array" ref="A15">A14+1</f>
        <v>3</v>
      </c>
      <c r="B15" s="157" t="s">
        <v>105</v>
      </c>
      <c r="C15" s="60" t="s">
        <v>52</v>
      </c>
      <c r="D15" s="90">
        <v>1</v>
      </c>
      <c r="E15" s="90"/>
      <c r="F15" s="130"/>
      <c r="G15" s="90"/>
      <c r="H15" s="90"/>
      <c r="I15" s="90"/>
      <c r="J15" s="90" cm="1">
        <f t="array" ref="J15">I15+H15+G15</f>
        <v>0</v>
      </c>
      <c r="K15" s="90" cm="1">
        <f t="array" ref="K15">ROUND(E15*D15,2)</f>
        <v>0</v>
      </c>
      <c r="L15" s="90" cm="1">
        <f t="array" ref="L15">ROUND(G15*D15,2)</f>
        <v>0</v>
      </c>
      <c r="M15" s="90" cm="1">
        <f t="array" ref="M15">ROUND(H15*D15,2)</f>
        <v>0</v>
      </c>
      <c r="N15" s="90" cm="1">
        <f t="array" ref="N15">ROUND(I15*D15,2)</f>
        <v>0</v>
      </c>
      <c r="O15" s="90" cm="1">
        <f t="array" ref="O15">N15+M15+L15</f>
        <v>0</v>
      </c>
    </row>
    <row r="16" spans="1:15" ht="14" x14ac:dyDescent="0.15">
      <c r="A16" s="126">
        <v>4</v>
      </c>
      <c r="B16" s="131" t="s">
        <v>97</v>
      </c>
      <c r="C16" s="60" t="s">
        <v>52</v>
      </c>
      <c r="D16" s="90">
        <v>1</v>
      </c>
      <c r="E16" s="90"/>
      <c r="F16" s="130"/>
      <c r="G16" s="90"/>
      <c r="H16" s="90"/>
      <c r="I16" s="90"/>
      <c r="J16" s="90" cm="1">
        <f t="array" ref="J16">I16+H16+G16</f>
        <v>0</v>
      </c>
      <c r="K16" s="90" cm="1">
        <f t="array" ref="K16">ROUND(E16*D16,2)</f>
        <v>0</v>
      </c>
      <c r="L16" s="90" cm="1">
        <f t="array" ref="L16">ROUND(G16*D16,2)</f>
        <v>0</v>
      </c>
      <c r="M16" s="90" cm="1">
        <f t="array" ref="M16">ROUND(H16*D16,2)</f>
        <v>0</v>
      </c>
      <c r="N16" s="90" cm="1">
        <f t="array" ref="N16">ROUND(I16*D16,2)</f>
        <v>0</v>
      </c>
      <c r="O16" s="90" cm="1">
        <f t="array" ref="O16">N16+M16+L16</f>
        <v>0</v>
      </c>
    </row>
    <row r="17" spans="1:15" ht="14" x14ac:dyDescent="0.15">
      <c r="A17" s="126">
        <v>5</v>
      </c>
      <c r="B17" s="157" t="s">
        <v>106</v>
      </c>
      <c r="C17" s="60" t="s">
        <v>52</v>
      </c>
      <c r="D17" s="90"/>
      <c r="E17" s="90"/>
      <c r="F17" s="130"/>
      <c r="G17" s="90"/>
      <c r="H17" s="90"/>
      <c r="I17" s="90"/>
      <c r="J17" s="90" cm="1">
        <f t="array" ref="J17">I17+H17+G17</f>
        <v>0</v>
      </c>
      <c r="K17" s="90" cm="1">
        <f t="array" ref="K17">ROUND(E17*D17,2)</f>
        <v>0</v>
      </c>
      <c r="L17" s="90" cm="1">
        <f t="array" ref="L17">ROUND(G17*D17,2)</f>
        <v>0</v>
      </c>
      <c r="M17" s="90" cm="1">
        <f t="array" ref="M17">ROUND(H17*D17,2)</f>
        <v>0</v>
      </c>
      <c r="N17" s="90" cm="1">
        <f t="array" ref="N17">ROUND(I17*D17,2)</f>
        <v>0</v>
      </c>
      <c r="O17" s="90" cm="1">
        <f t="array" ref="O17">N17+M17+L17</f>
        <v>0</v>
      </c>
    </row>
    <row r="18" spans="1:15" ht="14" x14ac:dyDescent="0.15">
      <c r="A18" s="126">
        <v>6</v>
      </c>
      <c r="B18" s="131" t="s">
        <v>98</v>
      </c>
      <c r="C18" s="60" t="s">
        <v>52</v>
      </c>
      <c r="D18" s="90"/>
      <c r="E18" s="90"/>
      <c r="F18" s="130"/>
      <c r="G18" s="90"/>
      <c r="H18" s="90"/>
      <c r="I18" s="90"/>
      <c r="J18" s="90" cm="1">
        <f t="array" ref="J18">I18+H18+G18</f>
        <v>0</v>
      </c>
      <c r="K18" s="90" cm="1">
        <f t="array" ref="K18">ROUND(E18*D18,2)</f>
        <v>0</v>
      </c>
      <c r="L18" s="90" cm="1">
        <f t="array" ref="L18">ROUND(G18*D18,2)</f>
        <v>0</v>
      </c>
      <c r="M18" s="90" cm="1">
        <f t="array" ref="M18">ROUND(H18*D18,2)</f>
        <v>0</v>
      </c>
      <c r="N18" s="90" cm="1">
        <f t="array" ref="N18">ROUND(I18*D18,2)</f>
        <v>0</v>
      </c>
      <c r="O18" s="90" cm="1">
        <f t="array" ref="O18">N18+M18+L18</f>
        <v>0</v>
      </c>
    </row>
    <row r="19" spans="1:15" ht="14" x14ac:dyDescent="0.15">
      <c r="A19" s="126">
        <v>7</v>
      </c>
      <c r="B19" s="92" t="s">
        <v>92</v>
      </c>
      <c r="C19" s="60" t="s">
        <v>52</v>
      </c>
      <c r="D19" s="90">
        <v>1</v>
      </c>
      <c r="E19" s="90"/>
      <c r="F19" s="130"/>
      <c r="G19" s="90"/>
      <c r="H19" s="90"/>
      <c r="I19" s="90"/>
      <c r="J19" s="90" cm="1">
        <f t="array" ref="J19">I19+H19+G19</f>
        <v>0</v>
      </c>
      <c r="K19" s="90" cm="1">
        <f t="array" ref="K19">ROUND(E19*D19,2)</f>
        <v>0</v>
      </c>
      <c r="L19" s="90" cm="1">
        <f t="array" ref="L19">ROUND(G19*D19,2)</f>
        <v>0</v>
      </c>
      <c r="M19" s="90" cm="1">
        <f t="array" ref="M19">ROUND(H19*D19,2)</f>
        <v>0</v>
      </c>
      <c r="N19" s="90" cm="1">
        <f t="array" ref="N19">ROUND(I19*D19,2)</f>
        <v>0</v>
      </c>
      <c r="O19" s="90" cm="1">
        <f t="array" ref="O19">N19+M19+L19</f>
        <v>0</v>
      </c>
    </row>
    <row r="20" spans="1:15" s="155" customFormat="1" ht="13" x14ac:dyDescent="0.15">
      <c r="A20" s="151"/>
      <c r="B20" s="152" t="s">
        <v>63</v>
      </c>
      <c r="C20" s="151" t="s">
        <v>36</v>
      </c>
      <c r="D20" s="153"/>
      <c r="E20" s="153"/>
      <c r="F20" s="153"/>
      <c r="G20" s="153"/>
      <c r="H20" s="153"/>
      <c r="I20" s="153"/>
      <c r="J20" s="154"/>
      <c r="K20" s="154" cm="1">
        <f t="array" ref="K20">SUM(K12:K19)</f>
        <v>0</v>
      </c>
      <c r="L20" s="154" cm="1">
        <f t="array" ref="L20">SUM(L12:L19)</f>
        <v>0</v>
      </c>
      <c r="M20" s="154" cm="1">
        <f t="array" ref="M20">SUM(M12:M19)</f>
        <v>0</v>
      </c>
      <c r="N20" s="154" cm="1">
        <f t="array" ref="N20">SUM(N12:N19)</f>
        <v>0</v>
      </c>
      <c r="O20" s="154" cm="1">
        <f t="array" ref="O20">SUM(O12:O19)</f>
        <v>0</v>
      </c>
    </row>
    <row r="22" spans="1:15" ht="12.75" customHeight="1" x14ac:dyDescent="0.15">
      <c r="B22" s="158" t="s">
        <v>108</v>
      </c>
    </row>
    <row r="23" spans="1:15" ht="12.75" customHeight="1" x14ac:dyDescent="0.15">
      <c r="B23" s="159"/>
    </row>
    <row r="24" spans="1:15" ht="12.75" customHeight="1" x14ac:dyDescent="0.15">
      <c r="B24" s="158" t="s">
        <v>109</v>
      </c>
    </row>
  </sheetData>
  <mergeCells count="6">
    <mergeCell ref="K10:O10"/>
    <mergeCell ref="E10:J10"/>
    <mergeCell ref="A10:A11"/>
    <mergeCell ref="B10:B11"/>
    <mergeCell ref="C10:C11"/>
    <mergeCell ref="D10:D11"/>
  </mergeCell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BuvnKoptame</vt:lpstr>
      <vt:lpstr>Kopsavilkums</vt:lpstr>
      <vt:lpstr>Būvlaukums</vt:lpstr>
      <vt:lpstr>Skursteņu atjaunošana </vt:lpstr>
      <vt:lpstr>Jumta atjaunošana</vt:lpstr>
      <vt:lpstr>Būvkonstrukcijas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Amalienburg</dc:creator>
  <cp:keywords/>
  <dc:description/>
  <cp:lastModifiedBy>Inese Tauriņa (TI LV)</cp:lastModifiedBy>
  <dcterms:created xsi:type="dcterms:W3CDTF">2026-05-31T20:35:29Z</dcterms:created>
  <dcterms:modified xsi:type="dcterms:W3CDTF">2026-09-04T15:04:36Z</dcterms:modified>
  <cp:category/>
</cp:coreProperties>
</file>